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D:\KrosData\Export\"/>
    </mc:Choice>
  </mc:AlternateContent>
  <bookViews>
    <workbookView xWindow="0" yWindow="0" windowWidth="0" windowHeight="0"/>
  </bookViews>
  <sheets>
    <sheet name="Rekapitulace stavby" sheetId="1" r:id="rId1"/>
    <sheet name="VON - Vedlejší a ostatní ..." sheetId="2" r:id="rId2"/>
    <sheet name="D.1.0. - Příprava území" sheetId="3" r:id="rId3"/>
    <sheet name="D.1.1. - Architektonicko-..." sheetId="4" r:id="rId4"/>
    <sheet name="D.1.2 - Stavebně konstruk..." sheetId="5" r:id="rId5"/>
    <sheet name="D.1.3 - Požárně bezpečnos..." sheetId="6" r:id="rId6"/>
    <sheet name="D.1.4.1-2 - Vnitřní vodov..." sheetId="7" r:id="rId7"/>
    <sheet name="D.1.4.3 - Vzduchotechnika" sheetId="8" r:id="rId8"/>
    <sheet name="D.1.4.4 - Vytápění" sheetId="9" r:id="rId9"/>
    <sheet name="D.1.4.5 - EPS" sheetId="10" r:id="rId10"/>
    <sheet name="D.1.4.6 - Elektroinstalac..." sheetId="11" r:id="rId11"/>
    <sheet name="D.1.4.7 - Elektroinstalac..." sheetId="12" r:id="rId12"/>
    <sheet name="D.1.4.8 - Klimatizace" sheetId="13" r:id="rId13"/>
    <sheet name="D.2.1 - Komunikace a zpev..." sheetId="14" r:id="rId14"/>
    <sheet name="D.2.2 - Vodovod" sheetId="15" r:id="rId15"/>
    <sheet name="D.2.3 - Dešťová kanalizace" sheetId="16" r:id="rId16"/>
    <sheet name="D.2.4 - Splašková kanalizace" sheetId="17" r:id="rId17"/>
    <sheet name="D.2.5 - Zahrada" sheetId="18" r:id="rId18"/>
    <sheet name="D.2.6 - Oplocení" sheetId="19" r:id="rId19"/>
    <sheet name="D.2.7 - Výtahy, plošiny" sheetId="20" r:id="rId20"/>
  </sheets>
  <definedNames>
    <definedName name="_xlnm.Print_Area" localSheetId="0">'Rekapitulace stavby'!$D$4:$AO$76,'Rekapitulace stavby'!$C$82:$AQ$116</definedName>
    <definedName name="_xlnm.Print_Titles" localSheetId="0">'Rekapitulace stavby'!$92:$92</definedName>
    <definedName name="_xlnm._FilterDatabase" localSheetId="1" hidden="1">'VON - Vedlejší a ostatní ...'!$C$121:$K$151</definedName>
    <definedName name="_xlnm.Print_Area" localSheetId="1">'VON - Vedlejší a ostatní ...'!$C$4:$J$39,'VON - Vedlejší a ostatní ...'!$C$50:$J$76,'VON - Vedlejší a ostatní ...'!$C$82:$J$103,'VON - Vedlejší a ostatní ...'!$C$109:$K$151</definedName>
    <definedName name="_xlnm.Print_Titles" localSheetId="1">'VON - Vedlejší a ostatní ...'!$121:$121</definedName>
    <definedName name="_xlnm._FilterDatabase" localSheetId="2" hidden="1">'D.1.0. - Příprava území'!$C$125:$K$215</definedName>
    <definedName name="_xlnm.Print_Area" localSheetId="2">'D.1.0. - Příprava území'!$C$4:$J$41,'D.1.0. - Příprava území'!$C$50:$J$76,'D.1.0. - Příprava území'!$C$82:$J$105,'D.1.0. - Příprava území'!$C$111:$K$215</definedName>
    <definedName name="_xlnm.Print_Titles" localSheetId="2">'D.1.0. - Příprava území'!$125:$125</definedName>
    <definedName name="_xlnm._FilterDatabase" localSheetId="3" hidden="1">'D.1.1. - Architektonicko-...'!$C$149:$K$1904</definedName>
    <definedName name="_xlnm.Print_Area" localSheetId="3">'D.1.1. - Architektonicko-...'!$C$4:$J$41,'D.1.1. - Architektonicko-...'!$C$50:$J$76,'D.1.1. - Architektonicko-...'!$C$82:$J$129,'D.1.1. - Architektonicko-...'!$C$135:$K$1904</definedName>
    <definedName name="_xlnm.Print_Titles" localSheetId="3">'D.1.1. - Architektonicko-...'!$149:$149</definedName>
    <definedName name="_xlnm._FilterDatabase" localSheetId="4" hidden="1">'D.1.2 - Stavebně konstruk...'!$C$124:$K$321</definedName>
    <definedName name="_xlnm.Print_Area" localSheetId="4">'D.1.2 - Stavebně konstruk...'!$C$4:$J$39,'D.1.2 - Stavebně konstruk...'!$C$50:$J$76,'D.1.2 - Stavebně konstruk...'!$C$82:$J$106,'D.1.2 - Stavebně konstruk...'!$C$112:$K$321</definedName>
    <definedName name="_xlnm.Print_Titles" localSheetId="4">'D.1.2 - Stavebně konstruk...'!$124:$124</definedName>
    <definedName name="_xlnm._FilterDatabase" localSheetId="5" hidden="1">'D.1.3 - Požárně bezpečnos...'!$C$117:$K$155</definedName>
    <definedName name="_xlnm.Print_Area" localSheetId="5">'D.1.3 - Požárně bezpečnos...'!$C$4:$J$39,'D.1.3 - Požárně bezpečnos...'!$C$50:$J$76,'D.1.3 - Požárně bezpečnos...'!$C$82:$J$99,'D.1.3 - Požárně bezpečnos...'!$C$105:$K$155</definedName>
    <definedName name="_xlnm.Print_Titles" localSheetId="5">'D.1.3 - Požárně bezpečnos...'!$117:$117</definedName>
    <definedName name="_xlnm._FilterDatabase" localSheetId="6" hidden="1">'D.1.4.1-2 - Vnitřní vodov...'!$C$120:$K$123</definedName>
    <definedName name="_xlnm.Print_Area" localSheetId="6">'D.1.4.1-2 - Vnitřní vodov...'!$C$4:$J$41,'D.1.4.1-2 - Vnitřní vodov...'!$C$50:$J$76,'D.1.4.1-2 - Vnitřní vodov...'!$C$82:$J$100,'D.1.4.1-2 - Vnitřní vodov...'!$C$106:$K$123</definedName>
    <definedName name="_xlnm.Print_Titles" localSheetId="6">'D.1.4.1-2 - Vnitřní vodov...'!$120:$120</definedName>
    <definedName name="_xlnm._FilterDatabase" localSheetId="7" hidden="1">'D.1.4.3 - Vzduchotechnika'!$C$120:$K$123</definedName>
    <definedName name="_xlnm.Print_Area" localSheetId="7">'D.1.4.3 - Vzduchotechnika'!$C$4:$J$41,'D.1.4.3 - Vzduchotechnika'!$C$50:$J$76,'D.1.4.3 - Vzduchotechnika'!$C$82:$J$100,'D.1.4.3 - Vzduchotechnika'!$C$106:$K$123</definedName>
    <definedName name="_xlnm.Print_Titles" localSheetId="7">'D.1.4.3 - Vzduchotechnika'!$120:$120</definedName>
    <definedName name="_xlnm._FilterDatabase" localSheetId="8" hidden="1">'D.1.4.4 - Vytápění'!$C$120:$K$123</definedName>
    <definedName name="_xlnm.Print_Area" localSheetId="8">'D.1.4.4 - Vytápění'!$C$4:$J$41,'D.1.4.4 - Vytápění'!$C$50:$J$76,'D.1.4.4 - Vytápění'!$C$82:$J$100,'D.1.4.4 - Vytápění'!$C$106:$K$123</definedName>
    <definedName name="_xlnm.Print_Titles" localSheetId="8">'D.1.4.4 - Vytápění'!$120:$120</definedName>
    <definedName name="_xlnm._FilterDatabase" localSheetId="9" hidden="1">'D.1.4.5 - EPS'!$C$120:$K$123</definedName>
    <definedName name="_xlnm.Print_Area" localSheetId="9">'D.1.4.5 - EPS'!$C$4:$J$41,'D.1.4.5 - EPS'!$C$50:$J$76,'D.1.4.5 - EPS'!$C$82:$J$100,'D.1.4.5 - EPS'!$C$106:$K$123</definedName>
    <definedName name="_xlnm.Print_Titles" localSheetId="9">'D.1.4.5 - EPS'!$120:$120</definedName>
    <definedName name="_xlnm._FilterDatabase" localSheetId="10" hidden="1">'D.1.4.6 - Elektroinstalac...'!$C$120:$K$123</definedName>
    <definedName name="_xlnm.Print_Area" localSheetId="10">'D.1.4.6 - Elektroinstalac...'!$C$4:$J$41,'D.1.4.6 - Elektroinstalac...'!$C$50:$J$76,'D.1.4.6 - Elektroinstalac...'!$C$82:$J$100,'D.1.4.6 - Elektroinstalac...'!$C$106:$K$123</definedName>
    <definedName name="_xlnm.Print_Titles" localSheetId="10">'D.1.4.6 - Elektroinstalac...'!$120:$120</definedName>
    <definedName name="_xlnm._FilterDatabase" localSheetId="11" hidden="1">'D.1.4.7 - Elektroinstalac...'!$C$120:$K$123</definedName>
    <definedName name="_xlnm.Print_Area" localSheetId="11">'D.1.4.7 - Elektroinstalac...'!$C$4:$J$41,'D.1.4.7 - Elektroinstalac...'!$C$50:$J$76,'D.1.4.7 - Elektroinstalac...'!$C$82:$J$100,'D.1.4.7 - Elektroinstalac...'!$C$106:$K$123</definedName>
    <definedName name="_xlnm.Print_Titles" localSheetId="11">'D.1.4.7 - Elektroinstalac...'!$120:$120</definedName>
    <definedName name="_xlnm._FilterDatabase" localSheetId="12" hidden="1">'D.1.4.8 - Klimatizace'!$C$120:$K$123</definedName>
    <definedName name="_xlnm.Print_Area" localSheetId="12">'D.1.4.8 - Klimatizace'!$C$4:$J$41,'D.1.4.8 - Klimatizace'!$C$50:$J$76,'D.1.4.8 - Klimatizace'!$C$82:$J$100,'D.1.4.8 - Klimatizace'!$C$106:$K$123</definedName>
    <definedName name="_xlnm.Print_Titles" localSheetId="12">'D.1.4.8 - Klimatizace'!$120:$120</definedName>
    <definedName name="_xlnm._FilterDatabase" localSheetId="13" hidden="1">'D.2.1 - Komunikace a zpev...'!$C$124:$K$268</definedName>
    <definedName name="_xlnm.Print_Area" localSheetId="13">'D.2.1 - Komunikace a zpev...'!$C$4:$J$39,'D.2.1 - Komunikace a zpev...'!$C$50:$J$76,'D.2.1 - Komunikace a zpev...'!$C$82:$J$106,'D.2.1 - Komunikace a zpev...'!$C$112:$K$268</definedName>
    <definedName name="_xlnm.Print_Titles" localSheetId="13">'D.2.1 - Komunikace a zpev...'!$124:$124</definedName>
    <definedName name="_xlnm._FilterDatabase" localSheetId="14" hidden="1">'D.2.2 - Vodovod'!$C$116:$K$119</definedName>
    <definedName name="_xlnm.Print_Area" localSheetId="14">'D.2.2 - Vodovod'!$C$4:$J$39,'D.2.2 - Vodovod'!$C$50:$J$76,'D.2.2 - Vodovod'!$C$82:$J$98,'D.2.2 - Vodovod'!$C$104:$K$119</definedName>
    <definedName name="_xlnm.Print_Titles" localSheetId="14">'D.2.2 - Vodovod'!$116:$116</definedName>
    <definedName name="_xlnm._FilterDatabase" localSheetId="15" hidden="1">'D.2.3 - Dešťová kanalizace'!$C$116:$K$119</definedName>
    <definedName name="_xlnm.Print_Area" localSheetId="15">'D.2.3 - Dešťová kanalizace'!$C$4:$J$39,'D.2.3 - Dešťová kanalizace'!$C$50:$J$76,'D.2.3 - Dešťová kanalizace'!$C$82:$J$98,'D.2.3 - Dešťová kanalizace'!$C$104:$K$119</definedName>
    <definedName name="_xlnm.Print_Titles" localSheetId="15">'D.2.3 - Dešťová kanalizace'!$116:$116</definedName>
    <definedName name="_xlnm._FilterDatabase" localSheetId="16" hidden="1">'D.2.4 - Splašková kanalizace'!$C$116:$K$119</definedName>
    <definedName name="_xlnm.Print_Area" localSheetId="16">'D.2.4 - Splašková kanalizace'!$C$4:$J$39,'D.2.4 - Splašková kanalizace'!$C$50:$J$76,'D.2.4 - Splašková kanalizace'!$C$82:$J$98,'D.2.4 - Splašková kanalizace'!$C$104:$K$119</definedName>
    <definedName name="_xlnm.Print_Titles" localSheetId="16">'D.2.4 - Splašková kanalizace'!$116:$116</definedName>
    <definedName name="_xlnm._FilterDatabase" localSheetId="17" hidden="1">'D.2.5 - Zahrada'!$C$127:$K$286</definedName>
    <definedName name="_xlnm.Print_Area" localSheetId="17">'D.2.5 - Zahrada'!$C$4:$J$39,'D.2.5 - Zahrada'!$C$50:$J$76,'D.2.5 - Zahrada'!$C$82:$J$109,'D.2.5 - Zahrada'!$C$115:$K$286</definedName>
    <definedName name="_xlnm.Print_Titles" localSheetId="17">'D.2.5 - Zahrada'!$127:$127</definedName>
    <definedName name="_xlnm._FilterDatabase" localSheetId="18" hidden="1">'D.2.6 - Oplocení'!$C$125:$K$210</definedName>
    <definedName name="_xlnm.Print_Area" localSheetId="18">'D.2.6 - Oplocení'!$C$4:$J$39,'D.2.6 - Oplocení'!$C$50:$J$76,'D.2.6 - Oplocení'!$C$82:$J$107,'D.2.6 - Oplocení'!$C$113:$K$210</definedName>
    <definedName name="_xlnm.Print_Titles" localSheetId="18">'D.2.6 - Oplocení'!$125:$125</definedName>
    <definedName name="_xlnm._FilterDatabase" localSheetId="19" hidden="1">'D.2.7 - Výtahy, plošiny'!$C$117:$K$128</definedName>
    <definedName name="_xlnm.Print_Area" localSheetId="19">'D.2.7 - Výtahy, plošiny'!$C$4:$J$39,'D.2.7 - Výtahy, plošiny'!$C$50:$J$76,'D.2.7 - Výtahy, plošiny'!$C$82:$J$99,'D.2.7 - Výtahy, plošiny'!$C$105:$K$128</definedName>
    <definedName name="_xlnm.Print_Titles" localSheetId="19">'D.2.7 - Výtahy, plošiny'!$117:$117</definedName>
  </definedNames>
  <calcPr/>
</workbook>
</file>

<file path=xl/calcChain.xml><?xml version="1.0" encoding="utf-8"?>
<calcChain xmlns="http://schemas.openxmlformats.org/spreadsheetml/2006/main">
  <c i="20" l="1" r="J37"/>
  <c r="J36"/>
  <c i="1" r="AY115"/>
  <c i="20" r="J35"/>
  <c i="1" r="AX115"/>
  <c i="20" r="BI127"/>
  <c r="BH127"/>
  <c r="BG127"/>
  <c r="BE127"/>
  <c r="T127"/>
  <c r="R127"/>
  <c r="P127"/>
  <c r="BI125"/>
  <c r="BH125"/>
  <c r="BG125"/>
  <c r="BE125"/>
  <c r="T125"/>
  <c r="R125"/>
  <c r="P125"/>
  <c r="BI123"/>
  <c r="BH123"/>
  <c r="BG123"/>
  <c r="BE123"/>
  <c r="T123"/>
  <c r="R123"/>
  <c r="P123"/>
  <c r="BI121"/>
  <c r="BH121"/>
  <c r="BG121"/>
  <c r="BE121"/>
  <c r="T121"/>
  <c r="R121"/>
  <c r="P121"/>
  <c r="J114"/>
  <c r="F114"/>
  <c r="F112"/>
  <c r="E110"/>
  <c r="J91"/>
  <c r="F91"/>
  <c r="F89"/>
  <c r="E87"/>
  <c r="J24"/>
  <c r="E24"/>
  <c r="J115"/>
  <c r="J23"/>
  <c r="J18"/>
  <c r="E18"/>
  <c r="F115"/>
  <c r="J17"/>
  <c r="J12"/>
  <c r="J112"/>
  <c r="E7"/>
  <c r="E108"/>
  <c i="19" r="J37"/>
  <c r="J36"/>
  <c i="1" r="AY114"/>
  <c i="19" r="J35"/>
  <c i="1" r="AX114"/>
  <c i="19" r="BI209"/>
  <c r="BH209"/>
  <c r="BG209"/>
  <c r="BE209"/>
  <c r="T209"/>
  <c r="R209"/>
  <c r="P209"/>
  <c r="BI207"/>
  <c r="BH207"/>
  <c r="BG207"/>
  <c r="BE207"/>
  <c r="T207"/>
  <c r="R207"/>
  <c r="P207"/>
  <c r="BI205"/>
  <c r="BH205"/>
  <c r="BG205"/>
  <c r="BE205"/>
  <c r="T205"/>
  <c r="R205"/>
  <c r="P205"/>
  <c r="BI200"/>
  <c r="BH200"/>
  <c r="BG200"/>
  <c r="BE200"/>
  <c r="T200"/>
  <c r="T199"/>
  <c r="R200"/>
  <c r="R199"/>
  <c r="P200"/>
  <c r="P199"/>
  <c r="BI197"/>
  <c r="BH197"/>
  <c r="BG197"/>
  <c r="BE197"/>
  <c r="T197"/>
  <c r="T196"/>
  <c r="R197"/>
  <c r="R196"/>
  <c r="P197"/>
  <c r="P196"/>
  <c r="BI195"/>
  <c r="BH195"/>
  <c r="BG195"/>
  <c r="BE195"/>
  <c r="T195"/>
  <c r="R195"/>
  <c r="P195"/>
  <c r="BI193"/>
  <c r="BH193"/>
  <c r="BG193"/>
  <c r="BE193"/>
  <c r="T193"/>
  <c r="R193"/>
  <c r="P193"/>
  <c r="BI192"/>
  <c r="BH192"/>
  <c r="BG192"/>
  <c r="BE192"/>
  <c r="T192"/>
  <c r="R192"/>
  <c r="P192"/>
  <c r="BI190"/>
  <c r="BH190"/>
  <c r="BG190"/>
  <c r="BE190"/>
  <c r="T190"/>
  <c r="R190"/>
  <c r="P190"/>
  <c r="BI189"/>
  <c r="BH189"/>
  <c r="BG189"/>
  <c r="BE189"/>
  <c r="T189"/>
  <c r="R189"/>
  <c r="P189"/>
  <c r="BI187"/>
  <c r="BH187"/>
  <c r="BG187"/>
  <c r="BE187"/>
  <c r="T187"/>
  <c r="R187"/>
  <c r="P187"/>
  <c r="BI186"/>
  <c r="BH186"/>
  <c r="BG186"/>
  <c r="BE186"/>
  <c r="T186"/>
  <c r="R186"/>
  <c r="P186"/>
  <c r="BI185"/>
  <c r="BH185"/>
  <c r="BG185"/>
  <c r="BE185"/>
  <c r="T185"/>
  <c r="R185"/>
  <c r="P185"/>
  <c r="BI182"/>
  <c r="BH182"/>
  <c r="BG182"/>
  <c r="BE182"/>
  <c r="T182"/>
  <c r="R182"/>
  <c r="P182"/>
  <c r="BI181"/>
  <c r="BH181"/>
  <c r="BG181"/>
  <c r="BE181"/>
  <c r="T181"/>
  <c r="R181"/>
  <c r="P181"/>
  <c r="BI180"/>
  <c r="BH180"/>
  <c r="BG180"/>
  <c r="BE180"/>
  <c r="T180"/>
  <c r="R180"/>
  <c r="P180"/>
  <c r="BI179"/>
  <c r="BH179"/>
  <c r="BG179"/>
  <c r="BE179"/>
  <c r="T179"/>
  <c r="R179"/>
  <c r="P179"/>
  <c r="BI178"/>
  <c r="BH178"/>
  <c r="BG178"/>
  <c r="BE178"/>
  <c r="T178"/>
  <c r="R178"/>
  <c r="P178"/>
  <c r="BI177"/>
  <c r="BH177"/>
  <c r="BG177"/>
  <c r="BE177"/>
  <c r="T177"/>
  <c r="R177"/>
  <c r="P177"/>
  <c r="BI176"/>
  <c r="BH176"/>
  <c r="BG176"/>
  <c r="BE176"/>
  <c r="T176"/>
  <c r="R176"/>
  <c r="P176"/>
  <c r="BI175"/>
  <c r="BH175"/>
  <c r="BG175"/>
  <c r="BE175"/>
  <c r="T175"/>
  <c r="R175"/>
  <c r="P175"/>
  <c r="BI172"/>
  <c r="BH172"/>
  <c r="BG172"/>
  <c r="BE172"/>
  <c r="T172"/>
  <c r="R172"/>
  <c r="P172"/>
  <c r="BI169"/>
  <c r="BH169"/>
  <c r="BG169"/>
  <c r="BE169"/>
  <c r="T169"/>
  <c r="R169"/>
  <c r="P169"/>
  <c r="BI165"/>
  <c r="BH165"/>
  <c r="BG165"/>
  <c r="BE165"/>
  <c r="T165"/>
  <c r="R165"/>
  <c r="P165"/>
  <c r="BI164"/>
  <c r="BH164"/>
  <c r="BG164"/>
  <c r="BE164"/>
  <c r="T164"/>
  <c r="R164"/>
  <c r="P164"/>
  <c r="BI163"/>
  <c r="BH163"/>
  <c r="BG163"/>
  <c r="BE163"/>
  <c r="T163"/>
  <c r="R163"/>
  <c r="P163"/>
  <c r="BI162"/>
  <c r="BH162"/>
  <c r="BG162"/>
  <c r="BE162"/>
  <c r="T162"/>
  <c r="R162"/>
  <c r="P162"/>
  <c r="BI161"/>
  <c r="BH161"/>
  <c r="BG161"/>
  <c r="BE161"/>
  <c r="T161"/>
  <c r="R161"/>
  <c r="P161"/>
  <c r="BI157"/>
  <c r="BH157"/>
  <c r="BG157"/>
  <c r="BE157"/>
  <c r="T157"/>
  <c r="R157"/>
  <c r="P157"/>
  <c r="BI153"/>
  <c r="BH153"/>
  <c r="BG153"/>
  <c r="BE153"/>
  <c r="T153"/>
  <c r="R153"/>
  <c r="P153"/>
  <c r="BI149"/>
  <c r="BH149"/>
  <c r="BG149"/>
  <c r="BE149"/>
  <c r="T149"/>
  <c r="R149"/>
  <c r="P149"/>
  <c r="BI147"/>
  <c r="BH147"/>
  <c r="BG147"/>
  <c r="BE147"/>
  <c r="T147"/>
  <c r="R147"/>
  <c r="P147"/>
  <c r="BI146"/>
  <c r="BH146"/>
  <c r="BG146"/>
  <c r="BE146"/>
  <c r="T146"/>
  <c r="R146"/>
  <c r="P146"/>
  <c r="BI144"/>
  <c r="BH144"/>
  <c r="BG144"/>
  <c r="BE144"/>
  <c r="T144"/>
  <c r="R144"/>
  <c r="P144"/>
  <c r="BI142"/>
  <c r="BH142"/>
  <c r="BG142"/>
  <c r="BE142"/>
  <c r="T142"/>
  <c r="R142"/>
  <c r="P142"/>
  <c r="BI137"/>
  <c r="BH137"/>
  <c r="BG137"/>
  <c r="BE137"/>
  <c r="T137"/>
  <c r="R137"/>
  <c r="P137"/>
  <c r="BI136"/>
  <c r="BH136"/>
  <c r="BG136"/>
  <c r="BE136"/>
  <c r="T136"/>
  <c r="R136"/>
  <c r="P136"/>
  <c r="BI133"/>
  <c r="BH133"/>
  <c r="BG133"/>
  <c r="BE133"/>
  <c r="T133"/>
  <c r="R133"/>
  <c r="P133"/>
  <c r="BI132"/>
  <c r="BH132"/>
  <c r="BG132"/>
  <c r="BE132"/>
  <c r="T132"/>
  <c r="R132"/>
  <c r="P132"/>
  <c r="BI129"/>
  <c r="BH129"/>
  <c r="BG129"/>
  <c r="BE129"/>
  <c r="T129"/>
  <c r="R129"/>
  <c r="P129"/>
  <c r="J122"/>
  <c r="F122"/>
  <c r="F120"/>
  <c r="E118"/>
  <c r="J91"/>
  <c r="F91"/>
  <c r="F89"/>
  <c r="E87"/>
  <c r="J24"/>
  <c r="E24"/>
  <c r="J123"/>
  <c r="J23"/>
  <c r="J18"/>
  <c r="E18"/>
  <c r="F92"/>
  <c r="J17"/>
  <c r="J12"/>
  <c r="J120"/>
  <c r="E7"/>
  <c r="E85"/>
  <c i="18" r="J37"/>
  <c r="J36"/>
  <c i="1" r="AY113"/>
  <c i="18" r="J35"/>
  <c i="1" r="AX113"/>
  <c i="18" r="BI285"/>
  <c r="BH285"/>
  <c r="BG285"/>
  <c r="BE285"/>
  <c r="T285"/>
  <c r="R285"/>
  <c r="P285"/>
  <c r="BI283"/>
  <c r="BH283"/>
  <c r="BG283"/>
  <c r="BE283"/>
  <c r="T283"/>
  <c r="R283"/>
  <c r="P283"/>
  <c r="BI281"/>
  <c r="BH281"/>
  <c r="BG281"/>
  <c r="BE281"/>
  <c r="T281"/>
  <c r="R281"/>
  <c r="P281"/>
  <c r="BI279"/>
  <c r="BH279"/>
  <c r="BG279"/>
  <c r="BE279"/>
  <c r="T279"/>
  <c r="R279"/>
  <c r="P279"/>
  <c r="BI278"/>
  <c r="BH278"/>
  <c r="BG278"/>
  <c r="BE278"/>
  <c r="T278"/>
  <c r="R278"/>
  <c r="P278"/>
  <c r="BI277"/>
  <c r="BH277"/>
  <c r="BG277"/>
  <c r="BE277"/>
  <c r="T277"/>
  <c r="R277"/>
  <c r="P277"/>
  <c r="BI276"/>
  <c r="BH276"/>
  <c r="BG276"/>
  <c r="BE276"/>
  <c r="T276"/>
  <c r="R276"/>
  <c r="P276"/>
  <c r="BI274"/>
  <c r="BH274"/>
  <c r="BG274"/>
  <c r="BE274"/>
  <c r="T274"/>
  <c r="R274"/>
  <c r="P274"/>
  <c r="BI272"/>
  <c r="BH272"/>
  <c r="BG272"/>
  <c r="BE272"/>
  <c r="T272"/>
  <c r="R272"/>
  <c r="P272"/>
  <c r="BI265"/>
  <c r="BH265"/>
  <c r="BG265"/>
  <c r="BE265"/>
  <c r="T265"/>
  <c r="T264"/>
  <c r="R265"/>
  <c r="R264"/>
  <c r="P265"/>
  <c r="P264"/>
  <c r="BI262"/>
  <c r="BH262"/>
  <c r="BG262"/>
  <c r="BE262"/>
  <c r="T262"/>
  <c r="R262"/>
  <c r="P262"/>
  <c r="BI258"/>
  <c r="BH258"/>
  <c r="BG258"/>
  <c r="BE258"/>
  <c r="T258"/>
  <c r="R258"/>
  <c r="P258"/>
  <c r="BI255"/>
  <c r="BH255"/>
  <c r="BG255"/>
  <c r="BE255"/>
  <c r="T255"/>
  <c r="T254"/>
  <c r="R255"/>
  <c r="R254"/>
  <c r="P255"/>
  <c r="P254"/>
  <c r="BI250"/>
  <c r="BH250"/>
  <c r="BG250"/>
  <c r="BE250"/>
  <c r="T250"/>
  <c r="R250"/>
  <c r="P250"/>
  <c r="BI249"/>
  <c r="BH249"/>
  <c r="BG249"/>
  <c r="BE249"/>
  <c r="T249"/>
  <c r="R249"/>
  <c r="P249"/>
  <c r="BI247"/>
  <c r="BH247"/>
  <c r="BG247"/>
  <c r="BE247"/>
  <c r="T247"/>
  <c r="R247"/>
  <c r="P247"/>
  <c r="BI246"/>
  <c r="BH246"/>
  <c r="BG246"/>
  <c r="BE246"/>
  <c r="T246"/>
  <c r="R246"/>
  <c r="P246"/>
  <c r="BI243"/>
  <c r="BH243"/>
  <c r="BG243"/>
  <c r="BE243"/>
  <c r="T243"/>
  <c r="R243"/>
  <c r="P243"/>
  <c r="BI240"/>
  <c r="BH240"/>
  <c r="BG240"/>
  <c r="BE240"/>
  <c r="T240"/>
  <c r="R240"/>
  <c r="P240"/>
  <c r="BI238"/>
  <c r="BH238"/>
  <c r="BG238"/>
  <c r="BE238"/>
  <c r="T238"/>
  <c r="R238"/>
  <c r="P238"/>
  <c r="BI235"/>
  <c r="BH235"/>
  <c r="BG235"/>
  <c r="BE235"/>
  <c r="T235"/>
  <c r="R235"/>
  <c r="P235"/>
  <c r="BI232"/>
  <c r="BH232"/>
  <c r="BG232"/>
  <c r="BE232"/>
  <c r="T232"/>
  <c r="R232"/>
  <c r="P232"/>
  <c r="BI228"/>
  <c r="BH228"/>
  <c r="BG228"/>
  <c r="BE228"/>
  <c r="T228"/>
  <c r="R228"/>
  <c r="P228"/>
  <c r="BI224"/>
  <c r="BH224"/>
  <c r="BG224"/>
  <c r="BE224"/>
  <c r="T224"/>
  <c r="R224"/>
  <c r="P224"/>
  <c r="BI221"/>
  <c r="BH221"/>
  <c r="BG221"/>
  <c r="BE221"/>
  <c r="T221"/>
  <c r="R221"/>
  <c r="P221"/>
  <c r="BI217"/>
  <c r="BH217"/>
  <c r="BG217"/>
  <c r="BE217"/>
  <c r="T217"/>
  <c r="R217"/>
  <c r="P217"/>
  <c r="BI213"/>
  <c r="BH213"/>
  <c r="BG213"/>
  <c r="BE213"/>
  <c r="T213"/>
  <c r="T212"/>
  <c r="R213"/>
  <c r="R212"/>
  <c r="P213"/>
  <c r="P212"/>
  <c r="BI211"/>
  <c r="BH211"/>
  <c r="BG211"/>
  <c r="BE211"/>
  <c r="T211"/>
  <c r="R211"/>
  <c r="P211"/>
  <c r="BI210"/>
  <c r="BH210"/>
  <c r="BG210"/>
  <c r="BE210"/>
  <c r="T210"/>
  <c r="R210"/>
  <c r="P210"/>
  <c r="BI207"/>
  <c r="BH207"/>
  <c r="BG207"/>
  <c r="BE207"/>
  <c r="T207"/>
  <c r="R207"/>
  <c r="P207"/>
  <c r="BI205"/>
  <c r="BH205"/>
  <c r="BG205"/>
  <c r="BE205"/>
  <c r="T205"/>
  <c r="R205"/>
  <c r="P205"/>
  <c r="BI204"/>
  <c r="BH204"/>
  <c r="BG204"/>
  <c r="BE204"/>
  <c r="T204"/>
  <c r="R204"/>
  <c r="P204"/>
  <c r="BI203"/>
  <c r="BH203"/>
  <c r="BG203"/>
  <c r="BE203"/>
  <c r="T203"/>
  <c r="R203"/>
  <c r="P203"/>
  <c r="BI202"/>
  <c r="BH202"/>
  <c r="BG202"/>
  <c r="BE202"/>
  <c r="T202"/>
  <c r="R202"/>
  <c r="P202"/>
  <c r="BI201"/>
  <c r="BH201"/>
  <c r="BG201"/>
  <c r="BE201"/>
  <c r="T201"/>
  <c r="R201"/>
  <c r="P201"/>
  <c r="BI200"/>
  <c r="BH200"/>
  <c r="BG200"/>
  <c r="BE200"/>
  <c r="T200"/>
  <c r="R200"/>
  <c r="P200"/>
  <c r="BI199"/>
  <c r="BH199"/>
  <c r="BG199"/>
  <c r="BE199"/>
  <c r="T199"/>
  <c r="R199"/>
  <c r="P199"/>
  <c r="BI196"/>
  <c r="BH196"/>
  <c r="BG196"/>
  <c r="BE196"/>
  <c r="T196"/>
  <c r="R196"/>
  <c r="P196"/>
  <c r="BI195"/>
  <c r="BH195"/>
  <c r="BG195"/>
  <c r="BE195"/>
  <c r="T195"/>
  <c r="R195"/>
  <c r="P195"/>
  <c r="BI194"/>
  <c r="BH194"/>
  <c r="BG194"/>
  <c r="BE194"/>
  <c r="T194"/>
  <c r="R194"/>
  <c r="P194"/>
  <c r="BI193"/>
  <c r="BH193"/>
  <c r="BG193"/>
  <c r="BE193"/>
  <c r="T193"/>
  <c r="R193"/>
  <c r="P193"/>
  <c r="BI192"/>
  <c r="BH192"/>
  <c r="BG192"/>
  <c r="BE192"/>
  <c r="T192"/>
  <c r="R192"/>
  <c r="P192"/>
  <c r="BI191"/>
  <c r="BH191"/>
  <c r="BG191"/>
  <c r="BE191"/>
  <c r="T191"/>
  <c r="R191"/>
  <c r="P191"/>
  <c r="BI190"/>
  <c r="BH190"/>
  <c r="BG190"/>
  <c r="BE190"/>
  <c r="T190"/>
  <c r="R190"/>
  <c r="P190"/>
  <c r="BI189"/>
  <c r="BH189"/>
  <c r="BG189"/>
  <c r="BE189"/>
  <c r="T189"/>
  <c r="R189"/>
  <c r="P189"/>
  <c r="BI188"/>
  <c r="BH188"/>
  <c r="BG188"/>
  <c r="BE188"/>
  <c r="T188"/>
  <c r="R188"/>
  <c r="P188"/>
  <c r="BI187"/>
  <c r="BH187"/>
  <c r="BG187"/>
  <c r="BE187"/>
  <c r="T187"/>
  <c r="R187"/>
  <c r="P187"/>
  <c r="BI184"/>
  <c r="BH184"/>
  <c r="BG184"/>
  <c r="BE184"/>
  <c r="T184"/>
  <c r="R184"/>
  <c r="P184"/>
  <c r="BI182"/>
  <c r="BH182"/>
  <c r="BG182"/>
  <c r="BE182"/>
  <c r="T182"/>
  <c r="R182"/>
  <c r="P182"/>
  <c r="BI179"/>
  <c r="BH179"/>
  <c r="BG179"/>
  <c r="BE179"/>
  <c r="T179"/>
  <c r="R179"/>
  <c r="P179"/>
  <c r="BI177"/>
  <c r="BH177"/>
  <c r="BG177"/>
  <c r="BE177"/>
  <c r="T177"/>
  <c r="R177"/>
  <c r="P177"/>
  <c r="BI174"/>
  <c r="BH174"/>
  <c r="BG174"/>
  <c r="BE174"/>
  <c r="T174"/>
  <c r="R174"/>
  <c r="P174"/>
  <c r="BI172"/>
  <c r="BH172"/>
  <c r="BG172"/>
  <c r="BE172"/>
  <c r="T172"/>
  <c r="R172"/>
  <c r="P172"/>
  <c r="BI166"/>
  <c r="BH166"/>
  <c r="BG166"/>
  <c r="BE166"/>
  <c r="T166"/>
  <c r="R166"/>
  <c r="P166"/>
  <c r="BI163"/>
  <c r="BH163"/>
  <c r="BG163"/>
  <c r="BE163"/>
  <c r="T163"/>
  <c r="R163"/>
  <c r="P163"/>
  <c r="BI162"/>
  <c r="BH162"/>
  <c r="BG162"/>
  <c r="BE162"/>
  <c r="T162"/>
  <c r="R162"/>
  <c r="P162"/>
  <c r="BI160"/>
  <c r="BH160"/>
  <c r="BG160"/>
  <c r="BE160"/>
  <c r="T160"/>
  <c r="R160"/>
  <c r="P160"/>
  <c r="BI158"/>
  <c r="BH158"/>
  <c r="BG158"/>
  <c r="BE158"/>
  <c r="T158"/>
  <c r="R158"/>
  <c r="P158"/>
  <c r="BI150"/>
  <c r="BH150"/>
  <c r="BG150"/>
  <c r="BE150"/>
  <c r="T150"/>
  <c r="R150"/>
  <c r="P150"/>
  <c r="BI147"/>
  <c r="BH147"/>
  <c r="BG147"/>
  <c r="BE147"/>
  <c r="T147"/>
  <c r="R147"/>
  <c r="P147"/>
  <c r="BI144"/>
  <c r="BH144"/>
  <c r="BG144"/>
  <c r="BE144"/>
  <c r="T144"/>
  <c r="R144"/>
  <c r="P144"/>
  <c r="BI141"/>
  <c r="BH141"/>
  <c r="BG141"/>
  <c r="BE141"/>
  <c r="T141"/>
  <c r="R141"/>
  <c r="P141"/>
  <c r="BI138"/>
  <c r="BH138"/>
  <c r="BG138"/>
  <c r="BE138"/>
  <c r="T138"/>
  <c r="R138"/>
  <c r="P138"/>
  <c r="BI134"/>
  <c r="BH134"/>
  <c r="BG134"/>
  <c r="BE134"/>
  <c r="T134"/>
  <c r="R134"/>
  <c r="P134"/>
  <c r="BI131"/>
  <c r="BH131"/>
  <c r="BG131"/>
  <c r="BE131"/>
  <c r="T131"/>
  <c r="R131"/>
  <c r="P131"/>
  <c r="J124"/>
  <c r="F124"/>
  <c r="F122"/>
  <c r="E120"/>
  <c r="J91"/>
  <c r="F91"/>
  <c r="F89"/>
  <c r="E87"/>
  <c r="J24"/>
  <c r="E24"/>
  <c r="J125"/>
  <c r="J23"/>
  <c r="J18"/>
  <c r="E18"/>
  <c r="F125"/>
  <c r="J17"/>
  <c r="J12"/>
  <c r="J89"/>
  <c r="E7"/>
  <c r="E118"/>
  <c i="17" r="J37"/>
  <c r="J36"/>
  <c i="1" r="AY112"/>
  <c i="17" r="J35"/>
  <c i="1" r="AX112"/>
  <c i="17" r="BI119"/>
  <c r="BH119"/>
  <c r="BG119"/>
  <c r="BE119"/>
  <c r="T119"/>
  <c r="T118"/>
  <c r="T117"/>
  <c r="R119"/>
  <c r="R118"/>
  <c r="R117"/>
  <c r="P119"/>
  <c r="P118"/>
  <c r="P117"/>
  <c i="1" r="AU112"/>
  <c i="17" r="J113"/>
  <c r="F113"/>
  <c r="F111"/>
  <c r="E109"/>
  <c r="J91"/>
  <c r="F91"/>
  <c r="F89"/>
  <c r="E87"/>
  <c r="J24"/>
  <c r="E24"/>
  <c r="J114"/>
  <c r="J23"/>
  <c r="J18"/>
  <c r="E18"/>
  <c r="F92"/>
  <c r="J17"/>
  <c r="J12"/>
  <c r="J111"/>
  <c r="E7"/>
  <c r="E107"/>
  <c i="16" r="J37"/>
  <c r="J36"/>
  <c i="1" r="AY111"/>
  <c i="16" r="J35"/>
  <c i="1" r="AX111"/>
  <c i="16" r="BI119"/>
  <c r="BH119"/>
  <c r="BG119"/>
  <c r="BE119"/>
  <c r="T119"/>
  <c r="T118"/>
  <c r="T117"/>
  <c r="R119"/>
  <c r="R118"/>
  <c r="R117"/>
  <c r="P119"/>
  <c r="P118"/>
  <c r="P117"/>
  <c i="1" r="AU111"/>
  <c i="16" r="J113"/>
  <c r="F113"/>
  <c r="F111"/>
  <c r="E109"/>
  <c r="J91"/>
  <c r="F91"/>
  <c r="F89"/>
  <c r="E87"/>
  <c r="J24"/>
  <c r="E24"/>
  <c r="J114"/>
  <c r="J23"/>
  <c r="J18"/>
  <c r="E18"/>
  <c r="F92"/>
  <c r="J17"/>
  <c r="J12"/>
  <c r="J111"/>
  <c r="E7"/>
  <c r="E85"/>
  <c i="15" r="J37"/>
  <c r="J36"/>
  <c i="1" r="AY110"/>
  <c i="15" r="J35"/>
  <c i="1" r="AX110"/>
  <c i="15" r="BI119"/>
  <c r="BH119"/>
  <c r="BG119"/>
  <c r="BE119"/>
  <c r="T119"/>
  <c r="T118"/>
  <c r="T117"/>
  <c r="R119"/>
  <c r="R118"/>
  <c r="R117"/>
  <c r="P119"/>
  <c r="P118"/>
  <c r="P117"/>
  <c i="1" r="AU110"/>
  <c i="15" r="J113"/>
  <c r="F113"/>
  <c r="F111"/>
  <c r="E109"/>
  <c r="J91"/>
  <c r="F91"/>
  <c r="F89"/>
  <c r="E87"/>
  <c r="J24"/>
  <c r="E24"/>
  <c r="J114"/>
  <c r="J23"/>
  <c r="J18"/>
  <c r="E18"/>
  <c r="F114"/>
  <c r="J17"/>
  <c r="J12"/>
  <c r="J111"/>
  <c r="E7"/>
  <c r="E85"/>
  <c i="14" r="J37"/>
  <c r="J36"/>
  <c i="1" r="AY109"/>
  <c i="14" r="J35"/>
  <c i="1" r="AX109"/>
  <c i="14" r="BI268"/>
  <c r="BH268"/>
  <c r="BG268"/>
  <c r="BE268"/>
  <c r="T268"/>
  <c r="T267"/>
  <c r="R268"/>
  <c r="R267"/>
  <c r="P268"/>
  <c r="P267"/>
  <c r="BI266"/>
  <c r="BH266"/>
  <c r="BG266"/>
  <c r="BE266"/>
  <c r="T266"/>
  <c r="R266"/>
  <c r="P266"/>
  <c r="BI263"/>
  <c r="BH263"/>
  <c r="BG263"/>
  <c r="BE263"/>
  <c r="T263"/>
  <c r="R263"/>
  <c r="P263"/>
  <c r="BI260"/>
  <c r="BH260"/>
  <c r="BG260"/>
  <c r="BE260"/>
  <c r="T260"/>
  <c r="R260"/>
  <c r="P260"/>
  <c r="BI259"/>
  <c r="BH259"/>
  <c r="BG259"/>
  <c r="BE259"/>
  <c r="T259"/>
  <c r="R259"/>
  <c r="P259"/>
  <c r="BI257"/>
  <c r="BH257"/>
  <c r="BG257"/>
  <c r="BE257"/>
  <c r="T257"/>
  <c r="R257"/>
  <c r="P257"/>
  <c r="BI253"/>
  <c r="BH253"/>
  <c r="BG253"/>
  <c r="BE253"/>
  <c r="T253"/>
  <c r="R253"/>
  <c r="P253"/>
  <c r="BI251"/>
  <c r="BH251"/>
  <c r="BG251"/>
  <c r="BE251"/>
  <c r="T251"/>
  <c r="R251"/>
  <c r="P251"/>
  <c r="BI248"/>
  <c r="BH248"/>
  <c r="BG248"/>
  <c r="BE248"/>
  <c r="T248"/>
  <c r="R248"/>
  <c r="P248"/>
  <c r="BI246"/>
  <c r="BH246"/>
  <c r="BG246"/>
  <c r="BE246"/>
  <c r="T246"/>
  <c r="R246"/>
  <c r="P246"/>
  <c r="BI243"/>
  <c r="BH243"/>
  <c r="BG243"/>
  <c r="BE243"/>
  <c r="T243"/>
  <c r="R243"/>
  <c r="P243"/>
  <c r="BI241"/>
  <c r="BH241"/>
  <c r="BG241"/>
  <c r="BE241"/>
  <c r="T241"/>
  <c r="R241"/>
  <c r="P241"/>
  <c r="BI238"/>
  <c r="BH238"/>
  <c r="BG238"/>
  <c r="BE238"/>
  <c r="T238"/>
  <c r="R238"/>
  <c r="P238"/>
  <c r="BI236"/>
  <c r="BH236"/>
  <c r="BG236"/>
  <c r="BE236"/>
  <c r="T236"/>
  <c r="R236"/>
  <c r="P236"/>
  <c r="BI233"/>
  <c r="BH233"/>
  <c r="BG233"/>
  <c r="BE233"/>
  <c r="T233"/>
  <c r="R233"/>
  <c r="P233"/>
  <c r="BI232"/>
  <c r="BH232"/>
  <c r="BG232"/>
  <c r="BE232"/>
  <c r="T232"/>
  <c r="R232"/>
  <c r="P232"/>
  <c r="BI231"/>
  <c r="BH231"/>
  <c r="BG231"/>
  <c r="BE231"/>
  <c r="T231"/>
  <c r="R231"/>
  <c r="P231"/>
  <c r="BI229"/>
  <c r="BH229"/>
  <c r="BG229"/>
  <c r="BE229"/>
  <c r="T229"/>
  <c r="R229"/>
  <c r="P229"/>
  <c r="BI227"/>
  <c r="BH227"/>
  <c r="BG227"/>
  <c r="BE227"/>
  <c r="T227"/>
  <c r="R227"/>
  <c r="P227"/>
  <c r="BI225"/>
  <c r="BH225"/>
  <c r="BG225"/>
  <c r="BE225"/>
  <c r="T225"/>
  <c r="R225"/>
  <c r="P225"/>
  <c r="BI222"/>
  <c r="BH222"/>
  <c r="BG222"/>
  <c r="BE222"/>
  <c r="T222"/>
  <c r="R222"/>
  <c r="P222"/>
  <c r="BI221"/>
  <c r="BH221"/>
  <c r="BG221"/>
  <c r="BE221"/>
  <c r="T221"/>
  <c r="R221"/>
  <c r="P221"/>
  <c r="BI219"/>
  <c r="BH219"/>
  <c r="BG219"/>
  <c r="BE219"/>
  <c r="T219"/>
  <c r="R219"/>
  <c r="P219"/>
  <c r="BI215"/>
  <c r="BH215"/>
  <c r="BG215"/>
  <c r="BE215"/>
  <c r="T215"/>
  <c r="T214"/>
  <c r="R215"/>
  <c r="R214"/>
  <c r="P215"/>
  <c r="P214"/>
  <c r="BI213"/>
  <c r="BH213"/>
  <c r="BG213"/>
  <c r="BE213"/>
  <c r="T213"/>
  <c r="R213"/>
  <c r="P213"/>
  <c r="BI212"/>
  <c r="BH212"/>
  <c r="BG212"/>
  <c r="BE212"/>
  <c r="T212"/>
  <c r="R212"/>
  <c r="P212"/>
  <c r="BI210"/>
  <c r="BH210"/>
  <c r="BG210"/>
  <c r="BE210"/>
  <c r="T210"/>
  <c r="R210"/>
  <c r="P210"/>
  <c r="BI207"/>
  <c r="BH207"/>
  <c r="BG207"/>
  <c r="BE207"/>
  <c r="T207"/>
  <c r="R207"/>
  <c r="P207"/>
  <c r="BI204"/>
  <c r="BH204"/>
  <c r="BG204"/>
  <c r="BE204"/>
  <c r="T204"/>
  <c r="R204"/>
  <c r="P204"/>
  <c r="BI201"/>
  <c r="BH201"/>
  <c r="BG201"/>
  <c r="BE201"/>
  <c r="T201"/>
  <c r="R201"/>
  <c r="P201"/>
  <c r="BI198"/>
  <c r="BH198"/>
  <c r="BG198"/>
  <c r="BE198"/>
  <c r="T198"/>
  <c r="R198"/>
  <c r="P198"/>
  <c r="BI195"/>
  <c r="BH195"/>
  <c r="BG195"/>
  <c r="BE195"/>
  <c r="T195"/>
  <c r="R195"/>
  <c r="P195"/>
  <c r="BI192"/>
  <c r="BH192"/>
  <c r="BG192"/>
  <c r="BE192"/>
  <c r="T192"/>
  <c r="R192"/>
  <c r="P192"/>
  <c r="BI189"/>
  <c r="BH189"/>
  <c r="BG189"/>
  <c r="BE189"/>
  <c r="T189"/>
  <c r="R189"/>
  <c r="P189"/>
  <c r="BI186"/>
  <c r="BH186"/>
  <c r="BG186"/>
  <c r="BE186"/>
  <c r="T186"/>
  <c r="R186"/>
  <c r="P186"/>
  <c r="BI183"/>
  <c r="BH183"/>
  <c r="BG183"/>
  <c r="BE183"/>
  <c r="T183"/>
  <c r="R183"/>
  <c r="P183"/>
  <c r="BI181"/>
  <c r="BH181"/>
  <c r="BG181"/>
  <c r="BE181"/>
  <c r="T181"/>
  <c r="R181"/>
  <c r="P181"/>
  <c r="BI180"/>
  <c r="BH180"/>
  <c r="BG180"/>
  <c r="BE180"/>
  <c r="T180"/>
  <c r="R180"/>
  <c r="P180"/>
  <c r="BI178"/>
  <c r="BH178"/>
  <c r="BG178"/>
  <c r="BE178"/>
  <c r="T178"/>
  <c r="R178"/>
  <c r="P178"/>
  <c r="BI177"/>
  <c r="BH177"/>
  <c r="BG177"/>
  <c r="BE177"/>
  <c r="T177"/>
  <c r="R177"/>
  <c r="P177"/>
  <c r="BI176"/>
  <c r="BH176"/>
  <c r="BG176"/>
  <c r="BE176"/>
  <c r="T176"/>
  <c r="R176"/>
  <c r="P176"/>
  <c r="BI174"/>
  <c r="BH174"/>
  <c r="BG174"/>
  <c r="BE174"/>
  <c r="T174"/>
  <c r="R174"/>
  <c r="P174"/>
  <c r="BI173"/>
  <c r="BH173"/>
  <c r="BG173"/>
  <c r="BE173"/>
  <c r="T173"/>
  <c r="R173"/>
  <c r="P173"/>
  <c r="BI172"/>
  <c r="BH172"/>
  <c r="BG172"/>
  <c r="BE172"/>
  <c r="T172"/>
  <c r="R172"/>
  <c r="P172"/>
  <c r="BI171"/>
  <c r="BH171"/>
  <c r="BG171"/>
  <c r="BE171"/>
  <c r="T171"/>
  <c r="R171"/>
  <c r="P171"/>
  <c r="BI169"/>
  <c r="BH169"/>
  <c r="BG169"/>
  <c r="BE169"/>
  <c r="T169"/>
  <c r="R169"/>
  <c r="P169"/>
  <c r="BI168"/>
  <c r="BH168"/>
  <c r="BG168"/>
  <c r="BE168"/>
  <c r="T168"/>
  <c r="R168"/>
  <c r="P168"/>
  <c r="BI163"/>
  <c r="BH163"/>
  <c r="BG163"/>
  <c r="BE163"/>
  <c r="T163"/>
  <c r="R163"/>
  <c r="P163"/>
  <c r="BI160"/>
  <c r="BH160"/>
  <c r="BG160"/>
  <c r="BE160"/>
  <c r="T160"/>
  <c r="R160"/>
  <c r="P160"/>
  <c r="BI157"/>
  <c r="BH157"/>
  <c r="BG157"/>
  <c r="BE157"/>
  <c r="T157"/>
  <c r="R157"/>
  <c r="P157"/>
  <c r="BI156"/>
  <c r="BH156"/>
  <c r="BG156"/>
  <c r="BE156"/>
  <c r="T156"/>
  <c r="R156"/>
  <c r="P156"/>
  <c r="BI154"/>
  <c r="BH154"/>
  <c r="BG154"/>
  <c r="BE154"/>
  <c r="T154"/>
  <c r="R154"/>
  <c r="P154"/>
  <c r="BI152"/>
  <c r="BH152"/>
  <c r="BG152"/>
  <c r="BE152"/>
  <c r="T152"/>
  <c r="R152"/>
  <c r="P152"/>
  <c r="BI145"/>
  <c r="BH145"/>
  <c r="BG145"/>
  <c r="BE145"/>
  <c r="T145"/>
  <c r="R145"/>
  <c r="P145"/>
  <c r="BI142"/>
  <c r="BH142"/>
  <c r="BG142"/>
  <c r="BE142"/>
  <c r="T142"/>
  <c r="R142"/>
  <c r="P142"/>
  <c r="BI139"/>
  <c r="BH139"/>
  <c r="BG139"/>
  <c r="BE139"/>
  <c r="T139"/>
  <c r="R139"/>
  <c r="P139"/>
  <c r="BI136"/>
  <c r="BH136"/>
  <c r="BG136"/>
  <c r="BE136"/>
  <c r="T136"/>
  <c r="R136"/>
  <c r="P136"/>
  <c r="BI131"/>
  <c r="BH131"/>
  <c r="BG131"/>
  <c r="BE131"/>
  <c r="T131"/>
  <c r="R131"/>
  <c r="P131"/>
  <c r="BI128"/>
  <c r="BH128"/>
  <c r="BG128"/>
  <c r="BE128"/>
  <c r="T128"/>
  <c r="R128"/>
  <c r="P128"/>
  <c r="J121"/>
  <c r="F121"/>
  <c r="F119"/>
  <c r="E117"/>
  <c r="J91"/>
  <c r="F91"/>
  <c r="F89"/>
  <c r="E87"/>
  <c r="J24"/>
  <c r="E24"/>
  <c r="J122"/>
  <c r="J23"/>
  <c r="J18"/>
  <c r="E18"/>
  <c r="F92"/>
  <c r="J17"/>
  <c r="J12"/>
  <c r="J89"/>
  <c r="E7"/>
  <c r="E115"/>
  <c i="13" r="J39"/>
  <c r="J38"/>
  <c i="1" r="AY108"/>
  <c i="13" r="J37"/>
  <c i="1" r="AX108"/>
  <c i="13" r="BI123"/>
  <c r="BH123"/>
  <c r="BG123"/>
  <c r="BE123"/>
  <c r="T123"/>
  <c r="T122"/>
  <c r="T121"/>
  <c r="R123"/>
  <c r="R122"/>
  <c r="R121"/>
  <c r="P123"/>
  <c r="P122"/>
  <c r="P121"/>
  <c i="1" r="AU108"/>
  <c i="13" r="J117"/>
  <c r="F117"/>
  <c r="F115"/>
  <c r="E113"/>
  <c r="J93"/>
  <c r="F93"/>
  <c r="F91"/>
  <c r="E89"/>
  <c r="J26"/>
  <c r="E26"/>
  <c r="J118"/>
  <c r="J25"/>
  <c r="J20"/>
  <c r="E20"/>
  <c r="F118"/>
  <c r="J19"/>
  <c r="J14"/>
  <c r="J115"/>
  <c r="E7"/>
  <c r="E85"/>
  <c i="12" r="J39"/>
  <c r="J38"/>
  <c i="1" r="AY107"/>
  <c i="12" r="J37"/>
  <c i="1" r="AX107"/>
  <c i="12" r="BI123"/>
  <c r="BH123"/>
  <c r="BG123"/>
  <c r="BE123"/>
  <c r="T123"/>
  <c r="T122"/>
  <c r="T121"/>
  <c r="R123"/>
  <c r="R122"/>
  <c r="R121"/>
  <c r="P123"/>
  <c r="P122"/>
  <c r="P121"/>
  <c i="1" r="AU107"/>
  <c i="12" r="J117"/>
  <c r="F117"/>
  <c r="F115"/>
  <c r="E113"/>
  <c r="J93"/>
  <c r="F93"/>
  <c r="F91"/>
  <c r="E89"/>
  <c r="J26"/>
  <c r="E26"/>
  <c r="J118"/>
  <c r="J25"/>
  <c r="J20"/>
  <c r="E20"/>
  <c r="F118"/>
  <c r="J19"/>
  <c r="J14"/>
  <c r="J91"/>
  <c r="E7"/>
  <c r="E109"/>
  <c i="11" r="J39"/>
  <c r="J38"/>
  <c i="1" r="AY106"/>
  <c i="11" r="J37"/>
  <c i="1" r="AX106"/>
  <c i="11" r="BI123"/>
  <c r="BH123"/>
  <c r="BG123"/>
  <c r="BE123"/>
  <c r="T123"/>
  <c r="T122"/>
  <c r="T121"/>
  <c r="R123"/>
  <c r="R122"/>
  <c r="R121"/>
  <c r="P123"/>
  <c r="P122"/>
  <c r="P121"/>
  <c i="1" r="AU106"/>
  <c i="11" r="J117"/>
  <c r="F117"/>
  <c r="F115"/>
  <c r="E113"/>
  <c r="J93"/>
  <c r="F93"/>
  <c r="F91"/>
  <c r="E89"/>
  <c r="J26"/>
  <c r="E26"/>
  <c r="J118"/>
  <c r="J25"/>
  <c r="J20"/>
  <c r="E20"/>
  <c r="F118"/>
  <c r="J19"/>
  <c r="J14"/>
  <c r="J91"/>
  <c r="E7"/>
  <c r="E109"/>
  <c i="10" r="J39"/>
  <c r="J38"/>
  <c i="1" r="AY105"/>
  <c i="10" r="J37"/>
  <c i="1" r="AX105"/>
  <c i="10" r="BI123"/>
  <c r="BH123"/>
  <c r="BG123"/>
  <c r="BE123"/>
  <c r="T123"/>
  <c r="T122"/>
  <c r="T121"/>
  <c r="R123"/>
  <c r="R122"/>
  <c r="R121"/>
  <c r="P123"/>
  <c r="P122"/>
  <c r="P121"/>
  <c i="1" r="AU105"/>
  <c i="10" r="J117"/>
  <c r="F117"/>
  <c r="F115"/>
  <c r="E113"/>
  <c r="J93"/>
  <c r="F93"/>
  <c r="F91"/>
  <c r="E89"/>
  <c r="J26"/>
  <c r="E26"/>
  <c r="J118"/>
  <c r="J25"/>
  <c r="J20"/>
  <c r="E20"/>
  <c r="F118"/>
  <c r="J19"/>
  <c r="J14"/>
  <c r="J91"/>
  <c r="E7"/>
  <c r="E109"/>
  <c i="9" r="J39"/>
  <c r="J38"/>
  <c i="1" r="AY104"/>
  <c i="9" r="J37"/>
  <c i="1" r="AX104"/>
  <c i="9" r="BI123"/>
  <c r="BH123"/>
  <c r="BG123"/>
  <c r="BE123"/>
  <c r="T123"/>
  <c r="T122"/>
  <c r="T121"/>
  <c r="R123"/>
  <c r="R122"/>
  <c r="R121"/>
  <c r="P123"/>
  <c r="P122"/>
  <c r="P121"/>
  <c i="1" r="AU104"/>
  <c i="9" r="J117"/>
  <c r="F117"/>
  <c r="F115"/>
  <c r="E113"/>
  <c r="J93"/>
  <c r="F93"/>
  <c r="F91"/>
  <c r="E89"/>
  <c r="J26"/>
  <c r="E26"/>
  <c r="J94"/>
  <c r="J25"/>
  <c r="J20"/>
  <c r="E20"/>
  <c r="F94"/>
  <c r="J19"/>
  <c r="J14"/>
  <c r="J115"/>
  <c r="E7"/>
  <c r="E85"/>
  <c i="8" r="J39"/>
  <c r="J38"/>
  <c i="1" r="AY103"/>
  <c i="8" r="J37"/>
  <c i="1" r="AX103"/>
  <c i="8" r="BI123"/>
  <c r="BH123"/>
  <c r="BG123"/>
  <c r="BE123"/>
  <c r="T123"/>
  <c r="T122"/>
  <c r="T121"/>
  <c r="R123"/>
  <c r="R122"/>
  <c r="R121"/>
  <c r="P123"/>
  <c r="P122"/>
  <c r="P121"/>
  <c i="1" r="AU103"/>
  <c i="8" r="J117"/>
  <c r="F117"/>
  <c r="F115"/>
  <c r="E113"/>
  <c r="J93"/>
  <c r="F93"/>
  <c r="F91"/>
  <c r="E89"/>
  <c r="J26"/>
  <c r="E26"/>
  <c r="J94"/>
  <c r="J25"/>
  <c r="J20"/>
  <c r="E20"/>
  <c r="F118"/>
  <c r="J19"/>
  <c r="J14"/>
  <c r="J115"/>
  <c r="E7"/>
  <c r="E85"/>
  <c i="7" r="J39"/>
  <c r="J38"/>
  <c i="1" r="AY102"/>
  <c i="7" r="J37"/>
  <c i="1" r="AX102"/>
  <c i="7" r="BI123"/>
  <c r="BH123"/>
  <c r="BG123"/>
  <c r="BE123"/>
  <c r="T123"/>
  <c r="T122"/>
  <c r="T121"/>
  <c r="R123"/>
  <c r="R122"/>
  <c r="R121"/>
  <c r="P123"/>
  <c r="P122"/>
  <c r="P121"/>
  <c i="1" r="AU102"/>
  <c i="7" r="J117"/>
  <c r="F117"/>
  <c r="F115"/>
  <c r="E113"/>
  <c r="J93"/>
  <c r="F93"/>
  <c r="F91"/>
  <c r="E89"/>
  <c r="J26"/>
  <c r="E26"/>
  <c r="J118"/>
  <c r="J25"/>
  <c r="J20"/>
  <c r="E20"/>
  <c r="F118"/>
  <c r="J19"/>
  <c r="J14"/>
  <c r="J91"/>
  <c r="E7"/>
  <c r="E85"/>
  <c i="6" r="J37"/>
  <c r="J36"/>
  <c i="1" r="AY100"/>
  <c i="6" r="J35"/>
  <c i="1" r="AX100"/>
  <c i="6" r="BI148"/>
  <c r="BH148"/>
  <c r="BG148"/>
  <c r="BE148"/>
  <c r="T148"/>
  <c r="R148"/>
  <c r="P148"/>
  <c r="BI139"/>
  <c r="BH139"/>
  <c r="BG139"/>
  <c r="BE139"/>
  <c r="T139"/>
  <c r="R139"/>
  <c r="P139"/>
  <c r="BI130"/>
  <c r="BH130"/>
  <c r="BG130"/>
  <c r="BE130"/>
  <c r="T130"/>
  <c r="R130"/>
  <c r="P130"/>
  <c r="BI121"/>
  <c r="BH121"/>
  <c r="BG121"/>
  <c r="BE121"/>
  <c r="T121"/>
  <c r="R121"/>
  <c r="P121"/>
  <c r="J114"/>
  <c r="F114"/>
  <c r="F112"/>
  <c r="E110"/>
  <c r="J91"/>
  <c r="F91"/>
  <c r="F89"/>
  <c r="E87"/>
  <c r="J24"/>
  <c r="E24"/>
  <c r="J92"/>
  <c r="J23"/>
  <c r="J18"/>
  <c r="E18"/>
  <c r="F92"/>
  <c r="J17"/>
  <c r="J12"/>
  <c r="J112"/>
  <c r="E7"/>
  <c r="E85"/>
  <c i="5" r="J37"/>
  <c r="J36"/>
  <c i="1" r="AY99"/>
  <c i="5" r="J35"/>
  <c i="1" r="AX99"/>
  <c i="5" r="BI321"/>
  <c r="BH321"/>
  <c r="BG321"/>
  <c r="BE321"/>
  <c r="T321"/>
  <c r="R321"/>
  <c r="P321"/>
  <c r="BI313"/>
  <c r="BH313"/>
  <c r="BG313"/>
  <c r="BE313"/>
  <c r="T313"/>
  <c r="R313"/>
  <c r="P313"/>
  <c r="BI310"/>
  <c r="BH310"/>
  <c r="BG310"/>
  <c r="BE310"/>
  <c r="T310"/>
  <c r="T309"/>
  <c r="R310"/>
  <c r="R309"/>
  <c r="P310"/>
  <c r="P309"/>
  <c r="BI308"/>
  <c r="BH308"/>
  <c r="BG308"/>
  <c r="BE308"/>
  <c r="T308"/>
  <c r="R308"/>
  <c r="P308"/>
  <c r="BI306"/>
  <c r="BH306"/>
  <c r="BG306"/>
  <c r="BE306"/>
  <c r="T306"/>
  <c r="R306"/>
  <c r="P306"/>
  <c r="BI305"/>
  <c r="BH305"/>
  <c r="BG305"/>
  <c r="BE305"/>
  <c r="T305"/>
  <c r="R305"/>
  <c r="P305"/>
  <c r="BI303"/>
  <c r="BH303"/>
  <c r="BG303"/>
  <c r="BE303"/>
  <c r="T303"/>
  <c r="R303"/>
  <c r="P303"/>
  <c r="BI302"/>
  <c r="BH302"/>
  <c r="BG302"/>
  <c r="BE302"/>
  <c r="T302"/>
  <c r="R302"/>
  <c r="P302"/>
  <c r="BI297"/>
  <c r="BH297"/>
  <c r="BG297"/>
  <c r="BE297"/>
  <c r="T297"/>
  <c r="R297"/>
  <c r="P297"/>
  <c r="BI296"/>
  <c r="BH296"/>
  <c r="BG296"/>
  <c r="BE296"/>
  <c r="T296"/>
  <c r="R296"/>
  <c r="P296"/>
  <c r="BI295"/>
  <c r="BH295"/>
  <c r="BG295"/>
  <c r="BE295"/>
  <c r="T295"/>
  <c r="R295"/>
  <c r="P295"/>
  <c r="BI293"/>
  <c r="BH293"/>
  <c r="BG293"/>
  <c r="BE293"/>
  <c r="T293"/>
  <c r="R293"/>
  <c r="P293"/>
  <c r="BI288"/>
  <c r="BH288"/>
  <c r="BG288"/>
  <c r="BE288"/>
  <c r="T288"/>
  <c r="R288"/>
  <c r="P288"/>
  <c r="BI287"/>
  <c r="BH287"/>
  <c r="BG287"/>
  <c r="BE287"/>
  <c r="T287"/>
  <c r="R287"/>
  <c r="P287"/>
  <c r="BI282"/>
  <c r="BH282"/>
  <c r="BG282"/>
  <c r="BE282"/>
  <c r="T282"/>
  <c r="R282"/>
  <c r="P282"/>
  <c r="BI277"/>
  <c r="BH277"/>
  <c r="BG277"/>
  <c r="BE277"/>
  <c r="T277"/>
  <c r="R277"/>
  <c r="P277"/>
  <c r="BI272"/>
  <c r="BH272"/>
  <c r="BG272"/>
  <c r="BE272"/>
  <c r="T272"/>
  <c r="R272"/>
  <c r="P272"/>
  <c r="BI267"/>
  <c r="BH267"/>
  <c r="BG267"/>
  <c r="BE267"/>
  <c r="T267"/>
  <c r="R267"/>
  <c r="P267"/>
  <c r="BI262"/>
  <c r="BH262"/>
  <c r="BG262"/>
  <c r="BE262"/>
  <c r="T262"/>
  <c r="R262"/>
  <c r="P262"/>
  <c r="BI261"/>
  <c r="BH261"/>
  <c r="BG261"/>
  <c r="BE261"/>
  <c r="T261"/>
  <c r="R261"/>
  <c r="P261"/>
  <c r="BI256"/>
  <c r="BH256"/>
  <c r="BG256"/>
  <c r="BE256"/>
  <c r="T256"/>
  <c r="R256"/>
  <c r="P256"/>
  <c r="BI251"/>
  <c r="BH251"/>
  <c r="BG251"/>
  <c r="BE251"/>
  <c r="T251"/>
  <c r="R251"/>
  <c r="P251"/>
  <c r="BI250"/>
  <c r="BH250"/>
  <c r="BG250"/>
  <c r="BE250"/>
  <c r="T250"/>
  <c r="R250"/>
  <c r="P250"/>
  <c r="BI245"/>
  <c r="BH245"/>
  <c r="BG245"/>
  <c r="BE245"/>
  <c r="T245"/>
  <c r="R245"/>
  <c r="P245"/>
  <c r="BI240"/>
  <c r="BH240"/>
  <c r="BG240"/>
  <c r="BE240"/>
  <c r="T240"/>
  <c r="R240"/>
  <c r="P240"/>
  <c r="BI239"/>
  <c r="BH239"/>
  <c r="BG239"/>
  <c r="BE239"/>
  <c r="T239"/>
  <c r="R239"/>
  <c r="P239"/>
  <c r="BI232"/>
  <c r="BH232"/>
  <c r="BG232"/>
  <c r="BE232"/>
  <c r="T232"/>
  <c r="R232"/>
  <c r="P232"/>
  <c r="BI225"/>
  <c r="BH225"/>
  <c r="BG225"/>
  <c r="BE225"/>
  <c r="T225"/>
  <c r="R225"/>
  <c r="P225"/>
  <c r="BI220"/>
  <c r="BH220"/>
  <c r="BG220"/>
  <c r="BE220"/>
  <c r="T220"/>
  <c r="R220"/>
  <c r="P220"/>
  <c r="BI216"/>
  <c r="BH216"/>
  <c r="BG216"/>
  <c r="BE216"/>
  <c r="T216"/>
  <c r="R216"/>
  <c r="P216"/>
  <c r="BI212"/>
  <c r="BH212"/>
  <c r="BG212"/>
  <c r="BE212"/>
  <c r="T212"/>
  <c r="R212"/>
  <c r="P212"/>
  <c r="BI208"/>
  <c r="BH208"/>
  <c r="BG208"/>
  <c r="BE208"/>
  <c r="T208"/>
  <c r="R208"/>
  <c r="P208"/>
  <c r="BI204"/>
  <c r="BH204"/>
  <c r="BG204"/>
  <c r="BE204"/>
  <c r="T204"/>
  <c r="R204"/>
  <c r="P204"/>
  <c r="BI202"/>
  <c r="BH202"/>
  <c r="BG202"/>
  <c r="BE202"/>
  <c r="T202"/>
  <c r="R202"/>
  <c r="P202"/>
  <c r="BI197"/>
  <c r="BH197"/>
  <c r="BG197"/>
  <c r="BE197"/>
  <c r="T197"/>
  <c r="R197"/>
  <c r="P197"/>
  <c r="BI196"/>
  <c r="BH196"/>
  <c r="BG196"/>
  <c r="BE196"/>
  <c r="T196"/>
  <c r="R196"/>
  <c r="P196"/>
  <c r="BI195"/>
  <c r="BH195"/>
  <c r="BG195"/>
  <c r="BE195"/>
  <c r="T195"/>
  <c r="R195"/>
  <c r="P195"/>
  <c r="BI194"/>
  <c r="BH194"/>
  <c r="BG194"/>
  <c r="BE194"/>
  <c r="T194"/>
  <c r="R194"/>
  <c r="P194"/>
  <c r="BI189"/>
  <c r="BH189"/>
  <c r="BG189"/>
  <c r="BE189"/>
  <c r="T189"/>
  <c r="R189"/>
  <c r="P189"/>
  <c r="BI185"/>
  <c r="BH185"/>
  <c r="BG185"/>
  <c r="BE185"/>
  <c r="T185"/>
  <c r="R185"/>
  <c r="P185"/>
  <c r="BI184"/>
  <c r="BH184"/>
  <c r="BG184"/>
  <c r="BE184"/>
  <c r="T184"/>
  <c r="R184"/>
  <c r="P184"/>
  <c r="BI180"/>
  <c r="BH180"/>
  <c r="BG180"/>
  <c r="BE180"/>
  <c r="T180"/>
  <c r="R180"/>
  <c r="P180"/>
  <c r="BI176"/>
  <c r="BH176"/>
  <c r="BG176"/>
  <c r="BE176"/>
  <c r="T176"/>
  <c r="R176"/>
  <c r="P176"/>
  <c r="BI172"/>
  <c r="BH172"/>
  <c r="BG172"/>
  <c r="BE172"/>
  <c r="T172"/>
  <c r="R172"/>
  <c r="P172"/>
  <c r="BI168"/>
  <c r="BH168"/>
  <c r="BG168"/>
  <c r="BE168"/>
  <c r="T168"/>
  <c r="R168"/>
  <c r="P168"/>
  <c r="BI167"/>
  <c r="BH167"/>
  <c r="BG167"/>
  <c r="BE167"/>
  <c r="T167"/>
  <c r="R167"/>
  <c r="P167"/>
  <c r="BI163"/>
  <c r="BH163"/>
  <c r="BG163"/>
  <c r="BE163"/>
  <c r="T163"/>
  <c r="R163"/>
  <c r="P163"/>
  <c r="BI159"/>
  <c r="BH159"/>
  <c r="BG159"/>
  <c r="BE159"/>
  <c r="T159"/>
  <c r="R159"/>
  <c r="P159"/>
  <c r="BI155"/>
  <c r="BH155"/>
  <c r="BG155"/>
  <c r="BE155"/>
  <c r="T155"/>
  <c r="R155"/>
  <c r="P155"/>
  <c r="BI154"/>
  <c r="BH154"/>
  <c r="BG154"/>
  <c r="BE154"/>
  <c r="T154"/>
  <c r="R154"/>
  <c r="P154"/>
  <c r="BI150"/>
  <c r="BH150"/>
  <c r="BG150"/>
  <c r="BE150"/>
  <c r="T150"/>
  <c r="R150"/>
  <c r="P150"/>
  <c r="BI146"/>
  <c r="BH146"/>
  <c r="BG146"/>
  <c r="BE146"/>
  <c r="T146"/>
  <c r="R146"/>
  <c r="P146"/>
  <c r="BI142"/>
  <c r="BH142"/>
  <c r="BG142"/>
  <c r="BE142"/>
  <c r="T142"/>
  <c r="R142"/>
  <c r="P142"/>
  <c r="BI141"/>
  <c r="BH141"/>
  <c r="BG141"/>
  <c r="BE141"/>
  <c r="T141"/>
  <c r="R141"/>
  <c r="P141"/>
  <c r="BI136"/>
  <c r="BH136"/>
  <c r="BG136"/>
  <c r="BE136"/>
  <c r="T136"/>
  <c r="R136"/>
  <c r="P136"/>
  <c r="BI132"/>
  <c r="BH132"/>
  <c r="BG132"/>
  <c r="BE132"/>
  <c r="T132"/>
  <c r="R132"/>
  <c r="P132"/>
  <c r="BI128"/>
  <c r="BH128"/>
  <c r="BG128"/>
  <c r="BE128"/>
  <c r="T128"/>
  <c r="R128"/>
  <c r="P128"/>
  <c r="J121"/>
  <c r="F121"/>
  <c r="F119"/>
  <c r="E117"/>
  <c r="J91"/>
  <c r="F91"/>
  <c r="F89"/>
  <c r="E87"/>
  <c r="J24"/>
  <c r="E24"/>
  <c r="J122"/>
  <c r="J23"/>
  <c r="J18"/>
  <c r="E18"/>
  <c r="F92"/>
  <c r="J17"/>
  <c r="J12"/>
  <c r="J119"/>
  <c r="E7"/>
  <c r="E85"/>
  <c i="4" r="J39"/>
  <c r="J38"/>
  <c i="1" r="AY98"/>
  <c i="4" r="J37"/>
  <c i="1" r="AX98"/>
  <c i="4" r="BI1903"/>
  <c r="BH1903"/>
  <c r="BG1903"/>
  <c r="BE1903"/>
  <c r="T1903"/>
  <c r="R1903"/>
  <c r="P1903"/>
  <c r="BI1901"/>
  <c r="BH1901"/>
  <c r="BG1901"/>
  <c r="BE1901"/>
  <c r="T1901"/>
  <c r="R1901"/>
  <c r="P1901"/>
  <c r="BI1899"/>
  <c r="BH1899"/>
  <c r="BG1899"/>
  <c r="BE1899"/>
  <c r="T1899"/>
  <c r="R1899"/>
  <c r="P1899"/>
  <c r="BI1897"/>
  <c r="BH1897"/>
  <c r="BG1897"/>
  <c r="BE1897"/>
  <c r="T1897"/>
  <c r="R1897"/>
  <c r="P1897"/>
  <c r="BI1895"/>
  <c r="BH1895"/>
  <c r="BG1895"/>
  <c r="BE1895"/>
  <c r="T1895"/>
  <c r="R1895"/>
  <c r="P1895"/>
  <c r="BI1893"/>
  <c r="BH1893"/>
  <c r="BG1893"/>
  <c r="BE1893"/>
  <c r="T1893"/>
  <c r="R1893"/>
  <c r="P1893"/>
  <c r="BI1891"/>
  <c r="BH1891"/>
  <c r="BG1891"/>
  <c r="BE1891"/>
  <c r="T1891"/>
  <c r="R1891"/>
  <c r="P1891"/>
  <c r="BI1889"/>
  <c r="BH1889"/>
  <c r="BG1889"/>
  <c r="BE1889"/>
  <c r="T1889"/>
  <c r="R1889"/>
  <c r="P1889"/>
  <c r="BI1887"/>
  <c r="BH1887"/>
  <c r="BG1887"/>
  <c r="BE1887"/>
  <c r="T1887"/>
  <c r="R1887"/>
  <c r="P1887"/>
  <c r="BI1885"/>
  <c r="BH1885"/>
  <c r="BG1885"/>
  <c r="BE1885"/>
  <c r="T1885"/>
  <c r="R1885"/>
  <c r="P1885"/>
  <c r="BI1883"/>
  <c r="BH1883"/>
  <c r="BG1883"/>
  <c r="BE1883"/>
  <c r="T1883"/>
  <c r="R1883"/>
  <c r="P1883"/>
  <c r="BI1881"/>
  <c r="BH1881"/>
  <c r="BG1881"/>
  <c r="BE1881"/>
  <c r="T1881"/>
  <c r="R1881"/>
  <c r="P1881"/>
  <c r="BI1879"/>
  <c r="BH1879"/>
  <c r="BG1879"/>
  <c r="BE1879"/>
  <c r="T1879"/>
  <c r="R1879"/>
  <c r="P1879"/>
  <c r="BI1877"/>
  <c r="BH1877"/>
  <c r="BG1877"/>
  <c r="BE1877"/>
  <c r="T1877"/>
  <c r="R1877"/>
  <c r="P1877"/>
  <c r="BI1875"/>
  <c r="BH1875"/>
  <c r="BG1875"/>
  <c r="BE1875"/>
  <c r="T1875"/>
  <c r="R1875"/>
  <c r="P1875"/>
  <c r="BI1873"/>
  <c r="BH1873"/>
  <c r="BG1873"/>
  <c r="BE1873"/>
  <c r="T1873"/>
  <c r="R1873"/>
  <c r="P1873"/>
  <c r="BI1871"/>
  <c r="BH1871"/>
  <c r="BG1871"/>
  <c r="BE1871"/>
  <c r="T1871"/>
  <c r="R1871"/>
  <c r="P1871"/>
  <c r="BI1869"/>
  <c r="BH1869"/>
  <c r="BG1869"/>
  <c r="BE1869"/>
  <c r="T1869"/>
  <c r="R1869"/>
  <c r="P1869"/>
  <c r="BI1867"/>
  <c r="BH1867"/>
  <c r="BG1867"/>
  <c r="BE1867"/>
  <c r="T1867"/>
  <c r="R1867"/>
  <c r="P1867"/>
  <c r="BI1865"/>
  <c r="BH1865"/>
  <c r="BG1865"/>
  <c r="BE1865"/>
  <c r="T1865"/>
  <c r="R1865"/>
  <c r="P1865"/>
  <c r="BI1863"/>
  <c r="BH1863"/>
  <c r="BG1863"/>
  <c r="BE1863"/>
  <c r="T1863"/>
  <c r="R1863"/>
  <c r="P1863"/>
  <c r="BI1861"/>
  <c r="BH1861"/>
  <c r="BG1861"/>
  <c r="BE1861"/>
  <c r="T1861"/>
  <c r="R1861"/>
  <c r="P1861"/>
  <c r="BI1859"/>
  <c r="BH1859"/>
  <c r="BG1859"/>
  <c r="BE1859"/>
  <c r="T1859"/>
  <c r="R1859"/>
  <c r="P1859"/>
  <c r="BI1857"/>
  <c r="BH1857"/>
  <c r="BG1857"/>
  <c r="BE1857"/>
  <c r="T1857"/>
  <c r="R1857"/>
  <c r="P1857"/>
  <c r="BI1855"/>
  <c r="BH1855"/>
  <c r="BG1855"/>
  <c r="BE1855"/>
  <c r="T1855"/>
  <c r="R1855"/>
  <c r="P1855"/>
  <c r="BI1853"/>
  <c r="BH1853"/>
  <c r="BG1853"/>
  <c r="BE1853"/>
  <c r="T1853"/>
  <c r="R1853"/>
  <c r="P1853"/>
  <c r="BI1851"/>
  <c r="BH1851"/>
  <c r="BG1851"/>
  <c r="BE1851"/>
  <c r="T1851"/>
  <c r="R1851"/>
  <c r="P1851"/>
  <c r="BI1849"/>
  <c r="BH1849"/>
  <c r="BG1849"/>
  <c r="BE1849"/>
  <c r="T1849"/>
  <c r="R1849"/>
  <c r="P1849"/>
  <c r="BI1847"/>
  <c r="BH1847"/>
  <c r="BG1847"/>
  <c r="BE1847"/>
  <c r="T1847"/>
  <c r="R1847"/>
  <c r="P1847"/>
  <c r="BI1845"/>
  <c r="BH1845"/>
  <c r="BG1845"/>
  <c r="BE1845"/>
  <c r="T1845"/>
  <c r="R1845"/>
  <c r="P1845"/>
  <c r="BI1843"/>
  <c r="BH1843"/>
  <c r="BG1843"/>
  <c r="BE1843"/>
  <c r="T1843"/>
  <c r="R1843"/>
  <c r="P1843"/>
  <c r="BI1841"/>
  <c r="BH1841"/>
  <c r="BG1841"/>
  <c r="BE1841"/>
  <c r="T1841"/>
  <c r="R1841"/>
  <c r="P1841"/>
  <c r="BI1839"/>
  <c r="BH1839"/>
  <c r="BG1839"/>
  <c r="BE1839"/>
  <c r="T1839"/>
  <c r="R1839"/>
  <c r="P1839"/>
  <c r="BI1837"/>
  <c r="BH1837"/>
  <c r="BG1837"/>
  <c r="BE1837"/>
  <c r="T1837"/>
  <c r="R1837"/>
  <c r="P1837"/>
  <c r="BI1835"/>
  <c r="BH1835"/>
  <c r="BG1835"/>
  <c r="BE1835"/>
  <c r="T1835"/>
  <c r="R1835"/>
  <c r="P1835"/>
  <c r="BI1833"/>
  <c r="BH1833"/>
  <c r="BG1833"/>
  <c r="BE1833"/>
  <c r="T1833"/>
  <c r="R1833"/>
  <c r="P1833"/>
  <c r="BI1831"/>
  <c r="BH1831"/>
  <c r="BG1831"/>
  <c r="BE1831"/>
  <c r="T1831"/>
  <c r="R1831"/>
  <c r="P1831"/>
  <c r="BI1829"/>
  <c r="BH1829"/>
  <c r="BG1829"/>
  <c r="BE1829"/>
  <c r="T1829"/>
  <c r="R1829"/>
  <c r="P1829"/>
  <c r="BI1827"/>
  <c r="BH1827"/>
  <c r="BG1827"/>
  <c r="BE1827"/>
  <c r="T1827"/>
  <c r="R1827"/>
  <c r="P1827"/>
  <c r="BI1825"/>
  <c r="BH1825"/>
  <c r="BG1825"/>
  <c r="BE1825"/>
  <c r="T1825"/>
  <c r="R1825"/>
  <c r="P1825"/>
  <c r="BI1823"/>
  <c r="BH1823"/>
  <c r="BG1823"/>
  <c r="BE1823"/>
  <c r="T1823"/>
  <c r="R1823"/>
  <c r="P1823"/>
  <c r="BI1821"/>
  <c r="BH1821"/>
  <c r="BG1821"/>
  <c r="BE1821"/>
  <c r="T1821"/>
  <c r="R1821"/>
  <c r="P1821"/>
  <c r="BI1819"/>
  <c r="BH1819"/>
  <c r="BG1819"/>
  <c r="BE1819"/>
  <c r="T1819"/>
  <c r="R1819"/>
  <c r="P1819"/>
  <c r="BI1817"/>
  <c r="BH1817"/>
  <c r="BG1817"/>
  <c r="BE1817"/>
  <c r="T1817"/>
  <c r="R1817"/>
  <c r="P1817"/>
  <c r="BI1815"/>
  <c r="BH1815"/>
  <c r="BG1815"/>
  <c r="BE1815"/>
  <c r="T1815"/>
  <c r="R1815"/>
  <c r="P1815"/>
  <c r="BI1813"/>
  <c r="BH1813"/>
  <c r="BG1813"/>
  <c r="BE1813"/>
  <c r="T1813"/>
  <c r="R1813"/>
  <c r="P1813"/>
  <c r="BI1811"/>
  <c r="BH1811"/>
  <c r="BG1811"/>
  <c r="BE1811"/>
  <c r="T1811"/>
  <c r="R1811"/>
  <c r="P1811"/>
  <c r="BI1809"/>
  <c r="BH1809"/>
  <c r="BG1809"/>
  <c r="BE1809"/>
  <c r="T1809"/>
  <c r="R1809"/>
  <c r="P1809"/>
  <c r="BI1807"/>
  <c r="BH1807"/>
  <c r="BG1807"/>
  <c r="BE1807"/>
  <c r="T1807"/>
  <c r="R1807"/>
  <c r="P1807"/>
  <c r="BI1805"/>
  <c r="BH1805"/>
  <c r="BG1805"/>
  <c r="BE1805"/>
  <c r="T1805"/>
  <c r="R1805"/>
  <c r="P1805"/>
  <c r="BI1803"/>
  <c r="BH1803"/>
  <c r="BG1803"/>
  <c r="BE1803"/>
  <c r="T1803"/>
  <c r="R1803"/>
  <c r="P1803"/>
  <c r="BI1801"/>
  <c r="BH1801"/>
  <c r="BG1801"/>
  <c r="BE1801"/>
  <c r="T1801"/>
  <c r="R1801"/>
  <c r="P1801"/>
  <c r="BI1799"/>
  <c r="BH1799"/>
  <c r="BG1799"/>
  <c r="BE1799"/>
  <c r="T1799"/>
  <c r="R1799"/>
  <c r="P1799"/>
  <c r="BI1797"/>
  <c r="BH1797"/>
  <c r="BG1797"/>
  <c r="BE1797"/>
  <c r="T1797"/>
  <c r="R1797"/>
  <c r="P1797"/>
  <c r="BI1795"/>
  <c r="BH1795"/>
  <c r="BG1795"/>
  <c r="BE1795"/>
  <c r="T1795"/>
  <c r="R1795"/>
  <c r="P1795"/>
  <c r="BI1793"/>
  <c r="BH1793"/>
  <c r="BG1793"/>
  <c r="BE1793"/>
  <c r="T1793"/>
  <c r="R1793"/>
  <c r="P1793"/>
  <c r="BI1791"/>
  <c r="BH1791"/>
  <c r="BG1791"/>
  <c r="BE1791"/>
  <c r="T1791"/>
  <c r="R1791"/>
  <c r="P1791"/>
  <c r="BI1789"/>
  <c r="BH1789"/>
  <c r="BG1789"/>
  <c r="BE1789"/>
  <c r="T1789"/>
  <c r="R1789"/>
  <c r="P1789"/>
  <c r="BI1787"/>
  <c r="BH1787"/>
  <c r="BG1787"/>
  <c r="BE1787"/>
  <c r="T1787"/>
  <c r="R1787"/>
  <c r="P1787"/>
  <c r="BI1785"/>
  <c r="BH1785"/>
  <c r="BG1785"/>
  <c r="BE1785"/>
  <c r="T1785"/>
  <c r="R1785"/>
  <c r="P1785"/>
  <c r="BI1783"/>
  <c r="BH1783"/>
  <c r="BG1783"/>
  <c r="BE1783"/>
  <c r="T1783"/>
  <c r="R1783"/>
  <c r="P1783"/>
  <c r="BI1781"/>
  <c r="BH1781"/>
  <c r="BG1781"/>
  <c r="BE1781"/>
  <c r="T1781"/>
  <c r="R1781"/>
  <c r="P1781"/>
  <c r="BI1779"/>
  <c r="BH1779"/>
  <c r="BG1779"/>
  <c r="BE1779"/>
  <c r="T1779"/>
  <c r="R1779"/>
  <c r="P1779"/>
  <c r="BI1777"/>
  <c r="BH1777"/>
  <c r="BG1777"/>
  <c r="BE1777"/>
  <c r="T1777"/>
  <c r="R1777"/>
  <c r="P1777"/>
  <c r="BI1775"/>
  <c r="BH1775"/>
  <c r="BG1775"/>
  <c r="BE1775"/>
  <c r="T1775"/>
  <c r="R1775"/>
  <c r="P1775"/>
  <c r="BI1773"/>
  <c r="BH1773"/>
  <c r="BG1773"/>
  <c r="BE1773"/>
  <c r="T1773"/>
  <c r="R1773"/>
  <c r="P1773"/>
  <c r="BI1771"/>
  <c r="BH1771"/>
  <c r="BG1771"/>
  <c r="BE1771"/>
  <c r="T1771"/>
  <c r="R1771"/>
  <c r="P1771"/>
  <c r="BI1769"/>
  <c r="BH1769"/>
  <c r="BG1769"/>
  <c r="BE1769"/>
  <c r="T1769"/>
  <c r="R1769"/>
  <c r="P1769"/>
  <c r="BI1767"/>
  <c r="BH1767"/>
  <c r="BG1767"/>
  <c r="BE1767"/>
  <c r="T1767"/>
  <c r="R1767"/>
  <c r="P1767"/>
  <c r="BI1765"/>
  <c r="BH1765"/>
  <c r="BG1765"/>
  <c r="BE1765"/>
  <c r="T1765"/>
  <c r="R1765"/>
  <c r="P1765"/>
  <c r="BI1763"/>
  <c r="BH1763"/>
  <c r="BG1763"/>
  <c r="BE1763"/>
  <c r="T1763"/>
  <c r="R1763"/>
  <c r="P1763"/>
  <c r="BI1761"/>
  <c r="BH1761"/>
  <c r="BG1761"/>
  <c r="BE1761"/>
  <c r="T1761"/>
  <c r="R1761"/>
  <c r="P1761"/>
  <c r="BI1759"/>
  <c r="BH1759"/>
  <c r="BG1759"/>
  <c r="BE1759"/>
  <c r="T1759"/>
  <c r="R1759"/>
  <c r="P1759"/>
  <c r="BI1757"/>
  <c r="BH1757"/>
  <c r="BG1757"/>
  <c r="BE1757"/>
  <c r="T1757"/>
  <c r="R1757"/>
  <c r="P1757"/>
  <c r="BI1755"/>
  <c r="BH1755"/>
  <c r="BG1755"/>
  <c r="BE1755"/>
  <c r="T1755"/>
  <c r="R1755"/>
  <c r="P1755"/>
  <c r="BI1753"/>
  <c r="BH1753"/>
  <c r="BG1753"/>
  <c r="BE1753"/>
  <c r="T1753"/>
  <c r="R1753"/>
  <c r="P1753"/>
  <c r="BI1751"/>
  <c r="BH1751"/>
  <c r="BG1751"/>
  <c r="BE1751"/>
  <c r="T1751"/>
  <c r="R1751"/>
  <c r="P1751"/>
  <c r="BI1749"/>
  <c r="BH1749"/>
  <c r="BG1749"/>
  <c r="BE1749"/>
  <c r="T1749"/>
  <c r="R1749"/>
  <c r="P1749"/>
  <c r="BI1747"/>
  <c r="BH1747"/>
  <c r="BG1747"/>
  <c r="BE1747"/>
  <c r="T1747"/>
  <c r="R1747"/>
  <c r="P1747"/>
  <c r="BI1744"/>
  <c r="BH1744"/>
  <c r="BG1744"/>
  <c r="BE1744"/>
  <c r="T1744"/>
  <c r="R1744"/>
  <c r="P1744"/>
  <c r="BI1742"/>
  <c r="BH1742"/>
  <c r="BG1742"/>
  <c r="BE1742"/>
  <c r="T1742"/>
  <c r="R1742"/>
  <c r="P1742"/>
  <c r="BI1736"/>
  <c r="BH1736"/>
  <c r="BG1736"/>
  <c r="BE1736"/>
  <c r="T1736"/>
  <c r="T1735"/>
  <c r="R1736"/>
  <c r="R1735"/>
  <c r="P1736"/>
  <c r="P1735"/>
  <c r="BI1730"/>
  <c r="BH1730"/>
  <c r="BG1730"/>
  <c r="BE1730"/>
  <c r="T1730"/>
  <c r="R1730"/>
  <c r="P1730"/>
  <c r="BI1726"/>
  <c r="BH1726"/>
  <c r="BG1726"/>
  <c r="BE1726"/>
  <c r="T1726"/>
  <c r="R1726"/>
  <c r="P1726"/>
  <c r="BI1722"/>
  <c r="BH1722"/>
  <c r="BG1722"/>
  <c r="BE1722"/>
  <c r="T1722"/>
  <c r="T1721"/>
  <c r="R1722"/>
  <c r="R1721"/>
  <c r="P1722"/>
  <c r="P1721"/>
  <c r="BI1720"/>
  <c r="BH1720"/>
  <c r="BG1720"/>
  <c r="BE1720"/>
  <c r="T1720"/>
  <c r="R1720"/>
  <c r="P1720"/>
  <c r="BI1719"/>
  <c r="BH1719"/>
  <c r="BG1719"/>
  <c r="BE1719"/>
  <c r="T1719"/>
  <c r="R1719"/>
  <c r="P1719"/>
  <c r="BI1713"/>
  <c r="BH1713"/>
  <c r="BG1713"/>
  <c r="BE1713"/>
  <c r="T1713"/>
  <c r="R1713"/>
  <c r="P1713"/>
  <c r="BI1712"/>
  <c r="BH1712"/>
  <c r="BG1712"/>
  <c r="BE1712"/>
  <c r="T1712"/>
  <c r="R1712"/>
  <c r="P1712"/>
  <c r="BI1708"/>
  <c r="BH1708"/>
  <c r="BG1708"/>
  <c r="BE1708"/>
  <c r="T1708"/>
  <c r="R1708"/>
  <c r="P1708"/>
  <c r="BI1706"/>
  <c r="BH1706"/>
  <c r="BG1706"/>
  <c r="BE1706"/>
  <c r="T1706"/>
  <c r="R1706"/>
  <c r="P1706"/>
  <c r="BI1705"/>
  <c r="BH1705"/>
  <c r="BG1705"/>
  <c r="BE1705"/>
  <c r="T1705"/>
  <c r="R1705"/>
  <c r="P1705"/>
  <c r="BI1698"/>
  <c r="BH1698"/>
  <c r="BG1698"/>
  <c r="BE1698"/>
  <c r="T1698"/>
  <c r="R1698"/>
  <c r="P1698"/>
  <c r="BI1692"/>
  <c r="BH1692"/>
  <c r="BG1692"/>
  <c r="BE1692"/>
  <c r="T1692"/>
  <c r="R1692"/>
  <c r="P1692"/>
  <c r="BI1689"/>
  <c r="BH1689"/>
  <c r="BG1689"/>
  <c r="BE1689"/>
  <c r="T1689"/>
  <c r="R1689"/>
  <c r="P1689"/>
  <c r="BI1682"/>
  <c r="BH1682"/>
  <c r="BG1682"/>
  <c r="BE1682"/>
  <c r="T1682"/>
  <c r="R1682"/>
  <c r="P1682"/>
  <c r="BI1681"/>
  <c r="BH1681"/>
  <c r="BG1681"/>
  <c r="BE1681"/>
  <c r="T1681"/>
  <c r="R1681"/>
  <c r="P1681"/>
  <c r="BI1680"/>
  <c r="BH1680"/>
  <c r="BG1680"/>
  <c r="BE1680"/>
  <c r="T1680"/>
  <c r="R1680"/>
  <c r="P1680"/>
  <c r="BI1674"/>
  <c r="BH1674"/>
  <c r="BG1674"/>
  <c r="BE1674"/>
  <c r="T1674"/>
  <c r="R1674"/>
  <c r="P1674"/>
  <c r="BI1672"/>
  <c r="BH1672"/>
  <c r="BG1672"/>
  <c r="BE1672"/>
  <c r="T1672"/>
  <c r="R1672"/>
  <c r="P1672"/>
  <c r="BI1670"/>
  <c r="BH1670"/>
  <c r="BG1670"/>
  <c r="BE1670"/>
  <c r="T1670"/>
  <c r="R1670"/>
  <c r="P1670"/>
  <c r="BI1668"/>
  <c r="BH1668"/>
  <c r="BG1668"/>
  <c r="BE1668"/>
  <c r="T1668"/>
  <c r="R1668"/>
  <c r="P1668"/>
  <c r="BI1654"/>
  <c r="BH1654"/>
  <c r="BG1654"/>
  <c r="BE1654"/>
  <c r="T1654"/>
  <c r="R1654"/>
  <c r="P1654"/>
  <c r="BI1651"/>
  <c r="BH1651"/>
  <c r="BG1651"/>
  <c r="BE1651"/>
  <c r="T1651"/>
  <c r="R1651"/>
  <c r="P1651"/>
  <c r="BI1644"/>
  <c r="BH1644"/>
  <c r="BG1644"/>
  <c r="BE1644"/>
  <c r="T1644"/>
  <c r="R1644"/>
  <c r="P1644"/>
  <c r="BI1642"/>
  <c r="BH1642"/>
  <c r="BG1642"/>
  <c r="BE1642"/>
  <c r="T1642"/>
  <c r="R1642"/>
  <c r="P1642"/>
  <c r="BI1640"/>
  <c r="BH1640"/>
  <c r="BG1640"/>
  <c r="BE1640"/>
  <c r="T1640"/>
  <c r="R1640"/>
  <c r="P1640"/>
  <c r="BI1626"/>
  <c r="BH1626"/>
  <c r="BG1626"/>
  <c r="BE1626"/>
  <c r="T1626"/>
  <c r="R1626"/>
  <c r="P1626"/>
  <c r="BI1620"/>
  <c r="BH1620"/>
  <c r="BG1620"/>
  <c r="BE1620"/>
  <c r="T1620"/>
  <c r="R1620"/>
  <c r="P1620"/>
  <c r="BI1619"/>
  <c r="BH1619"/>
  <c r="BG1619"/>
  <c r="BE1619"/>
  <c r="T1619"/>
  <c r="R1619"/>
  <c r="P1619"/>
  <c r="BI1618"/>
  <c r="BH1618"/>
  <c r="BG1618"/>
  <c r="BE1618"/>
  <c r="T1618"/>
  <c r="R1618"/>
  <c r="P1618"/>
  <c r="BI1617"/>
  <c r="BH1617"/>
  <c r="BG1617"/>
  <c r="BE1617"/>
  <c r="T1617"/>
  <c r="R1617"/>
  <c r="P1617"/>
  <c r="BI1615"/>
  <c r="BH1615"/>
  <c r="BG1615"/>
  <c r="BE1615"/>
  <c r="T1615"/>
  <c r="R1615"/>
  <c r="P1615"/>
  <c r="BI1609"/>
  <c r="BH1609"/>
  <c r="BG1609"/>
  <c r="BE1609"/>
  <c r="T1609"/>
  <c r="R1609"/>
  <c r="P1609"/>
  <c r="BI1607"/>
  <c r="BH1607"/>
  <c r="BG1607"/>
  <c r="BE1607"/>
  <c r="T1607"/>
  <c r="R1607"/>
  <c r="P1607"/>
  <c r="BI1605"/>
  <c r="BH1605"/>
  <c r="BG1605"/>
  <c r="BE1605"/>
  <c r="T1605"/>
  <c r="R1605"/>
  <c r="P1605"/>
  <c r="BI1604"/>
  <c r="BH1604"/>
  <c r="BG1604"/>
  <c r="BE1604"/>
  <c r="T1604"/>
  <c r="R1604"/>
  <c r="P1604"/>
  <c r="BI1601"/>
  <c r="BH1601"/>
  <c r="BG1601"/>
  <c r="BE1601"/>
  <c r="T1601"/>
  <c r="R1601"/>
  <c r="P1601"/>
  <c r="BI1591"/>
  <c r="BH1591"/>
  <c r="BG1591"/>
  <c r="BE1591"/>
  <c r="T1591"/>
  <c r="R1591"/>
  <c r="P1591"/>
  <c r="BI1589"/>
  <c r="BH1589"/>
  <c r="BG1589"/>
  <c r="BE1589"/>
  <c r="T1589"/>
  <c r="R1589"/>
  <c r="P1589"/>
  <c r="BI1585"/>
  <c r="BH1585"/>
  <c r="BG1585"/>
  <c r="BE1585"/>
  <c r="T1585"/>
  <c r="R1585"/>
  <c r="P1585"/>
  <c r="BI1582"/>
  <c r="BH1582"/>
  <c r="BG1582"/>
  <c r="BE1582"/>
  <c r="T1582"/>
  <c r="R1582"/>
  <c r="P1582"/>
  <c r="BI1578"/>
  <c r="BH1578"/>
  <c r="BG1578"/>
  <c r="BE1578"/>
  <c r="T1578"/>
  <c r="R1578"/>
  <c r="P1578"/>
  <c r="BI1575"/>
  <c r="BH1575"/>
  <c r="BG1575"/>
  <c r="BE1575"/>
  <c r="T1575"/>
  <c r="R1575"/>
  <c r="P1575"/>
  <c r="BI1571"/>
  <c r="BH1571"/>
  <c r="BG1571"/>
  <c r="BE1571"/>
  <c r="T1571"/>
  <c r="R1571"/>
  <c r="P1571"/>
  <c r="BI1570"/>
  <c r="BH1570"/>
  <c r="BG1570"/>
  <c r="BE1570"/>
  <c r="T1570"/>
  <c r="R1570"/>
  <c r="P1570"/>
  <c r="BI1569"/>
  <c r="BH1569"/>
  <c r="BG1569"/>
  <c r="BE1569"/>
  <c r="T1569"/>
  <c r="R1569"/>
  <c r="P1569"/>
  <c r="BI1568"/>
  <c r="BH1568"/>
  <c r="BG1568"/>
  <c r="BE1568"/>
  <c r="T1568"/>
  <c r="R1568"/>
  <c r="P1568"/>
  <c r="BI1566"/>
  <c r="BH1566"/>
  <c r="BG1566"/>
  <c r="BE1566"/>
  <c r="T1566"/>
  <c r="R1566"/>
  <c r="P1566"/>
  <c r="BI1564"/>
  <c r="BH1564"/>
  <c r="BG1564"/>
  <c r="BE1564"/>
  <c r="T1564"/>
  <c r="R1564"/>
  <c r="P1564"/>
  <c r="BI1562"/>
  <c r="BH1562"/>
  <c r="BG1562"/>
  <c r="BE1562"/>
  <c r="T1562"/>
  <c r="R1562"/>
  <c r="P1562"/>
  <c r="BI1560"/>
  <c r="BH1560"/>
  <c r="BG1560"/>
  <c r="BE1560"/>
  <c r="T1560"/>
  <c r="R1560"/>
  <c r="P1560"/>
  <c r="BI1558"/>
  <c r="BH1558"/>
  <c r="BG1558"/>
  <c r="BE1558"/>
  <c r="T1558"/>
  <c r="R1558"/>
  <c r="P1558"/>
  <c r="BI1556"/>
  <c r="BH1556"/>
  <c r="BG1556"/>
  <c r="BE1556"/>
  <c r="T1556"/>
  <c r="R1556"/>
  <c r="P1556"/>
  <c r="BI1554"/>
  <c r="BH1554"/>
  <c r="BG1554"/>
  <c r="BE1554"/>
  <c r="T1554"/>
  <c r="R1554"/>
  <c r="P1554"/>
  <c r="BI1552"/>
  <c r="BH1552"/>
  <c r="BG1552"/>
  <c r="BE1552"/>
  <c r="T1552"/>
  <c r="R1552"/>
  <c r="P1552"/>
  <c r="BI1550"/>
  <c r="BH1550"/>
  <c r="BG1550"/>
  <c r="BE1550"/>
  <c r="T1550"/>
  <c r="R1550"/>
  <c r="P1550"/>
  <c r="BI1548"/>
  <c r="BH1548"/>
  <c r="BG1548"/>
  <c r="BE1548"/>
  <c r="T1548"/>
  <c r="R1548"/>
  <c r="P1548"/>
  <c r="BI1546"/>
  <c r="BH1546"/>
  <c r="BG1546"/>
  <c r="BE1546"/>
  <c r="T1546"/>
  <c r="R1546"/>
  <c r="P1546"/>
  <c r="BI1544"/>
  <c r="BH1544"/>
  <c r="BG1544"/>
  <c r="BE1544"/>
  <c r="T1544"/>
  <c r="R1544"/>
  <c r="P1544"/>
  <c r="BI1542"/>
  <c r="BH1542"/>
  <c r="BG1542"/>
  <c r="BE1542"/>
  <c r="T1542"/>
  <c r="R1542"/>
  <c r="P1542"/>
  <c r="BI1540"/>
  <c r="BH1540"/>
  <c r="BG1540"/>
  <c r="BE1540"/>
  <c r="T1540"/>
  <c r="R1540"/>
  <c r="P1540"/>
  <c r="BI1538"/>
  <c r="BH1538"/>
  <c r="BG1538"/>
  <c r="BE1538"/>
  <c r="T1538"/>
  <c r="R1538"/>
  <c r="P1538"/>
  <c r="BI1536"/>
  <c r="BH1536"/>
  <c r="BG1536"/>
  <c r="BE1536"/>
  <c r="T1536"/>
  <c r="R1536"/>
  <c r="P1536"/>
  <c r="BI1534"/>
  <c r="BH1534"/>
  <c r="BG1534"/>
  <c r="BE1534"/>
  <c r="T1534"/>
  <c r="R1534"/>
  <c r="P1534"/>
  <c r="BI1532"/>
  <c r="BH1532"/>
  <c r="BG1532"/>
  <c r="BE1532"/>
  <c r="T1532"/>
  <c r="R1532"/>
  <c r="P1532"/>
  <c r="BI1530"/>
  <c r="BH1530"/>
  <c r="BG1530"/>
  <c r="BE1530"/>
  <c r="T1530"/>
  <c r="R1530"/>
  <c r="P1530"/>
  <c r="BI1528"/>
  <c r="BH1528"/>
  <c r="BG1528"/>
  <c r="BE1528"/>
  <c r="T1528"/>
  <c r="R1528"/>
  <c r="P1528"/>
  <c r="BI1526"/>
  <c r="BH1526"/>
  <c r="BG1526"/>
  <c r="BE1526"/>
  <c r="T1526"/>
  <c r="R1526"/>
  <c r="P1526"/>
  <c r="BI1524"/>
  <c r="BH1524"/>
  <c r="BG1524"/>
  <c r="BE1524"/>
  <c r="T1524"/>
  <c r="R1524"/>
  <c r="P1524"/>
  <c r="BI1522"/>
  <c r="BH1522"/>
  <c r="BG1522"/>
  <c r="BE1522"/>
  <c r="T1522"/>
  <c r="R1522"/>
  <c r="P1522"/>
  <c r="BI1520"/>
  <c r="BH1520"/>
  <c r="BG1520"/>
  <c r="BE1520"/>
  <c r="T1520"/>
  <c r="R1520"/>
  <c r="P1520"/>
  <c r="BI1518"/>
  <c r="BH1518"/>
  <c r="BG1518"/>
  <c r="BE1518"/>
  <c r="T1518"/>
  <c r="R1518"/>
  <c r="P1518"/>
  <c r="BI1516"/>
  <c r="BH1516"/>
  <c r="BG1516"/>
  <c r="BE1516"/>
  <c r="T1516"/>
  <c r="R1516"/>
  <c r="P1516"/>
  <c r="BI1514"/>
  <c r="BH1514"/>
  <c r="BG1514"/>
  <c r="BE1514"/>
  <c r="T1514"/>
  <c r="R1514"/>
  <c r="P1514"/>
  <c r="BI1512"/>
  <c r="BH1512"/>
  <c r="BG1512"/>
  <c r="BE1512"/>
  <c r="T1512"/>
  <c r="R1512"/>
  <c r="P1512"/>
  <c r="BI1510"/>
  <c r="BH1510"/>
  <c r="BG1510"/>
  <c r="BE1510"/>
  <c r="T1510"/>
  <c r="R1510"/>
  <c r="P1510"/>
  <c r="BI1508"/>
  <c r="BH1508"/>
  <c r="BG1508"/>
  <c r="BE1508"/>
  <c r="T1508"/>
  <c r="R1508"/>
  <c r="P1508"/>
  <c r="BI1506"/>
  <c r="BH1506"/>
  <c r="BG1506"/>
  <c r="BE1506"/>
  <c r="T1506"/>
  <c r="R1506"/>
  <c r="P1506"/>
  <c r="BI1504"/>
  <c r="BH1504"/>
  <c r="BG1504"/>
  <c r="BE1504"/>
  <c r="T1504"/>
  <c r="R1504"/>
  <c r="P1504"/>
  <c r="BI1502"/>
  <c r="BH1502"/>
  <c r="BG1502"/>
  <c r="BE1502"/>
  <c r="T1502"/>
  <c r="R1502"/>
  <c r="P1502"/>
  <c r="BI1501"/>
  <c r="BH1501"/>
  <c r="BG1501"/>
  <c r="BE1501"/>
  <c r="T1501"/>
  <c r="R1501"/>
  <c r="P1501"/>
  <c r="BI1500"/>
  <c r="BH1500"/>
  <c r="BG1500"/>
  <c r="BE1500"/>
  <c r="T1500"/>
  <c r="R1500"/>
  <c r="P1500"/>
  <c r="BI1495"/>
  <c r="BH1495"/>
  <c r="BG1495"/>
  <c r="BE1495"/>
  <c r="T1495"/>
  <c r="R1495"/>
  <c r="P1495"/>
  <c r="BI1493"/>
  <c r="BH1493"/>
  <c r="BG1493"/>
  <c r="BE1493"/>
  <c r="T1493"/>
  <c r="R1493"/>
  <c r="P1493"/>
  <c r="BI1491"/>
  <c r="BH1491"/>
  <c r="BG1491"/>
  <c r="BE1491"/>
  <c r="T1491"/>
  <c r="R1491"/>
  <c r="P1491"/>
  <c r="BI1489"/>
  <c r="BH1489"/>
  <c r="BG1489"/>
  <c r="BE1489"/>
  <c r="T1489"/>
  <c r="R1489"/>
  <c r="P1489"/>
  <c r="BI1487"/>
  <c r="BH1487"/>
  <c r="BG1487"/>
  <c r="BE1487"/>
  <c r="T1487"/>
  <c r="R1487"/>
  <c r="P1487"/>
  <c r="BI1485"/>
  <c r="BH1485"/>
  <c r="BG1485"/>
  <c r="BE1485"/>
  <c r="T1485"/>
  <c r="R1485"/>
  <c r="P1485"/>
  <c r="BI1483"/>
  <c r="BH1483"/>
  <c r="BG1483"/>
  <c r="BE1483"/>
  <c r="T1483"/>
  <c r="R1483"/>
  <c r="P1483"/>
  <c r="BI1481"/>
  <c r="BH1481"/>
  <c r="BG1481"/>
  <c r="BE1481"/>
  <c r="T1481"/>
  <c r="R1481"/>
  <c r="P1481"/>
  <c r="BI1479"/>
  <c r="BH1479"/>
  <c r="BG1479"/>
  <c r="BE1479"/>
  <c r="T1479"/>
  <c r="R1479"/>
  <c r="P1479"/>
  <c r="BI1477"/>
  <c r="BH1477"/>
  <c r="BG1477"/>
  <c r="BE1477"/>
  <c r="T1477"/>
  <c r="R1477"/>
  <c r="P1477"/>
  <c r="BI1475"/>
  <c r="BH1475"/>
  <c r="BG1475"/>
  <c r="BE1475"/>
  <c r="T1475"/>
  <c r="R1475"/>
  <c r="P1475"/>
  <c r="BI1473"/>
  <c r="BH1473"/>
  <c r="BG1473"/>
  <c r="BE1473"/>
  <c r="T1473"/>
  <c r="R1473"/>
  <c r="P1473"/>
  <c r="BI1471"/>
  <c r="BH1471"/>
  <c r="BG1471"/>
  <c r="BE1471"/>
  <c r="T1471"/>
  <c r="R1471"/>
  <c r="P1471"/>
  <c r="BI1469"/>
  <c r="BH1469"/>
  <c r="BG1469"/>
  <c r="BE1469"/>
  <c r="T1469"/>
  <c r="R1469"/>
  <c r="P1469"/>
  <c r="BI1467"/>
  <c r="BH1467"/>
  <c r="BG1467"/>
  <c r="BE1467"/>
  <c r="T1467"/>
  <c r="R1467"/>
  <c r="P1467"/>
  <c r="BI1465"/>
  <c r="BH1465"/>
  <c r="BG1465"/>
  <c r="BE1465"/>
  <c r="T1465"/>
  <c r="R1465"/>
  <c r="P1465"/>
  <c r="BI1463"/>
  <c r="BH1463"/>
  <c r="BG1463"/>
  <c r="BE1463"/>
  <c r="T1463"/>
  <c r="R1463"/>
  <c r="P1463"/>
  <c r="BI1461"/>
  <c r="BH1461"/>
  <c r="BG1461"/>
  <c r="BE1461"/>
  <c r="T1461"/>
  <c r="R1461"/>
  <c r="P1461"/>
  <c r="BI1459"/>
  <c r="BH1459"/>
  <c r="BG1459"/>
  <c r="BE1459"/>
  <c r="T1459"/>
  <c r="R1459"/>
  <c r="P1459"/>
  <c r="BI1457"/>
  <c r="BH1457"/>
  <c r="BG1457"/>
  <c r="BE1457"/>
  <c r="T1457"/>
  <c r="R1457"/>
  <c r="P1457"/>
  <c r="BI1455"/>
  <c r="BH1455"/>
  <c r="BG1455"/>
  <c r="BE1455"/>
  <c r="T1455"/>
  <c r="R1455"/>
  <c r="P1455"/>
  <c r="BI1453"/>
  <c r="BH1453"/>
  <c r="BG1453"/>
  <c r="BE1453"/>
  <c r="T1453"/>
  <c r="R1453"/>
  <c r="P1453"/>
  <c r="BI1451"/>
  <c r="BH1451"/>
  <c r="BG1451"/>
  <c r="BE1451"/>
  <c r="T1451"/>
  <c r="R1451"/>
  <c r="P1451"/>
  <c r="BI1449"/>
  <c r="BH1449"/>
  <c r="BG1449"/>
  <c r="BE1449"/>
  <c r="T1449"/>
  <c r="R1449"/>
  <c r="P1449"/>
  <c r="BI1447"/>
  <c r="BH1447"/>
  <c r="BG1447"/>
  <c r="BE1447"/>
  <c r="T1447"/>
  <c r="R1447"/>
  <c r="P1447"/>
  <c r="BI1445"/>
  <c r="BH1445"/>
  <c r="BG1445"/>
  <c r="BE1445"/>
  <c r="T1445"/>
  <c r="R1445"/>
  <c r="P1445"/>
  <c r="BI1443"/>
  <c r="BH1443"/>
  <c r="BG1443"/>
  <c r="BE1443"/>
  <c r="T1443"/>
  <c r="R1443"/>
  <c r="P1443"/>
  <c r="BI1441"/>
  <c r="BH1441"/>
  <c r="BG1441"/>
  <c r="BE1441"/>
  <c r="T1441"/>
  <c r="R1441"/>
  <c r="P1441"/>
  <c r="BI1439"/>
  <c r="BH1439"/>
  <c r="BG1439"/>
  <c r="BE1439"/>
  <c r="T1439"/>
  <c r="R1439"/>
  <c r="P1439"/>
  <c r="BI1437"/>
  <c r="BH1437"/>
  <c r="BG1437"/>
  <c r="BE1437"/>
  <c r="T1437"/>
  <c r="R1437"/>
  <c r="P1437"/>
  <c r="BI1435"/>
  <c r="BH1435"/>
  <c r="BG1435"/>
  <c r="BE1435"/>
  <c r="T1435"/>
  <c r="R1435"/>
  <c r="P1435"/>
  <c r="BI1433"/>
  <c r="BH1433"/>
  <c r="BG1433"/>
  <c r="BE1433"/>
  <c r="T1433"/>
  <c r="R1433"/>
  <c r="P1433"/>
  <c r="BI1431"/>
  <c r="BH1431"/>
  <c r="BG1431"/>
  <c r="BE1431"/>
  <c r="T1431"/>
  <c r="R1431"/>
  <c r="P1431"/>
  <c r="BI1429"/>
  <c r="BH1429"/>
  <c r="BG1429"/>
  <c r="BE1429"/>
  <c r="T1429"/>
  <c r="R1429"/>
  <c r="P1429"/>
  <c r="BI1427"/>
  <c r="BH1427"/>
  <c r="BG1427"/>
  <c r="BE1427"/>
  <c r="T1427"/>
  <c r="R1427"/>
  <c r="P1427"/>
  <c r="BI1425"/>
  <c r="BH1425"/>
  <c r="BG1425"/>
  <c r="BE1425"/>
  <c r="T1425"/>
  <c r="R1425"/>
  <c r="P1425"/>
  <c r="BI1423"/>
  <c r="BH1423"/>
  <c r="BG1423"/>
  <c r="BE1423"/>
  <c r="T1423"/>
  <c r="R1423"/>
  <c r="P1423"/>
  <c r="BI1421"/>
  <c r="BH1421"/>
  <c r="BG1421"/>
  <c r="BE1421"/>
  <c r="T1421"/>
  <c r="R1421"/>
  <c r="P1421"/>
  <c r="BI1419"/>
  <c r="BH1419"/>
  <c r="BG1419"/>
  <c r="BE1419"/>
  <c r="T1419"/>
  <c r="R1419"/>
  <c r="P1419"/>
  <c r="BI1417"/>
  <c r="BH1417"/>
  <c r="BG1417"/>
  <c r="BE1417"/>
  <c r="T1417"/>
  <c r="R1417"/>
  <c r="P1417"/>
  <c r="BI1415"/>
  <c r="BH1415"/>
  <c r="BG1415"/>
  <c r="BE1415"/>
  <c r="T1415"/>
  <c r="R1415"/>
  <c r="P1415"/>
  <c r="BI1413"/>
  <c r="BH1413"/>
  <c r="BG1413"/>
  <c r="BE1413"/>
  <c r="T1413"/>
  <c r="R1413"/>
  <c r="P1413"/>
  <c r="BI1411"/>
  <c r="BH1411"/>
  <c r="BG1411"/>
  <c r="BE1411"/>
  <c r="T1411"/>
  <c r="R1411"/>
  <c r="P1411"/>
  <c r="BI1409"/>
  <c r="BH1409"/>
  <c r="BG1409"/>
  <c r="BE1409"/>
  <c r="T1409"/>
  <c r="R1409"/>
  <c r="P1409"/>
  <c r="BI1407"/>
  <c r="BH1407"/>
  <c r="BG1407"/>
  <c r="BE1407"/>
  <c r="T1407"/>
  <c r="R1407"/>
  <c r="P1407"/>
  <c r="BI1405"/>
  <c r="BH1405"/>
  <c r="BG1405"/>
  <c r="BE1405"/>
  <c r="T1405"/>
  <c r="R1405"/>
  <c r="P1405"/>
  <c r="BI1403"/>
  <c r="BH1403"/>
  <c r="BG1403"/>
  <c r="BE1403"/>
  <c r="T1403"/>
  <c r="R1403"/>
  <c r="P1403"/>
  <c r="BI1401"/>
  <c r="BH1401"/>
  <c r="BG1401"/>
  <c r="BE1401"/>
  <c r="T1401"/>
  <c r="R1401"/>
  <c r="P1401"/>
  <c r="BI1399"/>
  <c r="BH1399"/>
  <c r="BG1399"/>
  <c r="BE1399"/>
  <c r="T1399"/>
  <c r="R1399"/>
  <c r="P1399"/>
  <c r="BI1397"/>
  <c r="BH1397"/>
  <c r="BG1397"/>
  <c r="BE1397"/>
  <c r="T1397"/>
  <c r="R1397"/>
  <c r="P1397"/>
  <c r="BI1395"/>
  <c r="BH1395"/>
  <c r="BG1395"/>
  <c r="BE1395"/>
  <c r="T1395"/>
  <c r="R1395"/>
  <c r="P1395"/>
  <c r="BI1393"/>
  <c r="BH1393"/>
  <c r="BG1393"/>
  <c r="BE1393"/>
  <c r="T1393"/>
  <c r="R1393"/>
  <c r="P1393"/>
  <c r="BI1391"/>
  <c r="BH1391"/>
  <c r="BG1391"/>
  <c r="BE1391"/>
  <c r="T1391"/>
  <c r="R1391"/>
  <c r="P1391"/>
  <c r="BI1389"/>
  <c r="BH1389"/>
  <c r="BG1389"/>
  <c r="BE1389"/>
  <c r="T1389"/>
  <c r="R1389"/>
  <c r="P1389"/>
  <c r="BI1387"/>
  <c r="BH1387"/>
  <c r="BG1387"/>
  <c r="BE1387"/>
  <c r="T1387"/>
  <c r="R1387"/>
  <c r="P1387"/>
  <c r="BI1385"/>
  <c r="BH1385"/>
  <c r="BG1385"/>
  <c r="BE1385"/>
  <c r="T1385"/>
  <c r="R1385"/>
  <c r="P1385"/>
  <c r="BI1383"/>
  <c r="BH1383"/>
  <c r="BG1383"/>
  <c r="BE1383"/>
  <c r="T1383"/>
  <c r="R1383"/>
  <c r="P1383"/>
  <c r="BI1381"/>
  <c r="BH1381"/>
  <c r="BG1381"/>
  <c r="BE1381"/>
  <c r="T1381"/>
  <c r="R1381"/>
  <c r="P1381"/>
  <c r="BI1379"/>
  <c r="BH1379"/>
  <c r="BG1379"/>
  <c r="BE1379"/>
  <c r="T1379"/>
  <c r="R1379"/>
  <c r="P1379"/>
  <c r="BI1377"/>
  <c r="BH1377"/>
  <c r="BG1377"/>
  <c r="BE1377"/>
  <c r="T1377"/>
  <c r="R1377"/>
  <c r="P1377"/>
  <c r="BI1375"/>
  <c r="BH1375"/>
  <c r="BG1375"/>
  <c r="BE1375"/>
  <c r="T1375"/>
  <c r="R1375"/>
  <c r="P1375"/>
  <c r="BI1373"/>
  <c r="BH1373"/>
  <c r="BG1373"/>
  <c r="BE1373"/>
  <c r="T1373"/>
  <c r="R1373"/>
  <c r="P1373"/>
  <c r="BI1371"/>
  <c r="BH1371"/>
  <c r="BG1371"/>
  <c r="BE1371"/>
  <c r="T1371"/>
  <c r="R1371"/>
  <c r="P1371"/>
  <c r="BI1369"/>
  <c r="BH1369"/>
  <c r="BG1369"/>
  <c r="BE1369"/>
  <c r="T1369"/>
  <c r="R1369"/>
  <c r="P1369"/>
  <c r="BI1367"/>
  <c r="BH1367"/>
  <c r="BG1367"/>
  <c r="BE1367"/>
  <c r="T1367"/>
  <c r="R1367"/>
  <c r="P1367"/>
  <c r="BI1365"/>
  <c r="BH1365"/>
  <c r="BG1365"/>
  <c r="BE1365"/>
  <c r="T1365"/>
  <c r="R1365"/>
  <c r="P1365"/>
  <c r="BI1363"/>
  <c r="BH1363"/>
  <c r="BG1363"/>
  <c r="BE1363"/>
  <c r="T1363"/>
  <c r="R1363"/>
  <c r="P1363"/>
  <c r="BI1361"/>
  <c r="BH1361"/>
  <c r="BG1361"/>
  <c r="BE1361"/>
  <c r="T1361"/>
  <c r="R1361"/>
  <c r="P1361"/>
  <c r="BI1359"/>
  <c r="BH1359"/>
  <c r="BG1359"/>
  <c r="BE1359"/>
  <c r="T1359"/>
  <c r="R1359"/>
  <c r="P1359"/>
  <c r="BI1357"/>
  <c r="BH1357"/>
  <c r="BG1357"/>
  <c r="BE1357"/>
  <c r="T1357"/>
  <c r="R1357"/>
  <c r="P1357"/>
  <c r="BI1355"/>
  <c r="BH1355"/>
  <c r="BG1355"/>
  <c r="BE1355"/>
  <c r="T1355"/>
  <c r="R1355"/>
  <c r="P1355"/>
  <c r="BI1353"/>
  <c r="BH1353"/>
  <c r="BG1353"/>
  <c r="BE1353"/>
  <c r="T1353"/>
  <c r="R1353"/>
  <c r="P1353"/>
  <c r="BI1351"/>
  <c r="BH1351"/>
  <c r="BG1351"/>
  <c r="BE1351"/>
  <c r="T1351"/>
  <c r="R1351"/>
  <c r="P1351"/>
  <c r="BI1349"/>
  <c r="BH1349"/>
  <c r="BG1349"/>
  <c r="BE1349"/>
  <c r="T1349"/>
  <c r="R1349"/>
  <c r="P1349"/>
  <c r="BI1347"/>
  <c r="BH1347"/>
  <c r="BG1347"/>
  <c r="BE1347"/>
  <c r="T1347"/>
  <c r="R1347"/>
  <c r="P1347"/>
  <c r="BI1345"/>
  <c r="BH1345"/>
  <c r="BG1345"/>
  <c r="BE1345"/>
  <c r="T1345"/>
  <c r="R1345"/>
  <c r="P1345"/>
  <c r="BI1343"/>
  <c r="BH1343"/>
  <c r="BG1343"/>
  <c r="BE1343"/>
  <c r="T1343"/>
  <c r="R1343"/>
  <c r="P1343"/>
  <c r="BI1341"/>
  <c r="BH1341"/>
  <c r="BG1341"/>
  <c r="BE1341"/>
  <c r="T1341"/>
  <c r="R1341"/>
  <c r="P1341"/>
  <c r="BI1339"/>
  <c r="BH1339"/>
  <c r="BG1339"/>
  <c r="BE1339"/>
  <c r="T1339"/>
  <c r="R1339"/>
  <c r="P1339"/>
  <c r="BI1337"/>
  <c r="BH1337"/>
  <c r="BG1337"/>
  <c r="BE1337"/>
  <c r="T1337"/>
  <c r="R1337"/>
  <c r="P1337"/>
  <c r="BI1335"/>
  <c r="BH1335"/>
  <c r="BG1335"/>
  <c r="BE1335"/>
  <c r="T1335"/>
  <c r="R1335"/>
  <c r="P1335"/>
  <c r="BI1333"/>
  <c r="BH1333"/>
  <c r="BG1333"/>
  <c r="BE1333"/>
  <c r="T1333"/>
  <c r="R1333"/>
  <c r="P1333"/>
  <c r="BI1331"/>
  <c r="BH1331"/>
  <c r="BG1331"/>
  <c r="BE1331"/>
  <c r="T1331"/>
  <c r="R1331"/>
  <c r="P1331"/>
  <c r="BI1329"/>
  <c r="BH1329"/>
  <c r="BG1329"/>
  <c r="BE1329"/>
  <c r="T1329"/>
  <c r="R1329"/>
  <c r="P1329"/>
  <c r="BI1327"/>
  <c r="BH1327"/>
  <c r="BG1327"/>
  <c r="BE1327"/>
  <c r="T1327"/>
  <c r="R1327"/>
  <c r="P1327"/>
  <c r="BI1325"/>
  <c r="BH1325"/>
  <c r="BG1325"/>
  <c r="BE1325"/>
  <c r="T1325"/>
  <c r="R1325"/>
  <c r="P1325"/>
  <c r="BI1323"/>
  <c r="BH1323"/>
  <c r="BG1323"/>
  <c r="BE1323"/>
  <c r="T1323"/>
  <c r="R1323"/>
  <c r="P1323"/>
  <c r="BI1321"/>
  <c r="BH1321"/>
  <c r="BG1321"/>
  <c r="BE1321"/>
  <c r="T1321"/>
  <c r="R1321"/>
  <c r="P1321"/>
  <c r="BI1319"/>
  <c r="BH1319"/>
  <c r="BG1319"/>
  <c r="BE1319"/>
  <c r="T1319"/>
  <c r="R1319"/>
  <c r="P1319"/>
  <c r="BI1317"/>
  <c r="BH1317"/>
  <c r="BG1317"/>
  <c r="BE1317"/>
  <c r="T1317"/>
  <c r="R1317"/>
  <c r="P1317"/>
  <c r="BI1315"/>
  <c r="BH1315"/>
  <c r="BG1315"/>
  <c r="BE1315"/>
  <c r="T1315"/>
  <c r="R1315"/>
  <c r="P1315"/>
  <c r="BI1313"/>
  <c r="BH1313"/>
  <c r="BG1313"/>
  <c r="BE1313"/>
  <c r="T1313"/>
  <c r="R1313"/>
  <c r="P1313"/>
  <c r="BI1311"/>
  <c r="BH1311"/>
  <c r="BG1311"/>
  <c r="BE1311"/>
  <c r="T1311"/>
  <c r="R1311"/>
  <c r="P1311"/>
  <c r="BI1309"/>
  <c r="BH1309"/>
  <c r="BG1309"/>
  <c r="BE1309"/>
  <c r="T1309"/>
  <c r="R1309"/>
  <c r="P1309"/>
  <c r="BI1307"/>
  <c r="BH1307"/>
  <c r="BG1307"/>
  <c r="BE1307"/>
  <c r="T1307"/>
  <c r="R1307"/>
  <c r="P1307"/>
  <c r="BI1305"/>
  <c r="BH1305"/>
  <c r="BG1305"/>
  <c r="BE1305"/>
  <c r="T1305"/>
  <c r="R1305"/>
  <c r="P1305"/>
  <c r="BI1303"/>
  <c r="BH1303"/>
  <c r="BG1303"/>
  <c r="BE1303"/>
  <c r="T1303"/>
  <c r="R1303"/>
  <c r="P1303"/>
  <c r="BI1301"/>
  <c r="BH1301"/>
  <c r="BG1301"/>
  <c r="BE1301"/>
  <c r="T1301"/>
  <c r="R1301"/>
  <c r="P1301"/>
  <c r="BI1299"/>
  <c r="BH1299"/>
  <c r="BG1299"/>
  <c r="BE1299"/>
  <c r="T1299"/>
  <c r="R1299"/>
  <c r="P1299"/>
  <c r="BI1297"/>
  <c r="BH1297"/>
  <c r="BG1297"/>
  <c r="BE1297"/>
  <c r="T1297"/>
  <c r="R1297"/>
  <c r="P1297"/>
  <c r="BI1295"/>
  <c r="BH1295"/>
  <c r="BG1295"/>
  <c r="BE1295"/>
  <c r="T1295"/>
  <c r="R1295"/>
  <c r="P1295"/>
  <c r="BI1293"/>
  <c r="BH1293"/>
  <c r="BG1293"/>
  <c r="BE1293"/>
  <c r="T1293"/>
  <c r="R1293"/>
  <c r="P1293"/>
  <c r="BI1291"/>
  <c r="BH1291"/>
  <c r="BG1291"/>
  <c r="BE1291"/>
  <c r="T1291"/>
  <c r="R1291"/>
  <c r="P1291"/>
  <c r="BI1289"/>
  <c r="BH1289"/>
  <c r="BG1289"/>
  <c r="BE1289"/>
  <c r="T1289"/>
  <c r="R1289"/>
  <c r="P1289"/>
  <c r="BI1287"/>
  <c r="BH1287"/>
  <c r="BG1287"/>
  <c r="BE1287"/>
  <c r="T1287"/>
  <c r="R1287"/>
  <c r="P1287"/>
  <c r="BI1285"/>
  <c r="BH1285"/>
  <c r="BG1285"/>
  <c r="BE1285"/>
  <c r="T1285"/>
  <c r="R1285"/>
  <c r="P1285"/>
  <c r="BI1283"/>
  <c r="BH1283"/>
  <c r="BG1283"/>
  <c r="BE1283"/>
  <c r="T1283"/>
  <c r="R1283"/>
  <c r="P1283"/>
  <c r="BI1281"/>
  <c r="BH1281"/>
  <c r="BG1281"/>
  <c r="BE1281"/>
  <c r="T1281"/>
  <c r="R1281"/>
  <c r="P1281"/>
  <c r="BI1279"/>
  <c r="BH1279"/>
  <c r="BG1279"/>
  <c r="BE1279"/>
  <c r="T1279"/>
  <c r="R1279"/>
  <c r="P1279"/>
  <c r="BI1277"/>
  <c r="BH1277"/>
  <c r="BG1277"/>
  <c r="BE1277"/>
  <c r="T1277"/>
  <c r="R1277"/>
  <c r="P1277"/>
  <c r="BI1275"/>
  <c r="BH1275"/>
  <c r="BG1275"/>
  <c r="BE1275"/>
  <c r="T1275"/>
  <c r="R1275"/>
  <c r="P1275"/>
  <c r="BI1273"/>
  <c r="BH1273"/>
  <c r="BG1273"/>
  <c r="BE1273"/>
  <c r="T1273"/>
  <c r="R1273"/>
  <c r="P1273"/>
  <c r="BI1271"/>
  <c r="BH1271"/>
  <c r="BG1271"/>
  <c r="BE1271"/>
  <c r="T1271"/>
  <c r="R1271"/>
  <c r="P1271"/>
  <c r="BI1269"/>
  <c r="BH1269"/>
  <c r="BG1269"/>
  <c r="BE1269"/>
  <c r="T1269"/>
  <c r="R1269"/>
  <c r="P1269"/>
  <c r="BI1267"/>
  <c r="BH1267"/>
  <c r="BG1267"/>
  <c r="BE1267"/>
  <c r="T1267"/>
  <c r="R1267"/>
  <c r="P1267"/>
  <c r="BI1265"/>
  <c r="BH1265"/>
  <c r="BG1265"/>
  <c r="BE1265"/>
  <c r="T1265"/>
  <c r="R1265"/>
  <c r="P1265"/>
  <c r="BI1263"/>
  <c r="BH1263"/>
  <c r="BG1263"/>
  <c r="BE1263"/>
  <c r="T1263"/>
  <c r="R1263"/>
  <c r="P1263"/>
  <c r="BI1261"/>
  <c r="BH1261"/>
  <c r="BG1261"/>
  <c r="BE1261"/>
  <c r="T1261"/>
  <c r="R1261"/>
  <c r="P1261"/>
  <c r="BI1259"/>
  <c r="BH1259"/>
  <c r="BG1259"/>
  <c r="BE1259"/>
  <c r="T1259"/>
  <c r="R1259"/>
  <c r="P1259"/>
  <c r="BI1254"/>
  <c r="BH1254"/>
  <c r="BG1254"/>
  <c r="BE1254"/>
  <c r="T1254"/>
  <c r="R1254"/>
  <c r="P1254"/>
  <c r="BI1248"/>
  <c r="BH1248"/>
  <c r="BG1248"/>
  <c r="BE1248"/>
  <c r="T1248"/>
  <c r="R1248"/>
  <c r="P1248"/>
  <c r="BI1243"/>
  <c r="BH1243"/>
  <c r="BG1243"/>
  <c r="BE1243"/>
  <c r="T1243"/>
  <c r="R1243"/>
  <c r="P1243"/>
  <c r="BI1242"/>
  <c r="BH1242"/>
  <c r="BG1242"/>
  <c r="BE1242"/>
  <c r="T1242"/>
  <c r="R1242"/>
  <c r="P1242"/>
  <c r="BI1240"/>
  <c r="BH1240"/>
  <c r="BG1240"/>
  <c r="BE1240"/>
  <c r="T1240"/>
  <c r="R1240"/>
  <c r="P1240"/>
  <c r="BI1237"/>
  <c r="BH1237"/>
  <c r="BG1237"/>
  <c r="BE1237"/>
  <c r="T1237"/>
  <c r="R1237"/>
  <c r="P1237"/>
  <c r="BI1236"/>
  <c r="BH1236"/>
  <c r="BG1236"/>
  <c r="BE1236"/>
  <c r="T1236"/>
  <c r="R1236"/>
  <c r="P1236"/>
  <c r="BI1233"/>
  <c r="BH1233"/>
  <c r="BG1233"/>
  <c r="BE1233"/>
  <c r="T1233"/>
  <c r="R1233"/>
  <c r="P1233"/>
  <c r="BI1227"/>
  <c r="BH1227"/>
  <c r="BG1227"/>
  <c r="BE1227"/>
  <c r="T1227"/>
  <c r="R1227"/>
  <c r="P1227"/>
  <c r="BI1221"/>
  <c r="BH1221"/>
  <c r="BG1221"/>
  <c r="BE1221"/>
  <c r="T1221"/>
  <c r="R1221"/>
  <c r="P1221"/>
  <c r="BI1215"/>
  <c r="BH1215"/>
  <c r="BG1215"/>
  <c r="BE1215"/>
  <c r="T1215"/>
  <c r="R1215"/>
  <c r="P1215"/>
  <c r="BI1209"/>
  <c r="BH1209"/>
  <c r="BG1209"/>
  <c r="BE1209"/>
  <c r="T1209"/>
  <c r="R1209"/>
  <c r="P1209"/>
  <c r="BI1208"/>
  <c r="BH1208"/>
  <c r="BG1208"/>
  <c r="BE1208"/>
  <c r="T1208"/>
  <c r="R1208"/>
  <c r="P1208"/>
  <c r="BI1202"/>
  <c r="BH1202"/>
  <c r="BG1202"/>
  <c r="BE1202"/>
  <c r="T1202"/>
  <c r="R1202"/>
  <c r="P1202"/>
  <c r="BI1196"/>
  <c r="BH1196"/>
  <c r="BG1196"/>
  <c r="BE1196"/>
  <c r="T1196"/>
  <c r="R1196"/>
  <c r="P1196"/>
  <c r="BI1194"/>
  <c r="BH1194"/>
  <c r="BG1194"/>
  <c r="BE1194"/>
  <c r="T1194"/>
  <c r="R1194"/>
  <c r="P1194"/>
  <c r="BI1188"/>
  <c r="BH1188"/>
  <c r="BG1188"/>
  <c r="BE1188"/>
  <c r="T1188"/>
  <c r="R1188"/>
  <c r="P1188"/>
  <c r="BI1186"/>
  <c r="BH1186"/>
  <c r="BG1186"/>
  <c r="BE1186"/>
  <c r="T1186"/>
  <c r="R1186"/>
  <c r="P1186"/>
  <c r="BI1181"/>
  <c r="BH1181"/>
  <c r="BG1181"/>
  <c r="BE1181"/>
  <c r="T1181"/>
  <c r="R1181"/>
  <c r="P1181"/>
  <c r="BI1176"/>
  <c r="BH1176"/>
  <c r="BG1176"/>
  <c r="BE1176"/>
  <c r="T1176"/>
  <c r="R1176"/>
  <c r="P1176"/>
  <c r="BI1171"/>
  <c r="BH1171"/>
  <c r="BG1171"/>
  <c r="BE1171"/>
  <c r="T1171"/>
  <c r="R1171"/>
  <c r="P1171"/>
  <c r="BI1166"/>
  <c r="BH1166"/>
  <c r="BG1166"/>
  <c r="BE1166"/>
  <c r="T1166"/>
  <c r="R1166"/>
  <c r="P1166"/>
  <c r="BI1162"/>
  <c r="BH1162"/>
  <c r="BG1162"/>
  <c r="BE1162"/>
  <c r="T1162"/>
  <c r="R1162"/>
  <c r="P1162"/>
  <c r="BI1156"/>
  <c r="BH1156"/>
  <c r="BG1156"/>
  <c r="BE1156"/>
  <c r="T1156"/>
  <c r="R1156"/>
  <c r="P1156"/>
  <c r="BI1152"/>
  <c r="BH1152"/>
  <c r="BG1152"/>
  <c r="BE1152"/>
  <c r="T1152"/>
  <c r="R1152"/>
  <c r="P1152"/>
  <c r="BI1145"/>
  <c r="BH1145"/>
  <c r="BG1145"/>
  <c r="BE1145"/>
  <c r="T1145"/>
  <c r="R1145"/>
  <c r="P1145"/>
  <c r="BI1143"/>
  <c r="BH1143"/>
  <c r="BG1143"/>
  <c r="BE1143"/>
  <c r="T1143"/>
  <c r="R1143"/>
  <c r="P1143"/>
  <c r="BI1119"/>
  <c r="BH1119"/>
  <c r="BG1119"/>
  <c r="BE1119"/>
  <c r="T1119"/>
  <c r="R1119"/>
  <c r="P1119"/>
  <c r="BI1114"/>
  <c r="BH1114"/>
  <c r="BG1114"/>
  <c r="BE1114"/>
  <c r="T1114"/>
  <c r="R1114"/>
  <c r="P1114"/>
  <c r="BI1108"/>
  <c r="BH1108"/>
  <c r="BG1108"/>
  <c r="BE1108"/>
  <c r="T1108"/>
  <c r="R1108"/>
  <c r="P1108"/>
  <c r="BI1106"/>
  <c r="BH1106"/>
  <c r="BG1106"/>
  <c r="BE1106"/>
  <c r="T1106"/>
  <c r="R1106"/>
  <c r="P1106"/>
  <c r="BI1102"/>
  <c r="BH1102"/>
  <c r="BG1102"/>
  <c r="BE1102"/>
  <c r="T1102"/>
  <c r="R1102"/>
  <c r="P1102"/>
  <c r="BI1100"/>
  <c r="BH1100"/>
  <c r="BG1100"/>
  <c r="BE1100"/>
  <c r="T1100"/>
  <c r="R1100"/>
  <c r="P1100"/>
  <c r="BI1096"/>
  <c r="BH1096"/>
  <c r="BG1096"/>
  <c r="BE1096"/>
  <c r="T1096"/>
  <c r="R1096"/>
  <c r="P1096"/>
  <c r="BI1094"/>
  <c r="BH1094"/>
  <c r="BG1094"/>
  <c r="BE1094"/>
  <c r="T1094"/>
  <c r="R1094"/>
  <c r="P1094"/>
  <c r="BI1090"/>
  <c r="BH1090"/>
  <c r="BG1090"/>
  <c r="BE1090"/>
  <c r="T1090"/>
  <c r="R1090"/>
  <c r="P1090"/>
  <c r="BI1088"/>
  <c r="BH1088"/>
  <c r="BG1088"/>
  <c r="BE1088"/>
  <c r="T1088"/>
  <c r="R1088"/>
  <c r="P1088"/>
  <c r="BI1084"/>
  <c r="BH1084"/>
  <c r="BG1084"/>
  <c r="BE1084"/>
  <c r="T1084"/>
  <c r="R1084"/>
  <c r="P1084"/>
  <c r="BI1082"/>
  <c r="BH1082"/>
  <c r="BG1082"/>
  <c r="BE1082"/>
  <c r="T1082"/>
  <c r="R1082"/>
  <c r="P1082"/>
  <c r="BI1076"/>
  <c r="BH1076"/>
  <c r="BG1076"/>
  <c r="BE1076"/>
  <c r="T1076"/>
  <c r="R1076"/>
  <c r="P1076"/>
  <c r="BI1074"/>
  <c r="BH1074"/>
  <c r="BG1074"/>
  <c r="BE1074"/>
  <c r="T1074"/>
  <c r="R1074"/>
  <c r="P1074"/>
  <c r="BI1069"/>
  <c r="BH1069"/>
  <c r="BG1069"/>
  <c r="BE1069"/>
  <c r="T1069"/>
  <c r="R1069"/>
  <c r="P1069"/>
  <c r="BI1067"/>
  <c r="BH1067"/>
  <c r="BG1067"/>
  <c r="BE1067"/>
  <c r="T1067"/>
  <c r="R1067"/>
  <c r="P1067"/>
  <c r="BI1063"/>
  <c r="BH1063"/>
  <c r="BG1063"/>
  <c r="BE1063"/>
  <c r="T1063"/>
  <c r="R1063"/>
  <c r="P1063"/>
  <c r="BI1061"/>
  <c r="BH1061"/>
  <c r="BG1061"/>
  <c r="BE1061"/>
  <c r="T1061"/>
  <c r="R1061"/>
  <c r="P1061"/>
  <c r="BI1057"/>
  <c r="BH1057"/>
  <c r="BG1057"/>
  <c r="BE1057"/>
  <c r="T1057"/>
  <c r="R1057"/>
  <c r="P1057"/>
  <c r="BI1055"/>
  <c r="BH1055"/>
  <c r="BG1055"/>
  <c r="BE1055"/>
  <c r="T1055"/>
  <c r="R1055"/>
  <c r="P1055"/>
  <c r="BI1051"/>
  <c r="BH1051"/>
  <c r="BG1051"/>
  <c r="BE1051"/>
  <c r="T1051"/>
  <c r="R1051"/>
  <c r="P1051"/>
  <c r="BI1049"/>
  <c r="BH1049"/>
  <c r="BG1049"/>
  <c r="BE1049"/>
  <c r="T1049"/>
  <c r="R1049"/>
  <c r="P1049"/>
  <c r="BI1036"/>
  <c r="BH1036"/>
  <c r="BG1036"/>
  <c r="BE1036"/>
  <c r="T1036"/>
  <c r="R1036"/>
  <c r="P1036"/>
  <c r="BI1034"/>
  <c r="BH1034"/>
  <c r="BG1034"/>
  <c r="BE1034"/>
  <c r="T1034"/>
  <c r="R1034"/>
  <c r="P1034"/>
  <c r="BI1029"/>
  <c r="BH1029"/>
  <c r="BG1029"/>
  <c r="BE1029"/>
  <c r="T1029"/>
  <c r="R1029"/>
  <c r="P1029"/>
  <c r="BI1027"/>
  <c r="BH1027"/>
  <c r="BG1027"/>
  <c r="BE1027"/>
  <c r="T1027"/>
  <c r="R1027"/>
  <c r="P1027"/>
  <c r="BI1018"/>
  <c r="BH1018"/>
  <c r="BG1018"/>
  <c r="BE1018"/>
  <c r="T1018"/>
  <c r="R1018"/>
  <c r="P1018"/>
  <c r="BI1013"/>
  <c r="BH1013"/>
  <c r="BG1013"/>
  <c r="BE1013"/>
  <c r="T1013"/>
  <c r="R1013"/>
  <c r="P1013"/>
  <c r="BI1008"/>
  <c r="BH1008"/>
  <c r="BG1008"/>
  <c r="BE1008"/>
  <c r="T1008"/>
  <c r="R1008"/>
  <c r="P1008"/>
  <c r="BI1006"/>
  <c r="BH1006"/>
  <c r="BG1006"/>
  <c r="BE1006"/>
  <c r="T1006"/>
  <c r="R1006"/>
  <c r="P1006"/>
  <c r="BI1003"/>
  <c r="BH1003"/>
  <c r="BG1003"/>
  <c r="BE1003"/>
  <c r="T1003"/>
  <c r="R1003"/>
  <c r="P1003"/>
  <c r="BI997"/>
  <c r="BH997"/>
  <c r="BG997"/>
  <c r="BE997"/>
  <c r="T997"/>
  <c r="R997"/>
  <c r="P997"/>
  <c r="BI995"/>
  <c r="BH995"/>
  <c r="BG995"/>
  <c r="BE995"/>
  <c r="T995"/>
  <c r="R995"/>
  <c r="P995"/>
  <c r="BI989"/>
  <c r="BH989"/>
  <c r="BG989"/>
  <c r="BE989"/>
  <c r="T989"/>
  <c r="R989"/>
  <c r="P989"/>
  <c r="BI987"/>
  <c r="BH987"/>
  <c r="BG987"/>
  <c r="BE987"/>
  <c r="T987"/>
  <c r="R987"/>
  <c r="P987"/>
  <c r="BI981"/>
  <c r="BH981"/>
  <c r="BG981"/>
  <c r="BE981"/>
  <c r="T981"/>
  <c r="R981"/>
  <c r="P981"/>
  <c r="BI979"/>
  <c r="BH979"/>
  <c r="BG979"/>
  <c r="BE979"/>
  <c r="T979"/>
  <c r="R979"/>
  <c r="P979"/>
  <c r="BI977"/>
  <c r="BH977"/>
  <c r="BG977"/>
  <c r="BE977"/>
  <c r="T977"/>
  <c r="R977"/>
  <c r="P977"/>
  <c r="BI971"/>
  <c r="BH971"/>
  <c r="BG971"/>
  <c r="BE971"/>
  <c r="T971"/>
  <c r="R971"/>
  <c r="P971"/>
  <c r="BI968"/>
  <c r="BH968"/>
  <c r="BG968"/>
  <c r="BE968"/>
  <c r="T968"/>
  <c r="R968"/>
  <c r="P968"/>
  <c r="BI961"/>
  <c r="BH961"/>
  <c r="BG961"/>
  <c r="BE961"/>
  <c r="T961"/>
  <c r="R961"/>
  <c r="P961"/>
  <c r="BI958"/>
  <c r="BH958"/>
  <c r="BG958"/>
  <c r="BE958"/>
  <c r="T958"/>
  <c r="R958"/>
  <c r="P958"/>
  <c r="BI947"/>
  <c r="BH947"/>
  <c r="BG947"/>
  <c r="BE947"/>
  <c r="T947"/>
  <c r="R947"/>
  <c r="P947"/>
  <c r="BI945"/>
  <c r="BH945"/>
  <c r="BG945"/>
  <c r="BE945"/>
  <c r="T945"/>
  <c r="R945"/>
  <c r="P945"/>
  <c r="BI938"/>
  <c r="BH938"/>
  <c r="BG938"/>
  <c r="BE938"/>
  <c r="T938"/>
  <c r="R938"/>
  <c r="P938"/>
  <c r="BI936"/>
  <c r="BH936"/>
  <c r="BG936"/>
  <c r="BE936"/>
  <c r="T936"/>
  <c r="R936"/>
  <c r="P936"/>
  <c r="BI930"/>
  <c r="BH930"/>
  <c r="BG930"/>
  <c r="BE930"/>
  <c r="T930"/>
  <c r="R930"/>
  <c r="P930"/>
  <c r="BI925"/>
  <c r="BH925"/>
  <c r="BG925"/>
  <c r="BE925"/>
  <c r="T925"/>
  <c r="R925"/>
  <c r="P925"/>
  <c r="BI920"/>
  <c r="BH920"/>
  <c r="BG920"/>
  <c r="BE920"/>
  <c r="T920"/>
  <c r="R920"/>
  <c r="P920"/>
  <c r="BI915"/>
  <c r="BH915"/>
  <c r="BG915"/>
  <c r="BE915"/>
  <c r="T915"/>
  <c r="R915"/>
  <c r="P915"/>
  <c r="BI907"/>
  <c r="BH907"/>
  <c r="BG907"/>
  <c r="BE907"/>
  <c r="T907"/>
  <c r="R907"/>
  <c r="P907"/>
  <c r="BI905"/>
  <c r="BH905"/>
  <c r="BG905"/>
  <c r="BE905"/>
  <c r="T905"/>
  <c r="R905"/>
  <c r="P905"/>
  <c r="BI899"/>
  <c r="BH899"/>
  <c r="BG899"/>
  <c r="BE899"/>
  <c r="T899"/>
  <c r="R899"/>
  <c r="P899"/>
  <c r="BI898"/>
  <c r="BH898"/>
  <c r="BG898"/>
  <c r="BE898"/>
  <c r="T898"/>
  <c r="R898"/>
  <c r="P898"/>
  <c r="BI892"/>
  <c r="BH892"/>
  <c r="BG892"/>
  <c r="BE892"/>
  <c r="T892"/>
  <c r="R892"/>
  <c r="P892"/>
  <c r="BI890"/>
  <c r="BH890"/>
  <c r="BG890"/>
  <c r="BE890"/>
  <c r="T890"/>
  <c r="R890"/>
  <c r="P890"/>
  <c r="BI886"/>
  <c r="BH886"/>
  <c r="BG886"/>
  <c r="BE886"/>
  <c r="T886"/>
  <c r="R886"/>
  <c r="P886"/>
  <c r="BI884"/>
  <c r="BH884"/>
  <c r="BG884"/>
  <c r="BE884"/>
  <c r="T884"/>
  <c r="R884"/>
  <c r="P884"/>
  <c r="BI878"/>
  <c r="BH878"/>
  <c r="BG878"/>
  <c r="BE878"/>
  <c r="T878"/>
  <c r="R878"/>
  <c r="P878"/>
  <c r="BI876"/>
  <c r="BH876"/>
  <c r="BG876"/>
  <c r="BE876"/>
  <c r="T876"/>
  <c r="R876"/>
  <c r="P876"/>
  <c r="BI872"/>
  <c r="BH872"/>
  <c r="BG872"/>
  <c r="BE872"/>
  <c r="T872"/>
  <c r="R872"/>
  <c r="P872"/>
  <c r="BI868"/>
  <c r="BH868"/>
  <c r="BG868"/>
  <c r="BE868"/>
  <c r="T868"/>
  <c r="R868"/>
  <c r="P868"/>
  <c r="BI866"/>
  <c r="BH866"/>
  <c r="BG866"/>
  <c r="BE866"/>
  <c r="T866"/>
  <c r="R866"/>
  <c r="P866"/>
  <c r="BI862"/>
  <c r="BH862"/>
  <c r="BG862"/>
  <c r="BE862"/>
  <c r="T862"/>
  <c r="R862"/>
  <c r="P862"/>
  <c r="BI860"/>
  <c r="BH860"/>
  <c r="BG860"/>
  <c r="BE860"/>
  <c r="T860"/>
  <c r="R860"/>
  <c r="P860"/>
  <c r="BI854"/>
  <c r="BH854"/>
  <c r="BG854"/>
  <c r="BE854"/>
  <c r="T854"/>
  <c r="R854"/>
  <c r="P854"/>
  <c r="BI852"/>
  <c r="BH852"/>
  <c r="BG852"/>
  <c r="BE852"/>
  <c r="T852"/>
  <c r="R852"/>
  <c r="P852"/>
  <c r="BI848"/>
  <c r="BH848"/>
  <c r="BG848"/>
  <c r="BE848"/>
  <c r="T848"/>
  <c r="R848"/>
  <c r="P848"/>
  <c r="BI845"/>
  <c r="BH845"/>
  <c r="BG845"/>
  <c r="BE845"/>
  <c r="T845"/>
  <c r="T844"/>
  <c r="R845"/>
  <c r="R844"/>
  <c r="P845"/>
  <c r="P844"/>
  <c r="BI843"/>
  <c r="BH843"/>
  <c r="BG843"/>
  <c r="BE843"/>
  <c r="T843"/>
  <c r="R843"/>
  <c r="P843"/>
  <c r="BI841"/>
  <c r="BH841"/>
  <c r="BG841"/>
  <c r="BE841"/>
  <c r="T841"/>
  <c r="R841"/>
  <c r="P841"/>
  <c r="BI840"/>
  <c r="BH840"/>
  <c r="BG840"/>
  <c r="BE840"/>
  <c r="T840"/>
  <c r="R840"/>
  <c r="P840"/>
  <c r="BI838"/>
  <c r="BH838"/>
  <c r="BG838"/>
  <c r="BE838"/>
  <c r="T838"/>
  <c r="R838"/>
  <c r="P838"/>
  <c r="BI837"/>
  <c r="BH837"/>
  <c r="BG837"/>
  <c r="BE837"/>
  <c r="T837"/>
  <c r="R837"/>
  <c r="P837"/>
  <c r="BI832"/>
  <c r="BH832"/>
  <c r="BG832"/>
  <c r="BE832"/>
  <c r="T832"/>
  <c r="R832"/>
  <c r="P832"/>
  <c r="BI831"/>
  <c r="BH831"/>
  <c r="BG831"/>
  <c r="BE831"/>
  <c r="T831"/>
  <c r="R831"/>
  <c r="P831"/>
  <c r="BI830"/>
  <c r="BH830"/>
  <c r="BG830"/>
  <c r="BE830"/>
  <c r="T830"/>
  <c r="R830"/>
  <c r="P830"/>
  <c r="BI823"/>
  <c r="BH823"/>
  <c r="BG823"/>
  <c r="BE823"/>
  <c r="T823"/>
  <c r="R823"/>
  <c r="P823"/>
  <c r="BI818"/>
  <c r="BH818"/>
  <c r="BG818"/>
  <c r="BE818"/>
  <c r="T818"/>
  <c r="R818"/>
  <c r="P818"/>
  <c r="BI813"/>
  <c r="BH813"/>
  <c r="BG813"/>
  <c r="BE813"/>
  <c r="T813"/>
  <c r="R813"/>
  <c r="P813"/>
  <c r="BI809"/>
  <c r="BH809"/>
  <c r="BG809"/>
  <c r="BE809"/>
  <c r="T809"/>
  <c r="R809"/>
  <c r="P809"/>
  <c r="BI801"/>
  <c r="BH801"/>
  <c r="BG801"/>
  <c r="BE801"/>
  <c r="T801"/>
  <c r="R801"/>
  <c r="P801"/>
  <c r="BI796"/>
  <c r="BH796"/>
  <c r="BG796"/>
  <c r="BE796"/>
  <c r="T796"/>
  <c r="R796"/>
  <c r="P796"/>
  <c r="BI792"/>
  <c r="BH792"/>
  <c r="BG792"/>
  <c r="BE792"/>
  <c r="T792"/>
  <c r="R792"/>
  <c r="P792"/>
  <c r="BI791"/>
  <c r="BH791"/>
  <c r="BG791"/>
  <c r="BE791"/>
  <c r="T791"/>
  <c r="R791"/>
  <c r="P791"/>
  <c r="BI790"/>
  <c r="BH790"/>
  <c r="BG790"/>
  <c r="BE790"/>
  <c r="T790"/>
  <c r="R790"/>
  <c r="P790"/>
  <c r="BI789"/>
  <c r="BH789"/>
  <c r="BG789"/>
  <c r="BE789"/>
  <c r="T789"/>
  <c r="R789"/>
  <c r="P789"/>
  <c r="BI788"/>
  <c r="BH788"/>
  <c r="BG788"/>
  <c r="BE788"/>
  <c r="T788"/>
  <c r="R788"/>
  <c r="P788"/>
  <c r="BI787"/>
  <c r="BH787"/>
  <c r="BG787"/>
  <c r="BE787"/>
  <c r="T787"/>
  <c r="R787"/>
  <c r="P787"/>
  <c r="BI786"/>
  <c r="BH786"/>
  <c r="BG786"/>
  <c r="BE786"/>
  <c r="T786"/>
  <c r="R786"/>
  <c r="P786"/>
  <c r="BI782"/>
  <c r="BH782"/>
  <c r="BG782"/>
  <c r="BE782"/>
  <c r="T782"/>
  <c r="R782"/>
  <c r="P782"/>
  <c r="BI776"/>
  <c r="BH776"/>
  <c r="BG776"/>
  <c r="BE776"/>
  <c r="T776"/>
  <c r="R776"/>
  <c r="P776"/>
  <c r="BI767"/>
  <c r="BH767"/>
  <c r="BG767"/>
  <c r="BE767"/>
  <c r="T767"/>
  <c r="R767"/>
  <c r="P767"/>
  <c r="BI763"/>
  <c r="BH763"/>
  <c r="BG763"/>
  <c r="BE763"/>
  <c r="T763"/>
  <c r="R763"/>
  <c r="P763"/>
  <c r="BI756"/>
  <c r="BH756"/>
  <c r="BG756"/>
  <c r="BE756"/>
  <c r="T756"/>
  <c r="R756"/>
  <c r="P756"/>
  <c r="BI750"/>
  <c r="BH750"/>
  <c r="BG750"/>
  <c r="BE750"/>
  <c r="T750"/>
  <c r="R750"/>
  <c r="P750"/>
  <c r="BI744"/>
  <c r="BH744"/>
  <c r="BG744"/>
  <c r="BE744"/>
  <c r="T744"/>
  <c r="R744"/>
  <c r="P744"/>
  <c r="BI743"/>
  <c r="BH743"/>
  <c r="BG743"/>
  <c r="BE743"/>
  <c r="T743"/>
  <c r="R743"/>
  <c r="P743"/>
  <c r="BI742"/>
  <c r="BH742"/>
  <c r="BG742"/>
  <c r="BE742"/>
  <c r="T742"/>
  <c r="R742"/>
  <c r="P742"/>
  <c r="BI741"/>
  <c r="BH741"/>
  <c r="BG741"/>
  <c r="BE741"/>
  <c r="T741"/>
  <c r="R741"/>
  <c r="P741"/>
  <c r="BI736"/>
  <c r="BH736"/>
  <c r="BG736"/>
  <c r="BE736"/>
  <c r="T736"/>
  <c r="R736"/>
  <c r="P736"/>
  <c r="BI732"/>
  <c r="BH732"/>
  <c r="BG732"/>
  <c r="BE732"/>
  <c r="T732"/>
  <c r="R732"/>
  <c r="P732"/>
  <c r="BI727"/>
  <c r="BH727"/>
  <c r="BG727"/>
  <c r="BE727"/>
  <c r="T727"/>
  <c r="R727"/>
  <c r="P727"/>
  <c r="BI721"/>
  <c r="BH721"/>
  <c r="BG721"/>
  <c r="BE721"/>
  <c r="T721"/>
  <c r="R721"/>
  <c r="P721"/>
  <c r="BI715"/>
  <c r="BH715"/>
  <c r="BG715"/>
  <c r="BE715"/>
  <c r="T715"/>
  <c r="R715"/>
  <c r="P715"/>
  <c r="BI710"/>
  <c r="BH710"/>
  <c r="BG710"/>
  <c r="BE710"/>
  <c r="T710"/>
  <c r="R710"/>
  <c r="P710"/>
  <c r="BI706"/>
  <c r="BH706"/>
  <c r="BG706"/>
  <c r="BE706"/>
  <c r="T706"/>
  <c r="R706"/>
  <c r="P706"/>
  <c r="BI697"/>
  <c r="BH697"/>
  <c r="BG697"/>
  <c r="BE697"/>
  <c r="T697"/>
  <c r="R697"/>
  <c r="P697"/>
  <c r="BI691"/>
  <c r="BH691"/>
  <c r="BG691"/>
  <c r="BE691"/>
  <c r="T691"/>
  <c r="R691"/>
  <c r="P691"/>
  <c r="BI690"/>
  <c r="BH690"/>
  <c r="BG690"/>
  <c r="BE690"/>
  <c r="T690"/>
  <c r="R690"/>
  <c r="P690"/>
  <c r="BI689"/>
  <c r="BH689"/>
  <c r="BG689"/>
  <c r="BE689"/>
  <c r="T689"/>
  <c r="R689"/>
  <c r="P689"/>
  <c r="BI688"/>
  <c r="BH688"/>
  <c r="BG688"/>
  <c r="BE688"/>
  <c r="T688"/>
  <c r="R688"/>
  <c r="P688"/>
  <c r="BI686"/>
  <c r="BH686"/>
  <c r="BG686"/>
  <c r="BE686"/>
  <c r="T686"/>
  <c r="R686"/>
  <c r="P686"/>
  <c r="BI685"/>
  <c r="BH685"/>
  <c r="BG685"/>
  <c r="BE685"/>
  <c r="T685"/>
  <c r="R685"/>
  <c r="P685"/>
  <c r="BI681"/>
  <c r="BH681"/>
  <c r="BG681"/>
  <c r="BE681"/>
  <c r="T681"/>
  <c r="R681"/>
  <c r="P681"/>
  <c r="BI677"/>
  <c r="BH677"/>
  <c r="BG677"/>
  <c r="BE677"/>
  <c r="T677"/>
  <c r="R677"/>
  <c r="P677"/>
  <c r="BI676"/>
  <c r="BH676"/>
  <c r="BG676"/>
  <c r="BE676"/>
  <c r="T676"/>
  <c r="R676"/>
  <c r="P676"/>
  <c r="BI674"/>
  <c r="BH674"/>
  <c r="BG674"/>
  <c r="BE674"/>
  <c r="T674"/>
  <c r="R674"/>
  <c r="P674"/>
  <c r="BI663"/>
  <c r="BH663"/>
  <c r="BG663"/>
  <c r="BE663"/>
  <c r="T663"/>
  <c r="R663"/>
  <c r="P663"/>
  <c r="BI662"/>
  <c r="BH662"/>
  <c r="BG662"/>
  <c r="BE662"/>
  <c r="T662"/>
  <c r="R662"/>
  <c r="P662"/>
  <c r="BI660"/>
  <c r="BH660"/>
  <c r="BG660"/>
  <c r="BE660"/>
  <c r="T660"/>
  <c r="R660"/>
  <c r="P660"/>
  <c r="BI649"/>
  <c r="BH649"/>
  <c r="BG649"/>
  <c r="BE649"/>
  <c r="T649"/>
  <c r="R649"/>
  <c r="P649"/>
  <c r="BI632"/>
  <c r="BH632"/>
  <c r="BG632"/>
  <c r="BE632"/>
  <c r="T632"/>
  <c r="R632"/>
  <c r="P632"/>
  <c r="BI627"/>
  <c r="BH627"/>
  <c r="BG627"/>
  <c r="BE627"/>
  <c r="T627"/>
  <c r="R627"/>
  <c r="P627"/>
  <c r="BI605"/>
  <c r="BH605"/>
  <c r="BG605"/>
  <c r="BE605"/>
  <c r="T605"/>
  <c r="R605"/>
  <c r="P605"/>
  <c r="BI582"/>
  <c r="BH582"/>
  <c r="BG582"/>
  <c r="BE582"/>
  <c r="T582"/>
  <c r="R582"/>
  <c r="P582"/>
  <c r="BI581"/>
  <c r="BH581"/>
  <c r="BG581"/>
  <c r="BE581"/>
  <c r="T581"/>
  <c r="R581"/>
  <c r="P581"/>
  <c r="BI577"/>
  <c r="BH577"/>
  <c r="BG577"/>
  <c r="BE577"/>
  <c r="T577"/>
  <c r="R577"/>
  <c r="P577"/>
  <c r="BI573"/>
  <c r="BH573"/>
  <c r="BG573"/>
  <c r="BE573"/>
  <c r="T573"/>
  <c r="R573"/>
  <c r="P573"/>
  <c r="BI567"/>
  <c r="BH567"/>
  <c r="BG567"/>
  <c r="BE567"/>
  <c r="T567"/>
  <c r="R567"/>
  <c r="P567"/>
  <c r="BI566"/>
  <c r="BH566"/>
  <c r="BG566"/>
  <c r="BE566"/>
  <c r="T566"/>
  <c r="R566"/>
  <c r="P566"/>
  <c r="BI565"/>
  <c r="BH565"/>
  <c r="BG565"/>
  <c r="BE565"/>
  <c r="T565"/>
  <c r="R565"/>
  <c r="P565"/>
  <c r="BI564"/>
  <c r="BH564"/>
  <c r="BG564"/>
  <c r="BE564"/>
  <c r="T564"/>
  <c r="R564"/>
  <c r="P564"/>
  <c r="BI560"/>
  <c r="BH560"/>
  <c r="BG560"/>
  <c r="BE560"/>
  <c r="T560"/>
  <c r="R560"/>
  <c r="P560"/>
  <c r="BI556"/>
  <c r="BH556"/>
  <c r="BG556"/>
  <c r="BE556"/>
  <c r="T556"/>
  <c r="R556"/>
  <c r="P556"/>
  <c r="BI552"/>
  <c r="BH552"/>
  <c r="BG552"/>
  <c r="BE552"/>
  <c r="T552"/>
  <c r="R552"/>
  <c r="P552"/>
  <c r="BI547"/>
  <c r="BH547"/>
  <c r="BG547"/>
  <c r="BE547"/>
  <c r="T547"/>
  <c r="R547"/>
  <c r="P547"/>
  <c r="BI546"/>
  <c r="BH546"/>
  <c r="BG546"/>
  <c r="BE546"/>
  <c r="T546"/>
  <c r="R546"/>
  <c r="P546"/>
  <c r="BI545"/>
  <c r="BH545"/>
  <c r="BG545"/>
  <c r="BE545"/>
  <c r="T545"/>
  <c r="R545"/>
  <c r="P545"/>
  <c r="BI544"/>
  <c r="BH544"/>
  <c r="BG544"/>
  <c r="BE544"/>
  <c r="T544"/>
  <c r="R544"/>
  <c r="P544"/>
  <c r="BI535"/>
  <c r="BH535"/>
  <c r="BG535"/>
  <c r="BE535"/>
  <c r="T535"/>
  <c r="R535"/>
  <c r="P535"/>
  <c r="BI530"/>
  <c r="BH530"/>
  <c r="BG530"/>
  <c r="BE530"/>
  <c r="T530"/>
  <c r="R530"/>
  <c r="P530"/>
  <c r="BI526"/>
  <c r="BH526"/>
  <c r="BG526"/>
  <c r="BE526"/>
  <c r="T526"/>
  <c r="R526"/>
  <c r="P526"/>
  <c r="BI525"/>
  <c r="BH525"/>
  <c r="BG525"/>
  <c r="BE525"/>
  <c r="T525"/>
  <c r="R525"/>
  <c r="P525"/>
  <c r="BI524"/>
  <c r="BH524"/>
  <c r="BG524"/>
  <c r="BE524"/>
  <c r="T524"/>
  <c r="R524"/>
  <c r="P524"/>
  <c r="BI522"/>
  <c r="BH522"/>
  <c r="BG522"/>
  <c r="BE522"/>
  <c r="T522"/>
  <c r="R522"/>
  <c r="P522"/>
  <c r="BI521"/>
  <c r="BH521"/>
  <c r="BG521"/>
  <c r="BE521"/>
  <c r="T521"/>
  <c r="R521"/>
  <c r="P521"/>
  <c r="BI519"/>
  <c r="BH519"/>
  <c r="BG519"/>
  <c r="BE519"/>
  <c r="T519"/>
  <c r="R519"/>
  <c r="P519"/>
  <c r="BI513"/>
  <c r="BH513"/>
  <c r="BG513"/>
  <c r="BE513"/>
  <c r="T513"/>
  <c r="R513"/>
  <c r="P513"/>
  <c r="BI511"/>
  <c r="BH511"/>
  <c r="BG511"/>
  <c r="BE511"/>
  <c r="T511"/>
  <c r="R511"/>
  <c r="P511"/>
  <c r="BI507"/>
  <c r="BH507"/>
  <c r="BG507"/>
  <c r="BE507"/>
  <c r="T507"/>
  <c r="R507"/>
  <c r="P507"/>
  <c r="BI505"/>
  <c r="BH505"/>
  <c r="BG505"/>
  <c r="BE505"/>
  <c r="T505"/>
  <c r="R505"/>
  <c r="P505"/>
  <c r="BI501"/>
  <c r="BH501"/>
  <c r="BG501"/>
  <c r="BE501"/>
  <c r="T501"/>
  <c r="R501"/>
  <c r="P501"/>
  <c r="BI499"/>
  <c r="BH499"/>
  <c r="BG499"/>
  <c r="BE499"/>
  <c r="T499"/>
  <c r="R499"/>
  <c r="P499"/>
  <c r="BI495"/>
  <c r="BH495"/>
  <c r="BG495"/>
  <c r="BE495"/>
  <c r="T495"/>
  <c r="R495"/>
  <c r="P495"/>
  <c r="BI490"/>
  <c r="BH490"/>
  <c r="BG490"/>
  <c r="BE490"/>
  <c r="T490"/>
  <c r="R490"/>
  <c r="P490"/>
  <c r="BI485"/>
  <c r="BH485"/>
  <c r="BG485"/>
  <c r="BE485"/>
  <c r="T485"/>
  <c r="R485"/>
  <c r="P485"/>
  <c r="BI481"/>
  <c r="BH481"/>
  <c r="BG481"/>
  <c r="BE481"/>
  <c r="T481"/>
  <c r="R481"/>
  <c r="P481"/>
  <c r="BI480"/>
  <c r="BH480"/>
  <c r="BG480"/>
  <c r="BE480"/>
  <c r="T480"/>
  <c r="R480"/>
  <c r="P480"/>
  <c r="BI475"/>
  <c r="BH475"/>
  <c r="BG475"/>
  <c r="BE475"/>
  <c r="T475"/>
  <c r="R475"/>
  <c r="P475"/>
  <c r="BI471"/>
  <c r="BH471"/>
  <c r="BG471"/>
  <c r="BE471"/>
  <c r="T471"/>
  <c r="R471"/>
  <c r="P471"/>
  <c r="BI470"/>
  <c r="BH470"/>
  <c r="BG470"/>
  <c r="BE470"/>
  <c r="T470"/>
  <c r="R470"/>
  <c r="P470"/>
  <c r="BI469"/>
  <c r="BH469"/>
  <c r="BG469"/>
  <c r="BE469"/>
  <c r="T469"/>
  <c r="R469"/>
  <c r="P469"/>
  <c r="BI464"/>
  <c r="BH464"/>
  <c r="BG464"/>
  <c r="BE464"/>
  <c r="T464"/>
  <c r="R464"/>
  <c r="P464"/>
  <c r="BI460"/>
  <c r="BH460"/>
  <c r="BG460"/>
  <c r="BE460"/>
  <c r="T460"/>
  <c r="R460"/>
  <c r="P460"/>
  <c r="BI458"/>
  <c r="BH458"/>
  <c r="BG458"/>
  <c r="BE458"/>
  <c r="T458"/>
  <c r="R458"/>
  <c r="P458"/>
  <c r="BI456"/>
  <c r="BH456"/>
  <c r="BG456"/>
  <c r="BE456"/>
  <c r="T456"/>
  <c r="R456"/>
  <c r="P456"/>
  <c r="BI452"/>
  <c r="BH452"/>
  <c r="BG452"/>
  <c r="BE452"/>
  <c r="T452"/>
  <c r="R452"/>
  <c r="P452"/>
  <c r="BI450"/>
  <c r="BH450"/>
  <c r="BG450"/>
  <c r="BE450"/>
  <c r="T450"/>
  <c r="R450"/>
  <c r="P450"/>
  <c r="BI444"/>
  <c r="BH444"/>
  <c r="BG444"/>
  <c r="BE444"/>
  <c r="T444"/>
  <c r="R444"/>
  <c r="P444"/>
  <c r="BI439"/>
  <c r="BH439"/>
  <c r="BG439"/>
  <c r="BE439"/>
  <c r="T439"/>
  <c r="R439"/>
  <c r="P439"/>
  <c r="BI434"/>
  <c r="BH434"/>
  <c r="BG434"/>
  <c r="BE434"/>
  <c r="T434"/>
  <c r="R434"/>
  <c r="P434"/>
  <c r="BI432"/>
  <c r="BH432"/>
  <c r="BG432"/>
  <c r="BE432"/>
  <c r="T432"/>
  <c r="R432"/>
  <c r="P432"/>
  <c r="BI431"/>
  <c r="BH431"/>
  <c r="BG431"/>
  <c r="BE431"/>
  <c r="T431"/>
  <c r="R431"/>
  <c r="P431"/>
  <c r="BI430"/>
  <c r="BH430"/>
  <c r="BG430"/>
  <c r="BE430"/>
  <c r="T430"/>
  <c r="R430"/>
  <c r="P430"/>
  <c r="BI426"/>
  <c r="BH426"/>
  <c r="BG426"/>
  <c r="BE426"/>
  <c r="T426"/>
  <c r="R426"/>
  <c r="P426"/>
  <c r="BI416"/>
  <c r="BH416"/>
  <c r="BG416"/>
  <c r="BE416"/>
  <c r="T416"/>
  <c r="R416"/>
  <c r="P416"/>
  <c r="BI414"/>
  <c r="BH414"/>
  <c r="BG414"/>
  <c r="BE414"/>
  <c r="T414"/>
  <c r="R414"/>
  <c r="P414"/>
  <c r="BI407"/>
  <c r="BH407"/>
  <c r="BG407"/>
  <c r="BE407"/>
  <c r="T407"/>
  <c r="R407"/>
  <c r="P407"/>
  <c r="BI405"/>
  <c r="BH405"/>
  <c r="BG405"/>
  <c r="BE405"/>
  <c r="T405"/>
  <c r="R405"/>
  <c r="P405"/>
  <c r="BI404"/>
  <c r="BH404"/>
  <c r="BG404"/>
  <c r="BE404"/>
  <c r="T404"/>
  <c r="R404"/>
  <c r="P404"/>
  <c r="BI397"/>
  <c r="BH397"/>
  <c r="BG397"/>
  <c r="BE397"/>
  <c r="T397"/>
  <c r="R397"/>
  <c r="P397"/>
  <c r="BI391"/>
  <c r="BH391"/>
  <c r="BG391"/>
  <c r="BE391"/>
  <c r="T391"/>
  <c r="R391"/>
  <c r="P391"/>
  <c r="BI388"/>
  <c r="BH388"/>
  <c r="BG388"/>
  <c r="BE388"/>
  <c r="T388"/>
  <c r="R388"/>
  <c r="P388"/>
  <c r="BI387"/>
  <c r="BH387"/>
  <c r="BG387"/>
  <c r="BE387"/>
  <c r="T387"/>
  <c r="R387"/>
  <c r="P387"/>
  <c r="BI383"/>
  <c r="BH383"/>
  <c r="BG383"/>
  <c r="BE383"/>
  <c r="T383"/>
  <c r="R383"/>
  <c r="P383"/>
  <c r="BI382"/>
  <c r="BH382"/>
  <c r="BG382"/>
  <c r="BE382"/>
  <c r="T382"/>
  <c r="R382"/>
  <c r="P382"/>
  <c r="BI378"/>
  <c r="BH378"/>
  <c r="BG378"/>
  <c r="BE378"/>
  <c r="T378"/>
  <c r="R378"/>
  <c r="P378"/>
  <c r="BI374"/>
  <c r="BH374"/>
  <c r="BG374"/>
  <c r="BE374"/>
  <c r="T374"/>
  <c r="R374"/>
  <c r="P374"/>
  <c r="BI372"/>
  <c r="BH372"/>
  <c r="BG372"/>
  <c r="BE372"/>
  <c r="T372"/>
  <c r="R372"/>
  <c r="P372"/>
  <c r="BI371"/>
  <c r="BH371"/>
  <c r="BG371"/>
  <c r="BE371"/>
  <c r="T371"/>
  <c r="R371"/>
  <c r="P371"/>
  <c r="BI370"/>
  <c r="BH370"/>
  <c r="BG370"/>
  <c r="BE370"/>
  <c r="T370"/>
  <c r="R370"/>
  <c r="P370"/>
  <c r="BI362"/>
  <c r="BH362"/>
  <c r="BG362"/>
  <c r="BE362"/>
  <c r="T362"/>
  <c r="R362"/>
  <c r="P362"/>
  <c r="BI354"/>
  <c r="BH354"/>
  <c r="BG354"/>
  <c r="BE354"/>
  <c r="T354"/>
  <c r="R354"/>
  <c r="P354"/>
  <c r="BI349"/>
  <c r="BH349"/>
  <c r="BG349"/>
  <c r="BE349"/>
  <c r="T349"/>
  <c r="R349"/>
  <c r="P349"/>
  <c r="BI346"/>
  <c r="BH346"/>
  <c r="BG346"/>
  <c r="BE346"/>
  <c r="T346"/>
  <c r="R346"/>
  <c r="P346"/>
  <c r="BI342"/>
  <c r="BH342"/>
  <c r="BG342"/>
  <c r="BE342"/>
  <c r="T342"/>
  <c r="R342"/>
  <c r="P342"/>
  <c r="BI338"/>
  <c r="BH338"/>
  <c r="BG338"/>
  <c r="BE338"/>
  <c r="T338"/>
  <c r="R338"/>
  <c r="P338"/>
  <c r="BI334"/>
  <c r="BH334"/>
  <c r="BG334"/>
  <c r="BE334"/>
  <c r="T334"/>
  <c r="R334"/>
  <c r="P334"/>
  <c r="BI325"/>
  <c r="BH325"/>
  <c r="BG325"/>
  <c r="BE325"/>
  <c r="T325"/>
  <c r="R325"/>
  <c r="P325"/>
  <c r="BI321"/>
  <c r="BH321"/>
  <c r="BG321"/>
  <c r="BE321"/>
  <c r="T321"/>
  <c r="R321"/>
  <c r="P321"/>
  <c r="BI317"/>
  <c r="BH317"/>
  <c r="BG317"/>
  <c r="BE317"/>
  <c r="T317"/>
  <c r="R317"/>
  <c r="P317"/>
  <c r="BI310"/>
  <c r="BH310"/>
  <c r="BG310"/>
  <c r="BE310"/>
  <c r="T310"/>
  <c r="R310"/>
  <c r="P310"/>
  <c r="BI308"/>
  <c r="BH308"/>
  <c r="BG308"/>
  <c r="BE308"/>
  <c r="T308"/>
  <c r="R308"/>
  <c r="P308"/>
  <c r="BI306"/>
  <c r="BH306"/>
  <c r="BG306"/>
  <c r="BE306"/>
  <c r="T306"/>
  <c r="R306"/>
  <c r="P306"/>
  <c r="BI304"/>
  <c r="BH304"/>
  <c r="BG304"/>
  <c r="BE304"/>
  <c r="T304"/>
  <c r="R304"/>
  <c r="P304"/>
  <c r="BI302"/>
  <c r="BH302"/>
  <c r="BG302"/>
  <c r="BE302"/>
  <c r="T302"/>
  <c r="R302"/>
  <c r="P302"/>
  <c r="BI300"/>
  <c r="BH300"/>
  <c r="BG300"/>
  <c r="BE300"/>
  <c r="T300"/>
  <c r="R300"/>
  <c r="P300"/>
  <c r="BI298"/>
  <c r="BH298"/>
  <c r="BG298"/>
  <c r="BE298"/>
  <c r="T298"/>
  <c r="R298"/>
  <c r="P298"/>
  <c r="BI296"/>
  <c r="BH296"/>
  <c r="BG296"/>
  <c r="BE296"/>
  <c r="T296"/>
  <c r="R296"/>
  <c r="P296"/>
  <c r="BI294"/>
  <c r="BH294"/>
  <c r="BG294"/>
  <c r="BE294"/>
  <c r="T294"/>
  <c r="R294"/>
  <c r="P294"/>
  <c r="BI292"/>
  <c r="BH292"/>
  <c r="BG292"/>
  <c r="BE292"/>
  <c r="T292"/>
  <c r="R292"/>
  <c r="P292"/>
  <c r="BI290"/>
  <c r="BH290"/>
  <c r="BG290"/>
  <c r="BE290"/>
  <c r="T290"/>
  <c r="R290"/>
  <c r="P290"/>
  <c r="BI288"/>
  <c r="BH288"/>
  <c r="BG288"/>
  <c r="BE288"/>
  <c r="T288"/>
  <c r="R288"/>
  <c r="P288"/>
  <c r="BI286"/>
  <c r="BH286"/>
  <c r="BG286"/>
  <c r="BE286"/>
  <c r="T286"/>
  <c r="R286"/>
  <c r="P286"/>
  <c r="BI284"/>
  <c r="BH284"/>
  <c r="BG284"/>
  <c r="BE284"/>
  <c r="T284"/>
  <c r="R284"/>
  <c r="P284"/>
  <c r="BI282"/>
  <c r="BH282"/>
  <c r="BG282"/>
  <c r="BE282"/>
  <c r="T282"/>
  <c r="R282"/>
  <c r="P282"/>
  <c r="BI278"/>
  <c r="BH278"/>
  <c r="BG278"/>
  <c r="BE278"/>
  <c r="T278"/>
  <c r="R278"/>
  <c r="P278"/>
  <c r="BI273"/>
  <c r="BH273"/>
  <c r="BG273"/>
  <c r="BE273"/>
  <c r="T273"/>
  <c r="R273"/>
  <c r="P273"/>
  <c r="BI268"/>
  <c r="BH268"/>
  <c r="BG268"/>
  <c r="BE268"/>
  <c r="T268"/>
  <c r="R268"/>
  <c r="P268"/>
  <c r="BI260"/>
  <c r="BH260"/>
  <c r="BG260"/>
  <c r="BE260"/>
  <c r="T260"/>
  <c r="R260"/>
  <c r="P260"/>
  <c r="BI252"/>
  <c r="BH252"/>
  <c r="BG252"/>
  <c r="BE252"/>
  <c r="T252"/>
  <c r="R252"/>
  <c r="P252"/>
  <c r="BI247"/>
  <c r="BH247"/>
  <c r="BG247"/>
  <c r="BE247"/>
  <c r="T247"/>
  <c r="R247"/>
  <c r="P247"/>
  <c r="BI243"/>
  <c r="BH243"/>
  <c r="BG243"/>
  <c r="BE243"/>
  <c r="T243"/>
  <c r="R243"/>
  <c r="P243"/>
  <c r="BI238"/>
  <c r="BH238"/>
  <c r="BG238"/>
  <c r="BE238"/>
  <c r="T238"/>
  <c r="R238"/>
  <c r="P238"/>
  <c r="BI234"/>
  <c r="BH234"/>
  <c r="BG234"/>
  <c r="BE234"/>
  <c r="T234"/>
  <c r="R234"/>
  <c r="P234"/>
  <c r="BI229"/>
  <c r="BH229"/>
  <c r="BG229"/>
  <c r="BE229"/>
  <c r="T229"/>
  <c r="R229"/>
  <c r="P229"/>
  <c r="BI224"/>
  <c r="BH224"/>
  <c r="BG224"/>
  <c r="BE224"/>
  <c r="T224"/>
  <c r="T223"/>
  <c r="R224"/>
  <c r="R223"/>
  <c r="P224"/>
  <c r="P223"/>
  <c r="BI222"/>
  <c r="BH222"/>
  <c r="BG222"/>
  <c r="BE222"/>
  <c r="T222"/>
  <c r="R222"/>
  <c r="P222"/>
  <c r="BI217"/>
  <c r="BH217"/>
  <c r="BG217"/>
  <c r="BE217"/>
  <c r="T217"/>
  <c r="R217"/>
  <c r="P217"/>
  <c r="BI215"/>
  <c r="BH215"/>
  <c r="BG215"/>
  <c r="BE215"/>
  <c r="T215"/>
  <c r="R215"/>
  <c r="P215"/>
  <c r="BI212"/>
  <c r="BH212"/>
  <c r="BG212"/>
  <c r="BE212"/>
  <c r="T212"/>
  <c r="R212"/>
  <c r="P212"/>
  <c r="BI210"/>
  <c r="BH210"/>
  <c r="BG210"/>
  <c r="BE210"/>
  <c r="T210"/>
  <c r="R210"/>
  <c r="P210"/>
  <c r="BI204"/>
  <c r="BH204"/>
  <c r="BG204"/>
  <c r="BE204"/>
  <c r="T204"/>
  <c r="R204"/>
  <c r="P204"/>
  <c r="BI201"/>
  <c r="BH201"/>
  <c r="BG201"/>
  <c r="BE201"/>
  <c r="T201"/>
  <c r="R201"/>
  <c r="P201"/>
  <c r="BI195"/>
  <c r="BH195"/>
  <c r="BG195"/>
  <c r="BE195"/>
  <c r="T195"/>
  <c r="R195"/>
  <c r="P195"/>
  <c r="BI189"/>
  <c r="BH189"/>
  <c r="BG189"/>
  <c r="BE189"/>
  <c r="T189"/>
  <c r="R189"/>
  <c r="P189"/>
  <c r="BI188"/>
  <c r="BH188"/>
  <c r="BG188"/>
  <c r="BE188"/>
  <c r="T188"/>
  <c r="R188"/>
  <c r="P188"/>
  <c r="BI186"/>
  <c r="BH186"/>
  <c r="BG186"/>
  <c r="BE186"/>
  <c r="T186"/>
  <c r="R186"/>
  <c r="P186"/>
  <c r="BI184"/>
  <c r="BH184"/>
  <c r="BG184"/>
  <c r="BE184"/>
  <c r="T184"/>
  <c r="R184"/>
  <c r="P184"/>
  <c r="BI174"/>
  <c r="BH174"/>
  <c r="BG174"/>
  <c r="BE174"/>
  <c r="T174"/>
  <c r="R174"/>
  <c r="P174"/>
  <c r="BI171"/>
  <c r="BH171"/>
  <c r="BG171"/>
  <c r="BE171"/>
  <c r="T171"/>
  <c r="R171"/>
  <c r="P171"/>
  <c r="BI170"/>
  <c r="BH170"/>
  <c r="BG170"/>
  <c r="BE170"/>
  <c r="T170"/>
  <c r="R170"/>
  <c r="P170"/>
  <c r="BI169"/>
  <c r="BH169"/>
  <c r="BG169"/>
  <c r="BE169"/>
  <c r="T169"/>
  <c r="R169"/>
  <c r="P169"/>
  <c r="BI168"/>
  <c r="BH168"/>
  <c r="BG168"/>
  <c r="BE168"/>
  <c r="T168"/>
  <c r="R168"/>
  <c r="P168"/>
  <c r="BI164"/>
  <c r="BH164"/>
  <c r="BG164"/>
  <c r="BE164"/>
  <c r="T164"/>
  <c r="R164"/>
  <c r="P164"/>
  <c r="BI160"/>
  <c r="BH160"/>
  <c r="BG160"/>
  <c r="BE160"/>
  <c r="T160"/>
  <c r="R160"/>
  <c r="P160"/>
  <c r="BI156"/>
  <c r="BH156"/>
  <c r="BG156"/>
  <c r="BE156"/>
  <c r="T156"/>
  <c r="R156"/>
  <c r="P156"/>
  <c r="BI153"/>
  <c r="BH153"/>
  <c r="BG153"/>
  <c r="BE153"/>
  <c r="T153"/>
  <c r="R153"/>
  <c r="P153"/>
  <c r="J146"/>
  <c r="F146"/>
  <c r="F144"/>
  <c r="E142"/>
  <c r="J93"/>
  <c r="F93"/>
  <c r="F91"/>
  <c r="E89"/>
  <c r="J26"/>
  <c r="E26"/>
  <c r="J147"/>
  <c r="J25"/>
  <c r="J20"/>
  <c r="E20"/>
  <c r="F147"/>
  <c r="J19"/>
  <c r="J14"/>
  <c r="J144"/>
  <c r="E7"/>
  <c r="E138"/>
  <c i="3" r="J39"/>
  <c r="J38"/>
  <c i="1" r="AY97"/>
  <c i="3" r="J37"/>
  <c i="1" r="AX97"/>
  <c i="3" r="BI212"/>
  <c r="BH212"/>
  <c r="BG212"/>
  <c r="BE212"/>
  <c r="T212"/>
  <c r="T211"/>
  <c r="R212"/>
  <c r="R211"/>
  <c r="P212"/>
  <c r="P211"/>
  <c r="BI210"/>
  <c r="BH210"/>
  <c r="BG210"/>
  <c r="BE210"/>
  <c r="T210"/>
  <c r="R210"/>
  <c r="P210"/>
  <c r="BI208"/>
  <c r="BH208"/>
  <c r="BG208"/>
  <c r="BE208"/>
  <c r="T208"/>
  <c r="R208"/>
  <c r="P208"/>
  <c r="BI207"/>
  <c r="BH207"/>
  <c r="BG207"/>
  <c r="BE207"/>
  <c r="T207"/>
  <c r="R207"/>
  <c r="P207"/>
  <c r="BI205"/>
  <c r="BH205"/>
  <c r="BG205"/>
  <c r="BE205"/>
  <c r="T205"/>
  <c r="R205"/>
  <c r="P205"/>
  <c r="BI200"/>
  <c r="BH200"/>
  <c r="BG200"/>
  <c r="BE200"/>
  <c r="T200"/>
  <c r="R200"/>
  <c r="P200"/>
  <c r="BI196"/>
  <c r="BH196"/>
  <c r="BG196"/>
  <c r="BE196"/>
  <c r="T196"/>
  <c r="R196"/>
  <c r="P196"/>
  <c r="BI193"/>
  <c r="BH193"/>
  <c r="BG193"/>
  <c r="BE193"/>
  <c r="T193"/>
  <c r="R193"/>
  <c r="P193"/>
  <c r="BI190"/>
  <c r="BH190"/>
  <c r="BG190"/>
  <c r="BE190"/>
  <c r="T190"/>
  <c r="R190"/>
  <c r="P190"/>
  <c r="BI187"/>
  <c r="BH187"/>
  <c r="BG187"/>
  <c r="BE187"/>
  <c r="T187"/>
  <c r="R187"/>
  <c r="P187"/>
  <c r="BI183"/>
  <c r="BH183"/>
  <c r="BG183"/>
  <c r="BE183"/>
  <c r="T183"/>
  <c r="R183"/>
  <c r="P183"/>
  <c r="BI179"/>
  <c r="BH179"/>
  <c r="BG179"/>
  <c r="BE179"/>
  <c r="T179"/>
  <c r="R179"/>
  <c r="P179"/>
  <c r="BI172"/>
  <c r="BH172"/>
  <c r="BG172"/>
  <c r="BE172"/>
  <c r="T172"/>
  <c r="R172"/>
  <c r="P172"/>
  <c r="BI170"/>
  <c r="BH170"/>
  <c r="BG170"/>
  <c r="BE170"/>
  <c r="T170"/>
  <c r="R170"/>
  <c r="P170"/>
  <c r="BI169"/>
  <c r="BH169"/>
  <c r="BG169"/>
  <c r="BE169"/>
  <c r="T169"/>
  <c r="R169"/>
  <c r="P169"/>
  <c r="BI167"/>
  <c r="BH167"/>
  <c r="BG167"/>
  <c r="BE167"/>
  <c r="T167"/>
  <c r="R167"/>
  <c r="P167"/>
  <c r="BI163"/>
  <c r="BH163"/>
  <c r="BG163"/>
  <c r="BE163"/>
  <c r="T163"/>
  <c r="R163"/>
  <c r="P163"/>
  <c r="BI159"/>
  <c r="BH159"/>
  <c r="BG159"/>
  <c r="BE159"/>
  <c r="T159"/>
  <c r="R159"/>
  <c r="P159"/>
  <c r="BI156"/>
  <c r="BH156"/>
  <c r="BG156"/>
  <c r="BE156"/>
  <c r="T156"/>
  <c r="R156"/>
  <c r="P156"/>
  <c r="BI153"/>
  <c r="BH153"/>
  <c r="BG153"/>
  <c r="BE153"/>
  <c r="T153"/>
  <c r="R153"/>
  <c r="P153"/>
  <c r="BI150"/>
  <c r="BH150"/>
  <c r="BG150"/>
  <c r="BE150"/>
  <c r="T150"/>
  <c r="R150"/>
  <c r="P150"/>
  <c r="BI147"/>
  <c r="BH147"/>
  <c r="BG147"/>
  <c r="BE147"/>
  <c r="T147"/>
  <c r="R147"/>
  <c r="P147"/>
  <c r="BI144"/>
  <c r="BH144"/>
  <c r="BG144"/>
  <c r="BE144"/>
  <c r="T144"/>
  <c r="R144"/>
  <c r="P144"/>
  <c r="BI141"/>
  <c r="BH141"/>
  <c r="BG141"/>
  <c r="BE141"/>
  <c r="T141"/>
  <c r="R141"/>
  <c r="P141"/>
  <c r="BI138"/>
  <c r="BH138"/>
  <c r="BG138"/>
  <c r="BE138"/>
  <c r="T138"/>
  <c r="R138"/>
  <c r="P138"/>
  <c r="BI135"/>
  <c r="BH135"/>
  <c r="BG135"/>
  <c r="BE135"/>
  <c r="T135"/>
  <c r="R135"/>
  <c r="P135"/>
  <c r="BI134"/>
  <c r="BH134"/>
  <c r="BG134"/>
  <c r="BE134"/>
  <c r="T134"/>
  <c r="R134"/>
  <c r="P134"/>
  <c r="BI133"/>
  <c r="BH133"/>
  <c r="BG133"/>
  <c r="BE133"/>
  <c r="T133"/>
  <c r="R133"/>
  <c r="P133"/>
  <c r="BI132"/>
  <c r="BH132"/>
  <c r="BG132"/>
  <c r="BE132"/>
  <c r="T132"/>
  <c r="R132"/>
  <c r="P132"/>
  <c r="BI129"/>
  <c r="BH129"/>
  <c r="BG129"/>
  <c r="BE129"/>
  <c r="T129"/>
  <c r="R129"/>
  <c r="P129"/>
  <c r="J122"/>
  <c r="F122"/>
  <c r="F120"/>
  <c r="E118"/>
  <c r="J93"/>
  <c r="F93"/>
  <c r="F91"/>
  <c r="E89"/>
  <c r="J26"/>
  <c r="E26"/>
  <c r="J123"/>
  <c r="J25"/>
  <c r="J20"/>
  <c r="E20"/>
  <c r="F94"/>
  <c r="J19"/>
  <c r="J14"/>
  <c r="J120"/>
  <c r="E7"/>
  <c r="E85"/>
  <c i="2" r="J37"/>
  <c r="J36"/>
  <c i="1" r="AY95"/>
  <c i="2" r="J35"/>
  <c i="1" r="AX95"/>
  <c i="2" r="BI150"/>
  <c r="BH150"/>
  <c r="BG150"/>
  <c r="BE150"/>
  <c r="T150"/>
  <c r="T149"/>
  <c r="R150"/>
  <c r="R149"/>
  <c r="P150"/>
  <c r="P149"/>
  <c r="BI148"/>
  <c r="BH148"/>
  <c r="BG148"/>
  <c r="BE148"/>
  <c r="T148"/>
  <c r="R148"/>
  <c r="P148"/>
  <c r="BI146"/>
  <c r="BH146"/>
  <c r="BG146"/>
  <c r="BE146"/>
  <c r="T146"/>
  <c r="R146"/>
  <c r="P146"/>
  <c r="BI144"/>
  <c r="BH144"/>
  <c r="BG144"/>
  <c r="BE144"/>
  <c r="T144"/>
  <c r="R144"/>
  <c r="P144"/>
  <c r="BI141"/>
  <c r="BH141"/>
  <c r="BG141"/>
  <c r="BE141"/>
  <c r="T141"/>
  <c r="R141"/>
  <c r="P141"/>
  <c r="BI139"/>
  <c r="BH139"/>
  <c r="BG139"/>
  <c r="BE139"/>
  <c r="T139"/>
  <c r="R139"/>
  <c r="P139"/>
  <c r="BI137"/>
  <c r="BH137"/>
  <c r="BG137"/>
  <c r="BE137"/>
  <c r="T137"/>
  <c r="R137"/>
  <c r="P137"/>
  <c r="BI134"/>
  <c r="BH134"/>
  <c r="BG134"/>
  <c r="BE134"/>
  <c r="T134"/>
  <c r="T133"/>
  <c r="R134"/>
  <c r="R133"/>
  <c r="P134"/>
  <c r="P133"/>
  <c r="BI131"/>
  <c r="BH131"/>
  <c r="BG131"/>
  <c r="BE131"/>
  <c r="T131"/>
  <c r="R131"/>
  <c r="P131"/>
  <c r="BI129"/>
  <c r="BH129"/>
  <c r="BG129"/>
  <c r="BE129"/>
  <c r="T129"/>
  <c r="R129"/>
  <c r="P129"/>
  <c r="BI127"/>
  <c r="BH127"/>
  <c r="BG127"/>
  <c r="BE127"/>
  <c r="T127"/>
  <c r="R127"/>
  <c r="P127"/>
  <c r="BI125"/>
  <c r="BH125"/>
  <c r="BG125"/>
  <c r="BE125"/>
  <c r="T125"/>
  <c r="R125"/>
  <c r="P125"/>
  <c r="J118"/>
  <c r="F118"/>
  <c r="F116"/>
  <c r="E114"/>
  <c r="J91"/>
  <c r="F91"/>
  <c r="F89"/>
  <c r="E87"/>
  <c r="J24"/>
  <c r="E24"/>
  <c r="J119"/>
  <c r="J23"/>
  <c r="J18"/>
  <c r="E18"/>
  <c r="F119"/>
  <c r="J17"/>
  <c r="J12"/>
  <c r="J89"/>
  <c r="E7"/>
  <c r="E112"/>
  <c i="1" r="L90"/>
  <c r="AM90"/>
  <c r="AM89"/>
  <c r="L89"/>
  <c r="AM87"/>
  <c r="L87"/>
  <c r="L85"/>
  <c r="L84"/>
  <c i="19" r="BK207"/>
  <c r="J200"/>
  <c r="J187"/>
  <c r="BK186"/>
  <c r="J178"/>
  <c r="J177"/>
  <c r="BK176"/>
  <c r="J162"/>
  <c r="BK153"/>
  <c r="J147"/>
  <c r="J133"/>
  <c i="18" r="J274"/>
  <c r="BK272"/>
  <c r="BK250"/>
  <c r="J238"/>
  <c r="BK232"/>
  <c r="J228"/>
  <c r="BK224"/>
  <c r="BK210"/>
  <c r="J202"/>
  <c r="BK200"/>
  <c r="J189"/>
  <c r="J187"/>
  <c r="J174"/>
  <c r="J166"/>
  <c r="J163"/>
  <c r="J144"/>
  <c r="J141"/>
  <c r="BK134"/>
  <c r="J131"/>
  <c i="17" r="BK119"/>
  <c i="16" r="BK119"/>
  <c i="14" r="BK266"/>
  <c r="J260"/>
  <c r="BK259"/>
  <c r="J257"/>
  <c r="BK232"/>
  <c r="BK229"/>
  <c r="J227"/>
  <c r="J221"/>
  <c r="J219"/>
  <c r="BK213"/>
  <c r="J201"/>
  <c r="J189"/>
  <c r="J186"/>
  <c r="BK174"/>
  <c r="BK171"/>
  <c r="BK156"/>
  <c i="12" r="J123"/>
  <c i="6" r="BK148"/>
  <c r="BK139"/>
  <c r="BK130"/>
  <c r="BK121"/>
  <c i="5" r="BK306"/>
  <c r="BK302"/>
  <c r="J287"/>
  <c r="J282"/>
  <c r="J251"/>
  <c r="BK245"/>
  <c r="BK240"/>
  <c r="BK220"/>
  <c r="BK202"/>
  <c r="J195"/>
  <c r="BK194"/>
  <c r="BK180"/>
  <c r="J155"/>
  <c r="BK132"/>
  <c i="4" r="BK1891"/>
  <c r="BK1887"/>
  <c r="J1883"/>
  <c r="BK1875"/>
  <c r="BK1853"/>
  <c r="J1851"/>
  <c r="J1849"/>
  <c r="J1847"/>
  <c r="BK1839"/>
  <c r="BK1837"/>
  <c r="J1835"/>
  <c r="BK1831"/>
  <c r="BK1823"/>
  <c r="J1799"/>
  <c r="BK1789"/>
  <c r="J1787"/>
  <c r="BK1783"/>
  <c r="J1779"/>
  <c r="J1777"/>
  <c r="J1763"/>
  <c r="BK1757"/>
  <c r="BK1755"/>
  <c r="J1751"/>
  <c r="BK1747"/>
  <c r="BK1742"/>
  <c r="BK1730"/>
  <c r="BK1722"/>
  <c r="J1713"/>
  <c r="J1706"/>
  <c r="BK1692"/>
  <c r="J1640"/>
  <c r="BK1620"/>
  <c r="BK1617"/>
  <c r="BK1609"/>
  <c r="BK1591"/>
  <c r="BK1578"/>
  <c r="J1568"/>
  <c r="BK1562"/>
  <c r="BK1558"/>
  <c r="J1544"/>
  <c r="J1528"/>
  <c r="BK1524"/>
  <c r="J1522"/>
  <c r="J1520"/>
  <c r="BK1512"/>
  <c r="J1508"/>
  <c r="J1493"/>
  <c r="BK1473"/>
  <c r="BK1469"/>
  <c r="J1467"/>
  <c r="BK1459"/>
  <c r="J1455"/>
  <c r="BK1437"/>
  <c r="BK1433"/>
  <c r="BK1429"/>
  <c r="BK1427"/>
  <c r="BK1423"/>
  <c r="J1419"/>
  <c r="BK1413"/>
  <c r="BK1405"/>
  <c r="J1395"/>
  <c r="J1391"/>
  <c r="BK1389"/>
  <c r="BK1365"/>
  <c r="J1363"/>
  <c r="BK1359"/>
  <c r="J1353"/>
  <c r="BK1347"/>
  <c r="J1337"/>
  <c r="J1333"/>
  <c r="BK1331"/>
  <c r="J1325"/>
  <c r="J1317"/>
  <c r="BK1295"/>
  <c r="BK1291"/>
  <c r="J1263"/>
  <c r="J1259"/>
  <c r="J1243"/>
  <c r="J1221"/>
  <c r="BK1208"/>
  <c r="BK1186"/>
  <c r="BK1166"/>
  <c r="J1145"/>
  <c r="J1143"/>
  <c r="J1108"/>
  <c r="J1102"/>
  <c r="J1100"/>
  <c r="J1096"/>
  <c r="BK1088"/>
  <c r="BK1082"/>
  <c r="BK1029"/>
  <c r="BK1018"/>
  <c r="BK1013"/>
  <c r="J1006"/>
  <c r="J989"/>
  <c r="BK945"/>
  <c r="BK925"/>
  <c r="J907"/>
  <c r="BK898"/>
  <c r="BK886"/>
  <c r="J884"/>
  <c r="BK876"/>
  <c r="BK872"/>
  <c r="J866"/>
  <c r="J860"/>
  <c r="BK843"/>
  <c r="J830"/>
  <c r="BK813"/>
  <c r="BK809"/>
  <c r="BK791"/>
  <c r="BK750"/>
  <c r="BK727"/>
  <c r="BK690"/>
  <c r="J686"/>
  <c r="J663"/>
  <c r="BK660"/>
  <c r="J649"/>
  <c r="BK627"/>
  <c r="J565"/>
  <c r="J560"/>
  <c r="BK556"/>
  <c r="J547"/>
  <c r="BK535"/>
  <c r="BK511"/>
  <c r="J495"/>
  <c r="BK485"/>
  <c r="BK480"/>
  <c r="J469"/>
  <c r="J456"/>
  <c r="J444"/>
  <c r="BK431"/>
  <c r="J430"/>
  <c r="BK416"/>
  <c r="J414"/>
  <c r="J404"/>
  <c r="J397"/>
  <c r="J387"/>
  <c r="J383"/>
  <c r="BK370"/>
  <c r="BK362"/>
  <c r="BK346"/>
  <c r="BK321"/>
  <c r="BK310"/>
  <c r="BK306"/>
  <c r="BK292"/>
  <c r="BK282"/>
  <c r="J247"/>
  <c r="BK238"/>
  <c r="J217"/>
  <c r="BK212"/>
  <c r="BK204"/>
  <c r="BK189"/>
  <c r="J174"/>
  <c r="BK169"/>
  <c r="BK164"/>
  <c r="J156"/>
  <c i="3" r="BK212"/>
  <c r="J205"/>
  <c r="J196"/>
  <c r="J193"/>
  <c r="J172"/>
  <c r="BK167"/>
  <c r="J163"/>
  <c r="J150"/>
  <c r="J133"/>
  <c r="J132"/>
  <c i="2" r="BK150"/>
  <c r="J148"/>
  <c r="J141"/>
  <c r="BK139"/>
  <c r="J137"/>
  <c r="BK131"/>
  <c i="20" r="BK127"/>
  <c r="BK121"/>
  <c r="J121"/>
  <c i="19" r="BK181"/>
  <c r="BK157"/>
  <c r="BK142"/>
  <c r="BK133"/>
  <c i="18" r="J255"/>
  <c r="BK246"/>
  <c r="J224"/>
  <c r="BK205"/>
  <c r="BK199"/>
  <c r="BK195"/>
  <c r="J193"/>
  <c r="BK191"/>
  <c r="BK184"/>
  <c r="BK160"/>
  <c r="BK158"/>
  <c r="J150"/>
  <c i="14" r="J248"/>
  <c r="J236"/>
  <c r="BK225"/>
  <c r="BK180"/>
  <c r="BK177"/>
  <c r="BK176"/>
  <c r="J174"/>
  <c r="J173"/>
  <c r="J163"/>
  <c r="J160"/>
  <c r="J156"/>
  <c r="BK145"/>
  <c r="J142"/>
  <c r="BK131"/>
  <c i="11" r="BK123"/>
  <c i="9" r="J123"/>
  <c i="7" r="J123"/>
  <c i="6" r="J121"/>
  <c i="5" r="BK321"/>
  <c r="BK310"/>
  <c r="BK305"/>
  <c r="BK282"/>
  <c r="BK277"/>
  <c r="BK251"/>
  <c r="J250"/>
  <c r="J240"/>
  <c r="J208"/>
  <c r="J204"/>
  <c r="BK197"/>
  <c r="BK184"/>
  <c r="BK176"/>
  <c r="BK172"/>
  <c r="BK168"/>
  <c r="BK154"/>
  <c r="BK142"/>
  <c i="19" r="J209"/>
  <c r="BK197"/>
  <c r="BK195"/>
  <c r="BK192"/>
  <c r="J180"/>
  <c r="BK178"/>
  <c r="J176"/>
  <c r="BK169"/>
  <c r="J165"/>
  <c r="J164"/>
  <c r="BK162"/>
  <c r="J153"/>
  <c r="J142"/>
  <c i="18" r="J278"/>
  <c r="J277"/>
  <c r="J276"/>
  <c r="BK274"/>
  <c r="BK262"/>
  <c r="J258"/>
  <c r="BK249"/>
  <c r="J247"/>
  <c r="BK213"/>
  <c r="J210"/>
  <c r="BK196"/>
  <c r="BK182"/>
  <c r="BK177"/>
  <c i="4" r="BK1901"/>
  <c r="BK1893"/>
  <c r="J1889"/>
  <c r="J1885"/>
  <c r="BK1881"/>
  <c r="J1869"/>
  <c r="BK1867"/>
  <c r="BK1841"/>
  <c r="J1831"/>
  <c r="J1823"/>
  <c r="BK1807"/>
  <c r="BK1805"/>
  <c r="J1803"/>
  <c r="BK1791"/>
  <c r="J1789"/>
  <c r="J1781"/>
  <c r="BK1775"/>
  <c r="J1771"/>
  <c r="BK1765"/>
  <c r="J1761"/>
  <c r="BK1749"/>
  <c r="J1744"/>
  <c r="J1736"/>
  <c r="J1712"/>
  <c r="J1682"/>
  <c r="J1681"/>
  <c r="J1644"/>
  <c r="J1619"/>
  <c r="BK1618"/>
  <c r="J1615"/>
  <c r="J1591"/>
  <c r="J1570"/>
  <c r="BK1566"/>
  <c r="BK1564"/>
  <c r="J1560"/>
  <c r="J1536"/>
  <c r="BK1532"/>
  <c r="J1526"/>
  <c r="J1502"/>
  <c r="J1501"/>
  <c r="BK1491"/>
  <c r="BK1487"/>
  <c r="J1473"/>
  <c r="J1471"/>
  <c r="J1469"/>
  <c r="BK1463"/>
  <c r="J1457"/>
  <c r="BK1453"/>
  <c r="J1441"/>
  <c r="J1437"/>
  <c r="BK1435"/>
  <c r="J1431"/>
  <c r="J1427"/>
  <c r="BK1425"/>
  <c r="J1413"/>
  <c r="J1411"/>
  <c r="J1409"/>
  <c r="BK1401"/>
  <c r="J1389"/>
  <c r="J1387"/>
  <c r="J1367"/>
  <c r="J1359"/>
  <c r="J1351"/>
  <c r="J1349"/>
  <c r="BK1345"/>
  <c r="BK1339"/>
  <c r="J1331"/>
  <c r="BK1327"/>
  <c r="BK1323"/>
  <c r="BK1317"/>
  <c r="J1315"/>
  <c r="J1311"/>
  <c r="BK1305"/>
  <c r="BK1285"/>
  <c r="J1283"/>
  <c r="BK1277"/>
  <c r="BK1271"/>
  <c r="BK1267"/>
  <c r="J1240"/>
  <c r="BK1209"/>
  <c r="J1208"/>
  <c r="J1194"/>
  <c r="BK1188"/>
  <c r="BK1156"/>
  <c r="BK1152"/>
  <c r="BK1106"/>
  <c r="J1076"/>
  <c r="J1063"/>
  <c r="J1061"/>
  <c r="BK1055"/>
  <c r="BK995"/>
  <c r="BK987"/>
  <c r="BK979"/>
  <c r="BK971"/>
  <c r="BK961"/>
  <c r="J958"/>
  <c r="BK947"/>
  <c r="J899"/>
  <c r="BK890"/>
  <c r="BK862"/>
  <c r="J854"/>
  <c r="BK852"/>
  <c r="J832"/>
  <c r="BK790"/>
  <c r="J788"/>
  <c r="BK776"/>
  <c r="BK741"/>
  <c r="BK732"/>
  <c r="BK715"/>
  <c r="J706"/>
  <c r="J697"/>
  <c r="J691"/>
  <c r="J674"/>
  <c r="J582"/>
  <c r="BK565"/>
  <c r="BK560"/>
  <c r="J556"/>
  <c r="J525"/>
  <c r="J522"/>
  <c r="J513"/>
  <c r="BK499"/>
  <c r="J471"/>
  <c r="BK470"/>
  <c r="BK460"/>
  <c r="J458"/>
  <c r="BK456"/>
  <c r="J431"/>
  <c r="J405"/>
  <c r="BK404"/>
  <c r="J388"/>
  <c r="BK354"/>
  <c r="J338"/>
  <c r="BK334"/>
  <c r="J325"/>
  <c r="BK317"/>
  <c r="J310"/>
  <c r="J306"/>
  <c r="BK302"/>
  <c r="J300"/>
  <c r="J296"/>
  <c r="J294"/>
  <c r="J292"/>
  <c r="J288"/>
  <c r="J284"/>
  <c r="BK278"/>
  <c r="J234"/>
  <c r="J229"/>
  <c r="BK222"/>
  <c r="BK215"/>
  <c r="J210"/>
  <c r="BK170"/>
  <c i="3" r="BK200"/>
  <c r="BK179"/>
  <c r="BK169"/>
  <c r="BK163"/>
  <c r="J159"/>
  <c r="BK153"/>
  <c r="J147"/>
  <c r="BK134"/>
  <c r="BK132"/>
  <c r="BK129"/>
  <c i="2" r="J144"/>
  <c r="J134"/>
  <c r="J127"/>
  <c i="1" r="AS96"/>
  <c i="20" r="J127"/>
  <c i="19" r="BK209"/>
  <c r="BK205"/>
  <c r="J195"/>
  <c r="J192"/>
  <c r="BK189"/>
  <c r="J182"/>
  <c r="BK164"/>
  <c r="J163"/>
  <c r="BK161"/>
  <c i="18" r="BK285"/>
  <c r="J285"/>
  <c r="BK283"/>
  <c r="BK281"/>
  <c r="BK221"/>
  <c r="J211"/>
  <c r="J204"/>
  <c r="J203"/>
  <c r="BK201"/>
  <c r="BK193"/>
  <c r="J191"/>
  <c r="J190"/>
  <c r="BK189"/>
  <c r="J188"/>
  <c r="J172"/>
  <c r="BK166"/>
  <c r="BK141"/>
  <c i="15" r="J119"/>
  <c i="14" r="J243"/>
  <c r="J233"/>
  <c r="J229"/>
  <c r="BK215"/>
  <c r="BK192"/>
  <c r="BK189"/>
  <c r="BK186"/>
  <c r="J181"/>
  <c r="J180"/>
  <c r="J171"/>
  <c r="BK169"/>
  <c r="BK163"/>
  <c r="BK154"/>
  <c r="BK142"/>
  <c r="BK128"/>
  <c i="10" r="J123"/>
  <c i="7" r="BK123"/>
  <c i="6" r="J148"/>
  <c r="J139"/>
  <c i="5" r="J313"/>
  <c r="J308"/>
  <c r="BK303"/>
  <c r="J297"/>
  <c r="BK295"/>
  <c r="BK261"/>
  <c r="BK212"/>
  <c r="BK195"/>
  <c r="J176"/>
  <c r="J168"/>
  <c r="BK167"/>
  <c r="BK155"/>
  <c r="J141"/>
  <c r="BK136"/>
  <c r="J132"/>
  <c i="4" r="BK1903"/>
  <c r="J1891"/>
  <c r="J1887"/>
  <c r="J1879"/>
  <c r="J1877"/>
  <c r="J1875"/>
  <c r="J1873"/>
  <c r="J1845"/>
  <c r="J1843"/>
  <c r="J1829"/>
  <c r="BK1827"/>
  <c r="BK1821"/>
  <c r="J1819"/>
  <c r="BK1817"/>
  <c r="J1809"/>
  <c r="BK1803"/>
  <c r="BK1799"/>
  <c r="J1793"/>
  <c r="BK1769"/>
  <c r="J1765"/>
  <c r="BK1761"/>
  <c r="J1759"/>
  <c r="BK1751"/>
  <c r="BK1719"/>
  <c r="BK1705"/>
  <c r="BK1681"/>
  <c r="J1672"/>
  <c r="BK1668"/>
  <c r="BK1644"/>
  <c r="J1626"/>
  <c r="J1618"/>
  <c r="BK1615"/>
  <c r="J1605"/>
  <c r="J1604"/>
  <c r="BK1585"/>
  <c r="BK1571"/>
  <c r="J1566"/>
  <c r="BK1546"/>
  <c r="BK1534"/>
  <c r="J1530"/>
  <c r="BK1526"/>
  <c r="J1514"/>
  <c r="BK1506"/>
  <c r="BK1489"/>
  <c r="BK1485"/>
  <c r="BK1483"/>
  <c r="BK1475"/>
  <c r="BK1467"/>
  <c r="BK1461"/>
  <c r="BK1455"/>
  <c r="BK1449"/>
  <c r="J1445"/>
  <c r="J1443"/>
  <c r="J1439"/>
  <c r="J1435"/>
  <c r="J1425"/>
  <c r="J1423"/>
  <c r="BK1421"/>
  <c r="BK1415"/>
  <c r="J1407"/>
  <c r="J1405"/>
  <c r="J1393"/>
  <c r="BK1385"/>
  <c r="J1371"/>
  <c r="J1369"/>
  <c r="J1361"/>
  <c r="BK1353"/>
  <c r="J1343"/>
  <c r="J1321"/>
  <c r="BK1299"/>
  <c r="J1295"/>
  <c r="J1287"/>
  <c r="J1285"/>
  <c r="BK1275"/>
  <c r="J1269"/>
  <c r="J1261"/>
  <c r="J1254"/>
  <c r="J1248"/>
  <c r="J1242"/>
  <c r="BK1196"/>
  <c r="BK1181"/>
  <c r="J1156"/>
  <c r="J1094"/>
  <c r="BK1090"/>
  <c r="J1088"/>
  <c r="J1082"/>
  <c r="BK1067"/>
  <c r="BK1063"/>
  <c r="J1055"/>
  <c r="J1051"/>
  <c r="J1049"/>
  <c r="J1029"/>
  <c r="J1008"/>
  <c r="BK1003"/>
  <c r="J997"/>
  <c r="J995"/>
  <c r="J981"/>
  <c r="J979"/>
  <c r="BK968"/>
  <c r="J936"/>
  <c r="BK930"/>
  <c r="J925"/>
  <c r="J920"/>
  <c r="J915"/>
  <c r="BK905"/>
  <c r="BK899"/>
  <c r="J898"/>
  <c r="J890"/>
  <c r="J872"/>
  <c r="BK866"/>
  <c r="J862"/>
  <c r="BK854"/>
  <c r="J845"/>
  <c r="J840"/>
  <c r="BK838"/>
  <c r="BK832"/>
  <c r="BK823"/>
  <c r="J809"/>
  <c r="J801"/>
  <c r="BK782"/>
  <c r="J776"/>
  <c r="BK756"/>
  <c r="J750"/>
  <c r="J744"/>
  <c r="J732"/>
  <c r="BK697"/>
  <c r="J688"/>
  <c r="J685"/>
  <c r="J627"/>
  <c r="BK581"/>
  <c r="BK566"/>
  <c r="BK547"/>
  <c r="J546"/>
  <c r="J545"/>
  <c r="BK544"/>
  <c r="J530"/>
  <c r="J526"/>
  <c r="BK525"/>
  <c r="BK519"/>
  <c r="J505"/>
  <c r="BK490"/>
  <c r="J485"/>
  <c r="BK464"/>
  <c r="BK444"/>
  <c r="J439"/>
  <c r="J434"/>
  <c r="J416"/>
  <c r="BK414"/>
  <c r="BK405"/>
  <c r="BK382"/>
  <c r="BK372"/>
  <c r="J371"/>
  <c r="J346"/>
  <c r="BK296"/>
  <c r="J290"/>
  <c r="J286"/>
  <c r="BK284"/>
  <c r="BK268"/>
  <c r="J252"/>
  <c r="J243"/>
  <c r="BK234"/>
  <c r="BK229"/>
  <c r="BK217"/>
  <c r="J212"/>
  <c r="J201"/>
  <c r="BK188"/>
  <c r="J184"/>
  <c r="J169"/>
  <c i="3" r="J208"/>
  <c r="J207"/>
  <c r="BK193"/>
  <c r="BK170"/>
  <c r="BK159"/>
  <c r="J156"/>
  <c r="J144"/>
  <c r="J129"/>
  <c i="2" r="J139"/>
  <c r="BK134"/>
  <c r="J131"/>
  <c r="J129"/>
  <c r="BK127"/>
  <c i="19" r="J205"/>
  <c r="BK200"/>
  <c r="J197"/>
  <c r="BK182"/>
  <c r="BK179"/>
  <c r="BK172"/>
  <c r="BK165"/>
  <c r="J157"/>
  <c r="J146"/>
  <c r="J137"/>
  <c r="BK136"/>
  <c r="J129"/>
  <c i="18" r="J283"/>
  <c r="J279"/>
  <c r="BK277"/>
  <c r="J262"/>
  <c r="BK258"/>
  <c r="J240"/>
  <c r="BK238"/>
  <c r="J207"/>
  <c r="BK203"/>
  <c r="BK192"/>
  <c r="BK188"/>
  <c r="J184"/>
  <c r="J182"/>
  <c r="BK179"/>
  <c r="J177"/>
  <c r="BK172"/>
  <c r="J162"/>
  <c r="J147"/>
  <c r="BK144"/>
  <c i="14" r="J268"/>
  <c r="J263"/>
  <c r="BK257"/>
  <c r="J253"/>
  <c r="BK251"/>
  <c r="J246"/>
  <c r="BK243"/>
  <c r="BK236"/>
  <c r="BK227"/>
  <c r="J212"/>
  <c r="BK207"/>
  <c r="J183"/>
  <c r="BK157"/>
  <c r="J152"/>
  <c r="J136"/>
  <c i="13" r="J123"/>
  <c i="5" r="BK313"/>
  <c r="BK308"/>
  <c r="BK296"/>
  <c r="J295"/>
  <c r="BK287"/>
  <c r="J277"/>
  <c r="BK267"/>
  <c r="BK256"/>
  <c r="BK232"/>
  <c r="BK225"/>
  <c r="J220"/>
  <c r="J216"/>
  <c r="J212"/>
  <c r="J202"/>
  <c r="J196"/>
  <c r="BK189"/>
  <c r="BK185"/>
  <c r="J184"/>
  <c r="BK159"/>
  <c r="J150"/>
  <c r="BK146"/>
  <c r="J142"/>
  <c r="J128"/>
  <c i="4" r="J1903"/>
  <c r="BK1899"/>
  <c r="BK1895"/>
  <c r="BK1871"/>
  <c r="BK1869"/>
  <c r="J1865"/>
  <c r="BK1863"/>
  <c r="BK1859"/>
  <c r="J1839"/>
  <c r="J1825"/>
  <c r="J1815"/>
  <c r="BK1813"/>
  <c r="J1807"/>
  <c r="J1801"/>
  <c r="J1795"/>
  <c r="J1791"/>
  <c r="BK1787"/>
  <c r="J1783"/>
  <c r="BK1773"/>
  <c r="BK1771"/>
  <c r="BK1767"/>
  <c r="J1742"/>
  <c r="J1730"/>
  <c r="J1720"/>
  <c r="J1719"/>
  <c r="BK1706"/>
  <c r="BK1698"/>
  <c r="BK1670"/>
  <c r="BK1651"/>
  <c r="BK1642"/>
  <c r="J1617"/>
  <c r="BK1607"/>
  <c r="J1585"/>
  <c r="J1578"/>
  <c r="BK1575"/>
  <c r="BK1569"/>
  <c r="J1558"/>
  <c r="J1552"/>
  <c r="BK1548"/>
  <c r="J1542"/>
  <c r="J1540"/>
  <c r="J1534"/>
  <c r="J1532"/>
  <c r="BK1528"/>
  <c r="J1524"/>
  <c r="BK1520"/>
  <c r="J1518"/>
  <c r="J1512"/>
  <c r="BK1508"/>
  <c r="BK1493"/>
  <c r="J1483"/>
  <c r="J1465"/>
  <c r="J1451"/>
  <c r="J1433"/>
  <c r="BK1419"/>
  <c r="BK1417"/>
  <c r="BK1409"/>
  <c r="J1401"/>
  <c r="J1397"/>
  <c r="J1385"/>
  <c r="J1383"/>
  <c r="BK1379"/>
  <c r="J1375"/>
  <c r="J1373"/>
  <c r="BK1367"/>
  <c r="BK1357"/>
  <c r="BK1349"/>
  <c r="J1347"/>
  <c r="BK1329"/>
  <c r="J1313"/>
  <c r="J1309"/>
  <c r="BK1307"/>
  <c r="J1303"/>
  <c r="J1299"/>
  <c r="J1297"/>
  <c r="J1293"/>
  <c r="BK1289"/>
  <c r="BK1283"/>
  <c r="J1271"/>
  <c r="BK1269"/>
  <c r="BK1236"/>
  <c r="J1188"/>
  <c r="BK1176"/>
  <c r="J1162"/>
  <c r="BK1143"/>
  <c r="J1119"/>
  <c r="BK1100"/>
  <c r="BK1094"/>
  <c r="BK1074"/>
  <c r="J1057"/>
  <c r="BK1051"/>
  <c r="J1036"/>
  <c r="J1013"/>
  <c r="BK989"/>
  <c r="BK981"/>
  <c r="BK977"/>
  <c r="J945"/>
  <c r="BK936"/>
  <c r="BK920"/>
  <c r="BK868"/>
  <c r="BK848"/>
  <c r="BK837"/>
  <c r="BK830"/>
  <c r="BK818"/>
  <c r="BK789"/>
  <c r="BK763"/>
  <c r="J756"/>
  <c r="BK744"/>
  <c r="J715"/>
  <c r="BK706"/>
  <c r="J690"/>
  <c r="J689"/>
  <c r="BK681"/>
  <c r="BK662"/>
  <c r="J632"/>
  <c r="BK605"/>
  <c r="J581"/>
  <c r="J544"/>
  <c r="J524"/>
  <c r="BK521"/>
  <c r="J511"/>
  <c r="BK505"/>
  <c r="J501"/>
  <c r="J499"/>
  <c r="BK471"/>
  <c r="J470"/>
  <c r="BK458"/>
  <c r="J450"/>
  <c r="BK439"/>
  <c r="BK432"/>
  <c r="J426"/>
  <c r="J407"/>
  <c r="J391"/>
  <c r="BK388"/>
  <c r="J378"/>
  <c r="J372"/>
  <c r="J342"/>
  <c r="J321"/>
  <c r="BK273"/>
  <c r="BK210"/>
  <c r="BK186"/>
  <c r="BK168"/>
  <c r="BK156"/>
  <c i="3" r="J212"/>
  <c r="J169"/>
  <c r="BK156"/>
  <c r="BK150"/>
  <c r="J141"/>
  <c r="J135"/>
  <c i="2" r="BK144"/>
  <c r="BK137"/>
  <c r="BK125"/>
  <c i="20" r="BK125"/>
  <c r="BK123"/>
  <c r="J123"/>
  <c i="19" r="J207"/>
  <c r="BK193"/>
  <c r="J189"/>
  <c r="J186"/>
  <c r="BK185"/>
  <c r="J181"/>
  <c r="J179"/>
  <c r="J175"/>
  <c r="J169"/>
  <c r="J149"/>
  <c r="J144"/>
  <c r="J136"/>
  <c r="BK129"/>
  <c i="18" r="J281"/>
  <c r="BK276"/>
  <c r="J272"/>
  <c r="J249"/>
  <c r="J235"/>
  <c r="BK228"/>
  <c r="BK211"/>
  <c r="J205"/>
  <c r="J199"/>
  <c r="J192"/>
  <c r="BK190"/>
  <c r="BK163"/>
  <c r="J160"/>
  <c r="BK138"/>
  <c r="J134"/>
  <c i="16" r="J119"/>
  <c i="15" r="BK119"/>
  <c i="14" r="BK263"/>
  <c r="BK260"/>
  <c r="BK253"/>
  <c r="BK241"/>
  <c r="J238"/>
  <c r="J231"/>
  <c r="J225"/>
  <c r="BK221"/>
  <c r="BK212"/>
  <c r="J204"/>
  <c r="BK198"/>
  <c r="J198"/>
  <c r="J195"/>
  <c r="J192"/>
  <c r="BK181"/>
  <c r="BK178"/>
  <c r="BK172"/>
  <c r="BK168"/>
  <c r="J154"/>
  <c i="12" r="BK123"/>
  <c i="10" r="BK123"/>
  <c i="9" r="BK123"/>
  <c i="5" r="J296"/>
  <c r="J293"/>
  <c r="J288"/>
  <c r="J262"/>
  <c r="J261"/>
  <c r="J239"/>
  <c r="J232"/>
  <c r="BK216"/>
  <c r="J180"/>
  <c r="J154"/>
  <c r="BK141"/>
  <c i="4" r="J1901"/>
  <c r="J1897"/>
  <c r="J1893"/>
  <c r="BK1885"/>
  <c r="BK1877"/>
  <c r="J1861"/>
  <c r="J1855"/>
  <c r="J1853"/>
  <c r="BK1849"/>
  <c r="BK1845"/>
  <c r="J1833"/>
  <c r="BK1829"/>
  <c r="BK1819"/>
  <c r="J1817"/>
  <c r="J1811"/>
  <c r="J1805"/>
  <c r="BK1801"/>
  <c r="BK1797"/>
  <c r="J1785"/>
  <c r="BK1781"/>
  <c r="BK1777"/>
  <c r="J1769"/>
  <c r="J1767"/>
  <c r="J1757"/>
  <c r="BK1736"/>
  <c r="BK1726"/>
  <c r="J1722"/>
  <c r="BK1720"/>
  <c r="J1708"/>
  <c r="J1698"/>
  <c r="J1692"/>
  <c r="J1689"/>
  <c r="BK1680"/>
  <c r="BK1674"/>
  <c r="J1670"/>
  <c r="J1651"/>
  <c r="J1620"/>
  <c r="J1607"/>
  <c r="BK1605"/>
  <c r="BK1601"/>
  <c r="BK1589"/>
  <c r="BK1582"/>
  <c r="J1569"/>
  <c r="BK1556"/>
  <c r="J1554"/>
  <c r="BK1550"/>
  <c r="J1546"/>
  <c r="BK1542"/>
  <c r="J1538"/>
  <c r="BK1536"/>
  <c r="BK1522"/>
  <c r="BK1518"/>
  <c r="J1516"/>
  <c r="BK1504"/>
  <c r="BK1502"/>
  <c r="BK1495"/>
  <c r="J1481"/>
  <c r="BK1479"/>
  <c r="J1459"/>
  <c r="J1453"/>
  <c r="BK1447"/>
  <c r="BK1445"/>
  <c r="J1415"/>
  <c r="BK1399"/>
  <c r="BK1393"/>
  <c r="BK1381"/>
  <c r="BK1375"/>
  <c r="BK1371"/>
  <c r="BK1361"/>
  <c r="J1339"/>
  <c r="BK1335"/>
  <c r="J1327"/>
  <c r="BK1319"/>
  <c r="BK1313"/>
  <c r="BK1309"/>
  <c r="BK1303"/>
  <c r="BK1301"/>
  <c r="BK1297"/>
  <c r="J1291"/>
  <c r="BK1287"/>
  <c r="J1279"/>
  <c r="J1275"/>
  <c r="J1265"/>
  <c r="BK1259"/>
  <c r="BK1248"/>
  <c r="BK1221"/>
  <c r="BK1202"/>
  <c r="BK1194"/>
  <c r="J1176"/>
  <c r="J1152"/>
  <c r="BK1119"/>
  <c r="J1106"/>
  <c r="J1090"/>
  <c r="J1074"/>
  <c r="BK1069"/>
  <c r="BK1061"/>
  <c r="BK1036"/>
  <c r="J1034"/>
  <c r="BK1027"/>
  <c r="J1018"/>
  <c r="BK1008"/>
  <c r="J987"/>
  <c r="J977"/>
  <c r="J971"/>
  <c r="J930"/>
  <c r="BK915"/>
  <c r="BK884"/>
  <c r="J878"/>
  <c r="BK860"/>
  <c r="J852"/>
  <c r="BK840"/>
  <c r="J838"/>
  <c r="J813"/>
  <c r="BK801"/>
  <c r="J790"/>
  <c r="BK787"/>
  <c r="BK786"/>
  <c r="J767"/>
  <c r="J763"/>
  <c r="BK742"/>
  <c r="BK685"/>
  <c r="J681"/>
  <c r="BK677"/>
  <c r="BK674"/>
  <c r="J660"/>
  <c r="BK577"/>
  <c r="BK567"/>
  <c r="BK522"/>
  <c r="J521"/>
  <c r="BK501"/>
  <c r="J490"/>
  <c r="J481"/>
  <c r="J480"/>
  <c r="BK469"/>
  <c r="J452"/>
  <c r="J432"/>
  <c r="BK430"/>
  <c r="BK407"/>
  <c r="BK383"/>
  <c r="BK374"/>
  <c r="BK349"/>
  <c r="BK342"/>
  <c r="J308"/>
  <c r="J298"/>
  <c r="BK286"/>
  <c r="J282"/>
  <c r="J278"/>
  <c r="J273"/>
  <c r="BK260"/>
  <c r="BK247"/>
  <c r="BK243"/>
  <c r="J238"/>
  <c r="J224"/>
  <c r="J222"/>
  <c r="J215"/>
  <c r="BK201"/>
  <c r="J171"/>
  <c r="J170"/>
  <c r="J168"/>
  <c r="J160"/>
  <c r="J153"/>
  <c i="3" r="BK210"/>
  <c r="J183"/>
  <c r="J179"/>
  <c r="BK147"/>
  <c r="BK138"/>
  <c i="2" r="J150"/>
  <c i="20" r="J125"/>
  <c i="19" r="J190"/>
  <c r="BK187"/>
  <c r="J185"/>
  <c r="BK163"/>
  <c r="J161"/>
  <c r="BK147"/>
  <c r="BK146"/>
  <c r="BK137"/>
  <c r="J132"/>
  <c i="18" r="J265"/>
  <c r="BK255"/>
  <c r="J250"/>
  <c r="J243"/>
  <c r="J217"/>
  <c r="J213"/>
  <c r="BK204"/>
  <c r="BK202"/>
  <c r="J201"/>
  <c r="J196"/>
  <c r="BK194"/>
  <c r="J194"/>
  <c r="BK187"/>
  <c r="J179"/>
  <c r="BK174"/>
  <c r="BK150"/>
  <c r="BK131"/>
  <c i="14" r="J266"/>
  <c r="J259"/>
  <c r="J241"/>
  <c r="BK233"/>
  <c r="J222"/>
  <c r="J210"/>
  <c r="BK204"/>
  <c r="BK201"/>
  <c r="BK195"/>
  <c r="BK183"/>
  <c r="BK173"/>
  <c r="BK160"/>
  <c r="J145"/>
  <c r="J139"/>
  <c r="J128"/>
  <c i="13" r="BK123"/>
  <c i="11" r="J123"/>
  <c i="8" r="BK123"/>
  <c i="5" r="J321"/>
  <c r="J302"/>
  <c r="BK297"/>
  <c r="BK293"/>
  <c r="J272"/>
  <c r="BK262"/>
  <c r="J256"/>
  <c r="J245"/>
  <c r="BK239"/>
  <c r="BK204"/>
  <c r="J197"/>
  <c r="BK163"/>
  <c r="J136"/>
  <c r="BK128"/>
  <c i="4" r="J1899"/>
  <c r="J1895"/>
  <c r="BK1889"/>
  <c r="BK1883"/>
  <c r="BK1879"/>
  <c r="BK1873"/>
  <c r="BK1865"/>
  <c r="J1857"/>
  <c r="BK1851"/>
  <c r="BK1847"/>
  <c r="BK1835"/>
  <c r="J1827"/>
  <c r="J1821"/>
  <c r="BK1815"/>
  <c r="J1813"/>
  <c r="BK1809"/>
  <c r="J1797"/>
  <c r="BK1795"/>
  <c r="BK1793"/>
  <c r="BK1785"/>
  <c r="BK1779"/>
  <c r="J1775"/>
  <c r="J1773"/>
  <c r="J1755"/>
  <c r="BK1753"/>
  <c r="J1749"/>
  <c r="J1747"/>
  <c r="J1726"/>
  <c r="BK1712"/>
  <c r="J1705"/>
  <c r="BK1689"/>
  <c r="BK1682"/>
  <c r="BK1672"/>
  <c r="J1668"/>
  <c r="BK1654"/>
  <c r="BK1626"/>
  <c r="BK1619"/>
  <c r="J1589"/>
  <c r="J1582"/>
  <c r="J1575"/>
  <c r="J1571"/>
  <c r="BK1568"/>
  <c r="J1564"/>
  <c r="J1562"/>
  <c r="J1556"/>
  <c r="J1550"/>
  <c r="BK1544"/>
  <c r="J1510"/>
  <c r="BK1501"/>
  <c r="BK1500"/>
  <c r="J1495"/>
  <c r="J1491"/>
  <c r="J1489"/>
  <c r="J1487"/>
  <c r="J1485"/>
  <c r="BK1481"/>
  <c r="BK1477"/>
  <c r="J1463"/>
  <c r="BK1451"/>
  <c r="J1447"/>
  <c r="BK1431"/>
  <c r="J1421"/>
  <c r="BK1411"/>
  <c r="BK1407"/>
  <c r="J1403"/>
  <c r="BK1397"/>
  <c r="BK1395"/>
  <c r="BK1383"/>
  <c r="J1379"/>
  <c r="J1377"/>
  <c r="J1365"/>
  <c r="BK1363"/>
  <c r="J1355"/>
  <c r="BK1351"/>
  <c r="J1345"/>
  <c r="BK1343"/>
  <c r="J1341"/>
  <c r="BK1333"/>
  <c r="J1323"/>
  <c r="J1319"/>
  <c r="J1307"/>
  <c r="J1305"/>
  <c r="BK1293"/>
  <c r="J1281"/>
  <c r="BK1279"/>
  <c r="J1273"/>
  <c r="BK1265"/>
  <c r="BK1263"/>
  <c r="BK1243"/>
  <c r="BK1240"/>
  <c r="J1237"/>
  <c r="J1236"/>
  <c r="J1215"/>
  <c r="J1209"/>
  <c r="J1202"/>
  <c r="J1171"/>
  <c r="J1166"/>
  <c r="BK1162"/>
  <c r="BK1114"/>
  <c r="BK1108"/>
  <c r="BK1096"/>
  <c r="BK1084"/>
  <c r="BK1076"/>
  <c r="BK1034"/>
  <c r="J1027"/>
  <c r="J961"/>
  <c r="BK938"/>
  <c r="J892"/>
  <c r="J876"/>
  <c r="J868"/>
  <c r="BK845"/>
  <c r="J843"/>
  <c r="BK841"/>
  <c r="J831"/>
  <c r="J823"/>
  <c r="J818"/>
  <c r="J796"/>
  <c r="J792"/>
  <c r="BK788"/>
  <c r="J782"/>
  <c r="BK767"/>
  <c r="J743"/>
  <c r="J742"/>
  <c r="BK736"/>
  <c r="BK721"/>
  <c r="BK710"/>
  <c r="BK689"/>
  <c r="J677"/>
  <c r="J676"/>
  <c r="J605"/>
  <c r="BK582"/>
  <c r="BK573"/>
  <c r="J566"/>
  <c r="BK564"/>
  <c r="BK552"/>
  <c r="BK546"/>
  <c r="J535"/>
  <c r="J519"/>
  <c r="BK513"/>
  <c r="BK507"/>
  <c r="BK481"/>
  <c r="BK475"/>
  <c r="BK452"/>
  <c r="BK434"/>
  <c r="BK397"/>
  <c r="BK391"/>
  <c r="BK387"/>
  <c r="J382"/>
  <c r="BK371"/>
  <c r="J370"/>
  <c r="J362"/>
  <c r="BK325"/>
  <c r="J304"/>
  <c r="J302"/>
  <c r="BK298"/>
  <c r="BK224"/>
  <c r="J204"/>
  <c r="J195"/>
  <c r="BK184"/>
  <c r="BK171"/>
  <c i="3" r="J210"/>
  <c r="BK205"/>
  <c r="J200"/>
  <c r="J170"/>
  <c r="J138"/>
  <c r="J134"/>
  <c i="2" r="BK148"/>
  <c r="BK146"/>
  <c r="BK141"/>
  <c i="19" r="J193"/>
  <c r="BK190"/>
  <c r="BK180"/>
  <c r="BK177"/>
  <c r="BK175"/>
  <c r="J172"/>
  <c r="BK149"/>
  <c r="BK144"/>
  <c r="BK132"/>
  <c i="18" r="BK279"/>
  <c r="BK278"/>
  <c r="BK265"/>
  <c r="BK247"/>
  <c r="J246"/>
  <c r="BK243"/>
  <c r="BK240"/>
  <c r="BK235"/>
  <c r="J232"/>
  <c r="J221"/>
  <c r="BK217"/>
  <c r="BK207"/>
  <c r="J200"/>
  <c r="J195"/>
  <c r="BK162"/>
  <c r="J158"/>
  <c r="BK147"/>
  <c r="J138"/>
  <c i="17" r="J119"/>
  <c i="14" r="BK268"/>
  <c r="J251"/>
  <c r="BK248"/>
  <c r="BK246"/>
  <c r="BK238"/>
  <c r="J232"/>
  <c r="BK231"/>
  <c r="BK222"/>
  <c r="BK219"/>
  <c r="J215"/>
  <c r="J213"/>
  <c r="BK210"/>
  <c r="J207"/>
  <c r="J178"/>
  <c r="J177"/>
  <c r="J176"/>
  <c r="J172"/>
  <c r="J169"/>
  <c r="J168"/>
  <c r="J157"/>
  <c r="BK152"/>
  <c r="BK139"/>
  <c r="BK136"/>
  <c r="J131"/>
  <c i="8" r="J123"/>
  <c i="6" r="J130"/>
  <c i="5" r="J310"/>
  <c r="J306"/>
  <c r="J305"/>
  <c r="J303"/>
  <c r="BK288"/>
  <c r="BK272"/>
  <c r="J267"/>
  <c r="BK250"/>
  <c r="J225"/>
  <c r="BK208"/>
  <c r="BK196"/>
  <c r="J194"/>
  <c r="J189"/>
  <c r="J185"/>
  <c r="J172"/>
  <c r="J167"/>
  <c r="J163"/>
  <c r="J159"/>
  <c r="BK150"/>
  <c r="J146"/>
  <c i="4" r="BK1897"/>
  <c r="J1881"/>
  <c r="J1871"/>
  <c r="J1867"/>
  <c r="J1863"/>
  <c r="BK1861"/>
  <c r="J1859"/>
  <c r="BK1857"/>
  <c r="BK1855"/>
  <c r="BK1843"/>
  <c r="J1841"/>
  <c r="J1837"/>
  <c r="BK1833"/>
  <c r="BK1825"/>
  <c r="BK1811"/>
  <c r="BK1763"/>
  <c r="BK1759"/>
  <c r="J1753"/>
  <c r="BK1744"/>
  <c r="BK1713"/>
  <c r="BK1708"/>
  <c r="J1680"/>
  <c r="J1674"/>
  <c r="J1654"/>
  <c r="J1642"/>
  <c r="BK1640"/>
  <c r="J1609"/>
  <c r="BK1604"/>
  <c r="J1601"/>
  <c r="BK1570"/>
  <c r="BK1560"/>
  <c r="BK1554"/>
  <c r="BK1552"/>
  <c r="J1548"/>
  <c r="BK1540"/>
  <c r="BK1538"/>
  <c r="BK1530"/>
  <c r="BK1516"/>
  <c r="BK1514"/>
  <c r="BK1510"/>
  <c r="J1506"/>
  <c r="J1504"/>
  <c r="J1500"/>
  <c r="J1479"/>
  <c r="J1477"/>
  <c r="J1475"/>
  <c r="BK1471"/>
  <c r="BK1465"/>
  <c r="J1461"/>
  <c r="BK1457"/>
  <c r="J1449"/>
  <c r="BK1443"/>
  <c r="BK1441"/>
  <c r="BK1439"/>
  <c r="J1429"/>
  <c r="J1417"/>
  <c r="BK1403"/>
  <c r="J1399"/>
  <c r="BK1391"/>
  <c r="BK1387"/>
  <c r="J1381"/>
  <c r="BK1377"/>
  <c r="BK1373"/>
  <c r="BK1369"/>
  <c r="J1357"/>
  <c r="BK1355"/>
  <c r="BK1341"/>
  <c r="BK1337"/>
  <c r="J1335"/>
  <c r="J1329"/>
  <c r="BK1325"/>
  <c r="BK1321"/>
  <c r="BK1315"/>
  <c r="BK1311"/>
  <c r="J1301"/>
  <c r="J1289"/>
  <c r="BK1281"/>
  <c r="J1277"/>
  <c r="BK1273"/>
  <c r="J1267"/>
  <c r="BK1261"/>
  <c r="BK1254"/>
  <c r="BK1242"/>
  <c r="BK1237"/>
  <c r="BK1233"/>
  <c r="J1233"/>
  <c r="BK1227"/>
  <c r="J1227"/>
  <c r="BK1215"/>
  <c r="J1196"/>
  <c r="J1186"/>
  <c r="J1181"/>
  <c r="BK1171"/>
  <c r="BK1145"/>
  <c r="J1114"/>
  <c r="BK1102"/>
  <c r="J1084"/>
  <c r="J1069"/>
  <c r="J1067"/>
  <c r="BK1057"/>
  <c r="BK1049"/>
  <c r="BK1006"/>
  <c r="J1003"/>
  <c r="BK997"/>
  <c r="J968"/>
  <c r="BK958"/>
  <c r="J947"/>
  <c r="J938"/>
  <c r="BK907"/>
  <c r="J905"/>
  <c r="BK892"/>
  <c r="J886"/>
  <c r="BK878"/>
  <c r="J848"/>
  <c r="J841"/>
  <c r="J837"/>
  <c r="BK831"/>
  <c r="BK796"/>
  <c r="BK792"/>
  <c r="J791"/>
  <c r="J789"/>
  <c r="J787"/>
  <c r="J786"/>
  <c r="BK743"/>
  <c r="J741"/>
  <c r="J736"/>
  <c r="J727"/>
  <c r="J721"/>
  <c r="J710"/>
  <c r="BK691"/>
  <c r="BK688"/>
  <c r="BK686"/>
  <c r="BK676"/>
  <c r="BK663"/>
  <c r="J662"/>
  <c r="BK649"/>
  <c r="BK632"/>
  <c r="J577"/>
  <c r="J573"/>
  <c r="J567"/>
  <c r="J564"/>
  <c r="J552"/>
  <c r="BK545"/>
  <c r="BK530"/>
  <c r="BK526"/>
  <c r="BK524"/>
  <c r="J507"/>
  <c r="BK495"/>
  <c r="J475"/>
  <c r="J464"/>
  <c r="J460"/>
  <c r="BK450"/>
  <c r="BK426"/>
  <c r="BK378"/>
  <c r="J374"/>
  <c r="J354"/>
  <c r="J349"/>
  <c r="BK338"/>
  <c r="J334"/>
  <c r="J317"/>
  <c r="BK308"/>
  <c r="BK304"/>
  <c r="BK300"/>
  <c r="BK294"/>
  <c r="BK290"/>
  <c r="BK288"/>
  <c r="J268"/>
  <c r="J260"/>
  <c r="BK252"/>
  <c r="BK195"/>
  <c r="J189"/>
  <c r="J188"/>
  <c r="J186"/>
  <c r="BK174"/>
  <c r="J164"/>
  <c r="BK160"/>
  <c r="BK153"/>
  <c i="3" r="BK208"/>
  <c r="BK207"/>
  <c r="BK196"/>
  <c r="BK190"/>
  <c r="J190"/>
  <c r="BK187"/>
  <c r="J187"/>
  <c r="BK183"/>
  <c r="BK172"/>
  <c r="J167"/>
  <c r="J153"/>
  <c r="BK144"/>
  <c r="BK141"/>
  <c r="BK135"/>
  <c r="BK133"/>
  <c i="2" r="J146"/>
  <c r="BK129"/>
  <c r="J125"/>
  <c i="1" r="AS101"/>
  <c i="16" r="F36"/>
  <c i="1" r="BC111"/>
  <c i="15" r="F37"/>
  <c i="1" r="BD110"/>
  <c i="15" r="J33"/>
  <c i="1" r="AV110"/>
  <c i="13" r="F39"/>
  <c i="1" r="BD108"/>
  <c i="13" r="F37"/>
  <c i="1" r="BB108"/>
  <c i="13" r="F35"/>
  <c i="1" r="AZ108"/>
  <c i="12" r="F39"/>
  <c i="1" r="BD107"/>
  <c i="12" r="F37"/>
  <c i="1" r="BB107"/>
  <c i="11" r="F38"/>
  <c i="1" r="BC106"/>
  <c i="11" r="F37"/>
  <c i="1" r="BB106"/>
  <c i="10" r="F38"/>
  <c i="1" r="BC105"/>
  <c i="10" r="J35"/>
  <c i="1" r="AV105"/>
  <c i="9" r="F38"/>
  <c i="1" r="BC104"/>
  <c i="9" r="J35"/>
  <c i="1" r="AV104"/>
  <c i="8" r="F39"/>
  <c i="1" r="BD103"/>
  <c i="8" r="F37"/>
  <c i="1" r="BB103"/>
  <c i="7" r="F38"/>
  <c i="1" r="BC102"/>
  <c i="7" r="F37"/>
  <c i="1" r="BB102"/>
  <c i="13" r="F38"/>
  <c i="1" r="BC108"/>
  <c i="12" r="F38"/>
  <c i="1" r="BC107"/>
  <c i="12" r="J35"/>
  <c i="1" r="AV107"/>
  <c i="11" r="F39"/>
  <c i="1" r="BD106"/>
  <c i="11" r="J35"/>
  <c i="1" r="AV106"/>
  <c i="10" r="F39"/>
  <c i="1" r="BD105"/>
  <c i="10" r="F37"/>
  <c i="1" r="BB105"/>
  <c i="9" r="F39"/>
  <c i="1" r="BD104"/>
  <c i="9" r="F37"/>
  <c i="1" r="BB104"/>
  <c i="8" r="F38"/>
  <c i="1" r="BC103"/>
  <c i="8" r="F35"/>
  <c i="1" r="AZ103"/>
  <c i="7" r="F39"/>
  <c i="1" r="BD102"/>
  <c i="7" r="J35"/>
  <c i="1" r="AV102"/>
  <c i="16" r="F35"/>
  <c i="1" r="BB111"/>
  <c i="15" r="F35"/>
  <c i="1" r="BB110"/>
  <c i="17" r="F37"/>
  <c i="1" r="BD112"/>
  <c i="17" r="F36"/>
  <c i="1" r="BC112"/>
  <c i="17" r="F35"/>
  <c i="1" r="BB112"/>
  <c i="17" r="J33"/>
  <c i="1" r="AV112"/>
  <c i="16" r="F37"/>
  <c i="1" r="BD111"/>
  <c i="16" r="J33"/>
  <c i="1" r="AV111"/>
  <c i="15" r="F36"/>
  <c i="1" r="BC110"/>
  <c i="2" l="1" r="R124"/>
  <c r="R143"/>
  <c i="3" r="R128"/>
  <c r="T168"/>
  <c r="P204"/>
  <c i="4" r="BK228"/>
  <c r="J228"/>
  <c r="J102"/>
  <c r="R396"/>
  <c r="P847"/>
  <c r="R1007"/>
  <c r="R1294"/>
  <c r="P1567"/>
  <c r="R1616"/>
  <c r="T1673"/>
  <c r="P1707"/>
  <c r="BK1718"/>
  <c r="J1718"/>
  <c r="J122"/>
  <c r="T1718"/>
  <c r="T1725"/>
  <c r="P1741"/>
  <c r="P1734"/>
  <c i="5" r="R203"/>
  <c r="T301"/>
  <c i="6" r="R120"/>
  <c r="R119"/>
  <c r="R118"/>
  <c i="14" r="BK182"/>
  <c r="J182"/>
  <c r="J101"/>
  <c r="BK224"/>
  <c r="J224"/>
  <c r="J104"/>
  <c i="18" r="P173"/>
  <c r="P130"/>
  <c r="P129"/>
  <c r="P128"/>
  <c i="1" r="AU113"/>
  <c i="18" r="T245"/>
  <c i="19" r="P128"/>
  <c r="R148"/>
  <c r="T156"/>
  <c i="20" r="R120"/>
  <c r="R119"/>
  <c r="R118"/>
  <c i="2" r="T124"/>
  <c r="P136"/>
  <c r="T143"/>
  <c i="3" r="T128"/>
  <c r="P168"/>
  <c r="BK204"/>
  <c r="J204"/>
  <c r="J103"/>
  <c i="4" r="P228"/>
  <c r="P396"/>
  <c r="BK847"/>
  <c r="T1007"/>
  <c r="BK1187"/>
  <c r="J1187"/>
  <c r="J113"/>
  <c r="R1187"/>
  <c r="P1260"/>
  <c r="BK1503"/>
  <c r="J1503"/>
  <c r="J116"/>
  <c r="R1567"/>
  <c r="R1608"/>
  <c r="BK1746"/>
  <c r="J1746"/>
  <c r="J128"/>
  <c i="5" r="BK203"/>
  <c r="J203"/>
  <c r="J100"/>
  <c r="BK301"/>
  <c r="J301"/>
  <c r="J102"/>
  <c r="R312"/>
  <c r="R311"/>
  <c i="6" r="T120"/>
  <c r="T119"/>
  <c r="T118"/>
  <c i="14" r="T170"/>
  <c r="T127"/>
  <c r="T126"/>
  <c r="T125"/>
  <c r="R179"/>
  <c r="R224"/>
  <c i="18" r="BK173"/>
  <c r="J173"/>
  <c r="J99"/>
  <c r="BK245"/>
  <c r="J245"/>
  <c r="J102"/>
  <c r="BK271"/>
  <c r="J271"/>
  <c r="J108"/>
  <c i="19" r="R128"/>
  <c r="P148"/>
  <c r="P156"/>
  <c r="BK184"/>
  <c r="J184"/>
  <c r="J101"/>
  <c r="R184"/>
  <c r="BK188"/>
  <c r="J188"/>
  <c r="J102"/>
  <c r="T188"/>
  <c i="2" r="BK124"/>
  <c r="J124"/>
  <c r="J98"/>
  <c r="R136"/>
  <c i="3" r="BK171"/>
  <c r="J171"/>
  <c r="J102"/>
  <c r="R204"/>
  <c i="4" r="BK396"/>
  <c r="J396"/>
  <c r="J104"/>
  <c r="BK648"/>
  <c r="J648"/>
  <c r="J105"/>
  <c r="BK836"/>
  <c r="J836"/>
  <c r="J106"/>
  <c r="R836"/>
  <c r="BK1007"/>
  <c r="J1007"/>
  <c r="J111"/>
  <c r="P1294"/>
  <c r="BK1567"/>
  <c r="J1567"/>
  <c r="J117"/>
  <c r="BK1608"/>
  <c r="J1608"/>
  <c r="J118"/>
  <c r="T1608"/>
  <c r="R1746"/>
  <c i="5" r="P127"/>
  <c r="BK193"/>
  <c r="J193"/>
  <c r="J99"/>
  <c r="R193"/>
  <c r="R294"/>
  <c r="T312"/>
  <c r="T311"/>
  <c i="14" r="R170"/>
  <c r="R127"/>
  <c r="R126"/>
  <c r="R125"/>
  <c r="T179"/>
  <c r="P224"/>
  <c i="18" r="R173"/>
  <c r="R130"/>
  <c r="R129"/>
  <c r="R128"/>
  <c r="BK257"/>
  <c r="R271"/>
  <c r="R270"/>
  <c i="2" r="T136"/>
  <c i="3" r="BK128"/>
  <c r="P171"/>
  <c i="4" r="BK152"/>
  <c r="R152"/>
  <c r="T396"/>
  <c r="T847"/>
  <c r="T937"/>
  <c r="BK1294"/>
  <c r="J1294"/>
  <c r="J115"/>
  <c r="P1503"/>
  <c r="BK1616"/>
  <c r="J1616"/>
  <c r="J119"/>
  <c r="T1746"/>
  <c i="5" r="P203"/>
  <c r="T294"/>
  <c r="P312"/>
  <c r="P311"/>
  <c i="14" r="T182"/>
  <c i="18" r="R216"/>
  <c r="R257"/>
  <c r="R256"/>
  <c i="19" r="T128"/>
  <c r="R204"/>
  <c r="R198"/>
  <c i="20" r="BK120"/>
  <c r="BK119"/>
  <c r="BK118"/>
  <c r="J118"/>
  <c r="J96"/>
  <c i="2" r="P143"/>
  <c i="3" r="P128"/>
  <c r="P127"/>
  <c r="P126"/>
  <c i="1" r="AU97"/>
  <c i="3" r="BK168"/>
  <c r="J168"/>
  <c r="J101"/>
  <c r="R168"/>
  <c i="4" r="P152"/>
  <c r="T152"/>
  <c r="BK373"/>
  <c r="J373"/>
  <c r="J103"/>
  <c r="T373"/>
  <c r="P648"/>
  <c r="R847"/>
  <c r="R937"/>
  <c r="P1144"/>
  <c r="R1144"/>
  <c r="P1187"/>
  <c r="BK1260"/>
  <c r="J1260"/>
  <c r="J114"/>
  <c r="R1260"/>
  <c r="T1503"/>
  <c r="T1616"/>
  <c r="P1673"/>
  <c r="BK1707"/>
  <c r="J1707"/>
  <c r="J121"/>
  <c r="T1707"/>
  <c r="P1718"/>
  <c r="BK1725"/>
  <c r="J1725"/>
  <c r="J124"/>
  <c r="R1725"/>
  <c r="BK1741"/>
  <c r="J1741"/>
  <c r="J127"/>
  <c r="T1741"/>
  <c r="T1734"/>
  <c i="5" r="BK127"/>
  <c r="T203"/>
  <c r="R301"/>
  <c i="6" r="BK120"/>
  <c r="BK119"/>
  <c r="BK118"/>
  <c r="J118"/>
  <c i="14" r="BK170"/>
  <c r="J170"/>
  <c r="J99"/>
  <c r="P182"/>
  <c r="BK218"/>
  <c r="J218"/>
  <c r="J103"/>
  <c r="T218"/>
  <c i="18" r="BK216"/>
  <c r="J216"/>
  <c r="J101"/>
  <c r="P245"/>
  <c r="T257"/>
  <c r="T256"/>
  <c i="19" r="BK128"/>
  <c r="J128"/>
  <c r="J98"/>
  <c r="BK148"/>
  <c r="J148"/>
  <c r="J99"/>
  <c r="T148"/>
  <c r="P204"/>
  <c r="P198"/>
  <c i="2" r="P124"/>
  <c r="P123"/>
  <c r="P122"/>
  <c i="1" r="AU95"/>
  <c i="2" r="BK136"/>
  <c r="J136"/>
  <c r="J100"/>
  <c i="3" r="T171"/>
  <c r="T204"/>
  <c i="18" r="T216"/>
  <c r="T271"/>
  <c r="T270"/>
  <c i="19" r="BK156"/>
  <c r="J156"/>
  <c r="J100"/>
  <c r="R156"/>
  <c r="P184"/>
  <c r="T184"/>
  <c r="P188"/>
  <c r="R188"/>
  <c i="4" r="T228"/>
  <c r="R373"/>
  <c r="T648"/>
  <c r="P836"/>
  <c r="BK937"/>
  <c r="J937"/>
  <c r="J110"/>
  <c r="P937"/>
  <c r="BK1144"/>
  <c r="J1144"/>
  <c r="J112"/>
  <c r="T1144"/>
  <c r="T1187"/>
  <c r="T1260"/>
  <c r="R1503"/>
  <c r="P1616"/>
  <c r="BK1673"/>
  <c r="J1673"/>
  <c r="J120"/>
  <c r="R1673"/>
  <c r="R1707"/>
  <c r="R1718"/>
  <c r="P1725"/>
  <c r="R1741"/>
  <c r="R1734"/>
  <c i="5" r="R127"/>
  <c r="R126"/>
  <c r="R125"/>
  <c r="T193"/>
  <c r="P294"/>
  <c r="BK312"/>
  <c r="BK311"/>
  <c r="J311"/>
  <c r="J104"/>
  <c i="14" r="P170"/>
  <c r="P127"/>
  <c r="P126"/>
  <c r="P125"/>
  <c i="1" r="AU109"/>
  <c i="14" r="R182"/>
  <c r="P218"/>
  <c r="R218"/>
  <c i="18" r="T173"/>
  <c r="T130"/>
  <c r="T129"/>
  <c r="T128"/>
  <c r="R245"/>
  <c r="P271"/>
  <c r="P270"/>
  <c i="20" r="P120"/>
  <c r="P119"/>
  <c r="P118"/>
  <c i="1" r="AU115"/>
  <c i="2" r="BK143"/>
  <c r="J143"/>
  <c r="J101"/>
  <c i="3" r="R171"/>
  <c i="4" r="R228"/>
  <c r="P373"/>
  <c r="R648"/>
  <c r="T836"/>
  <c r="P1007"/>
  <c r="T1294"/>
  <c r="T1567"/>
  <c r="P1608"/>
  <c r="P1746"/>
  <c i="5" r="T127"/>
  <c r="T126"/>
  <c r="T125"/>
  <c r="P193"/>
  <c r="BK294"/>
  <c r="J294"/>
  <c r="J101"/>
  <c r="P301"/>
  <c i="6" r="P120"/>
  <c r="P119"/>
  <c r="P118"/>
  <c i="1" r="AU100"/>
  <c i="14" r="BK179"/>
  <c r="J179"/>
  <c r="J100"/>
  <c r="P179"/>
  <c r="T224"/>
  <c i="18" r="P216"/>
  <c r="P257"/>
  <c r="P256"/>
  <c i="19" r="BK204"/>
  <c r="J204"/>
  <c r="J106"/>
  <c r="T204"/>
  <c r="T198"/>
  <c i="20" r="T120"/>
  <c r="T119"/>
  <c r="T118"/>
  <c i="2" r="F92"/>
  <c r="BF141"/>
  <c i="3" r="E114"/>
  <c r="F123"/>
  <c r="BF132"/>
  <c r="BF170"/>
  <c r="BF187"/>
  <c r="BF210"/>
  <c r="BF212"/>
  <c i="4" r="BF169"/>
  <c r="BF204"/>
  <c r="BF217"/>
  <c r="BF238"/>
  <c r="BF284"/>
  <c r="BF325"/>
  <c r="BF370"/>
  <c r="BF372"/>
  <c r="BF382"/>
  <c r="BF387"/>
  <c r="BF405"/>
  <c r="BF432"/>
  <c r="BF434"/>
  <c r="BF452"/>
  <c r="BF481"/>
  <c r="BF499"/>
  <c r="BF519"/>
  <c r="BF685"/>
  <c r="BF706"/>
  <c r="BF756"/>
  <c r="BF767"/>
  <c r="BF809"/>
  <c r="BF866"/>
  <c r="BF868"/>
  <c r="BF981"/>
  <c r="BF1034"/>
  <c r="BF1055"/>
  <c r="BF1074"/>
  <c r="BF1088"/>
  <c r="BF1119"/>
  <c r="BF1162"/>
  <c r="BF1221"/>
  <c r="BF1227"/>
  <c r="BF1271"/>
  <c r="BF1279"/>
  <c r="BF1285"/>
  <c r="BF1297"/>
  <c r="BF1307"/>
  <c r="BF1343"/>
  <c r="BF1347"/>
  <c r="BF1419"/>
  <c r="BF1433"/>
  <c r="BF1445"/>
  <c r="BF1453"/>
  <c r="BF1463"/>
  <c r="BF1483"/>
  <c r="BF1493"/>
  <c r="BF1524"/>
  <c r="BF1526"/>
  <c r="BF1534"/>
  <c r="BF1585"/>
  <c r="BF1615"/>
  <c r="BF1617"/>
  <c r="BF1619"/>
  <c r="BF1668"/>
  <c r="BF1682"/>
  <c r="BF1689"/>
  <c r="BF1692"/>
  <c r="BF1706"/>
  <c r="BF1765"/>
  <c r="BF1771"/>
  <c r="BF1775"/>
  <c r="BF1779"/>
  <c r="BF1801"/>
  <c r="BF1807"/>
  <c r="BF1815"/>
  <c r="BF1819"/>
  <c r="BF1821"/>
  <c r="BF1829"/>
  <c r="BF1891"/>
  <c r="BF1899"/>
  <c r="BF1901"/>
  <c r="BF1903"/>
  <c i="5" r="BF141"/>
  <c r="BF176"/>
  <c r="BF239"/>
  <c i="6" r="J89"/>
  <c r="F115"/>
  <c i="7" r="E109"/>
  <c r="BF123"/>
  <c i="9" r="J118"/>
  <c r="BK122"/>
  <c r="J122"/>
  <c r="J99"/>
  <c i="10" r="E85"/>
  <c r="F94"/>
  <c r="BF123"/>
  <c i="11" r="E85"/>
  <c r="J115"/>
  <c i="12" r="F94"/>
  <c r="BF123"/>
  <c i="13" r="J94"/>
  <c r="BK122"/>
  <c r="BK121"/>
  <c r="J121"/>
  <c i="14" r="BF154"/>
  <c r="BF180"/>
  <c r="BF181"/>
  <c r="BF227"/>
  <c r="BF243"/>
  <c i="15" r="J89"/>
  <c r="J92"/>
  <c i="16" r="E107"/>
  <c r="F114"/>
  <c i="18" r="F92"/>
  <c r="J122"/>
  <c r="BF203"/>
  <c r="BF272"/>
  <c r="BK264"/>
  <c r="J264"/>
  <c r="J106"/>
  <c i="19" r="E116"/>
  <c r="BF178"/>
  <c r="BF182"/>
  <c r="BF197"/>
  <c i="2" r="BF125"/>
  <c r="BF129"/>
  <c r="BF131"/>
  <c r="BF134"/>
  <c r="BF137"/>
  <c i="3" r="BF129"/>
  <c r="BF144"/>
  <c r="BF159"/>
  <c r="BF163"/>
  <c r="BF172"/>
  <c r="BF190"/>
  <c i="4" r="J94"/>
  <c r="BF153"/>
  <c r="BF160"/>
  <c r="BF168"/>
  <c r="BF212"/>
  <c r="BF282"/>
  <c r="BF288"/>
  <c r="BF308"/>
  <c r="BF310"/>
  <c r="BF317"/>
  <c r="BF342"/>
  <c r="BF407"/>
  <c r="BF431"/>
  <c r="BF444"/>
  <c r="BF521"/>
  <c r="BF662"/>
  <c r="BF686"/>
  <c r="BF690"/>
  <c r="BF732"/>
  <c r="BF750"/>
  <c r="BF790"/>
  <c r="BF837"/>
  <c r="BF852"/>
  <c r="BF860"/>
  <c r="BF886"/>
  <c r="BF905"/>
  <c r="BF920"/>
  <c r="BF925"/>
  <c r="BF930"/>
  <c r="BF971"/>
  <c r="BF987"/>
  <c r="BF997"/>
  <c r="BF1003"/>
  <c r="BF1013"/>
  <c r="BF1036"/>
  <c r="BF1051"/>
  <c r="BF1063"/>
  <c r="BF1067"/>
  <c r="BF1082"/>
  <c r="BF1196"/>
  <c r="BF1287"/>
  <c r="BF1301"/>
  <c r="BF1315"/>
  <c r="BF1325"/>
  <c r="BF1327"/>
  <c r="BF1349"/>
  <c r="BF1359"/>
  <c r="BF1369"/>
  <c r="BF1371"/>
  <c r="BF1387"/>
  <c r="BF1391"/>
  <c r="BF1413"/>
  <c r="BF1417"/>
  <c r="BF1439"/>
  <c r="BF1471"/>
  <c r="BF1514"/>
  <c r="BF1522"/>
  <c r="BF1528"/>
  <c r="BF1538"/>
  <c r="BF1546"/>
  <c r="BF1558"/>
  <c r="BF1566"/>
  <c r="BF1720"/>
  <c r="BF1744"/>
  <c r="BF1763"/>
  <c r="BF1781"/>
  <c r="BF1787"/>
  <c r="BF1789"/>
  <c r="BF1805"/>
  <c r="BF1817"/>
  <c r="BF1831"/>
  <c r="BF1845"/>
  <c r="BF1853"/>
  <c r="BF1861"/>
  <c r="BF1877"/>
  <c r="BF1887"/>
  <c i="5" r="J92"/>
  <c r="BF154"/>
  <c r="BF155"/>
  <c r="BF159"/>
  <c r="BF180"/>
  <c r="BF194"/>
  <c r="BF195"/>
  <c r="BF212"/>
  <c r="BF303"/>
  <c r="BF321"/>
  <c i="6" r="J115"/>
  <c r="BF139"/>
  <c i="7" r="J94"/>
  <c i="8" r="E109"/>
  <c i="9" r="E109"/>
  <c i="10" r="J115"/>
  <c i="11" r="J94"/>
  <c i="13" r="F94"/>
  <c i="14" r="E85"/>
  <c r="J92"/>
  <c r="BF156"/>
  <c r="BF169"/>
  <c r="BF189"/>
  <c r="BF212"/>
  <c r="BF241"/>
  <c r="BF246"/>
  <c r="BF251"/>
  <c r="BF253"/>
  <c r="BF268"/>
  <c i="15" r="E107"/>
  <c r="BF119"/>
  <c i="16" r="J89"/>
  <c r="J92"/>
  <c r="BK118"/>
  <c r="BK117"/>
  <c r="J117"/>
  <c i="17" r="E85"/>
  <c r="J89"/>
  <c r="F114"/>
  <c r="BF119"/>
  <c i="18" r="BF141"/>
  <c r="BF163"/>
  <c r="BF190"/>
  <c r="BF191"/>
  <c r="BF194"/>
  <c r="BF207"/>
  <c r="BF210"/>
  <c r="BF247"/>
  <c r="BF274"/>
  <c r="BF279"/>
  <c r="BK212"/>
  <c r="J212"/>
  <c r="J100"/>
  <c i="19" r="F123"/>
  <c r="BF137"/>
  <c r="BF165"/>
  <c r="BF175"/>
  <c r="BF179"/>
  <c r="BF181"/>
  <c r="BF200"/>
  <c r="BF209"/>
  <c r="BK199"/>
  <c r="J199"/>
  <c r="J105"/>
  <c i="2" r="J92"/>
  <c r="BF127"/>
  <c i="3" r="BF153"/>
  <c r="BF167"/>
  <c r="BF169"/>
  <c r="BF200"/>
  <c r="BF205"/>
  <c i="4" r="F94"/>
  <c r="BF189"/>
  <c r="BF210"/>
  <c r="BF292"/>
  <c r="BF294"/>
  <c r="BF304"/>
  <c r="BF321"/>
  <c r="BF334"/>
  <c r="BF388"/>
  <c r="BF397"/>
  <c r="BF439"/>
  <c r="BF464"/>
  <c r="BF471"/>
  <c r="BF507"/>
  <c r="BF513"/>
  <c r="BF546"/>
  <c r="BF552"/>
  <c r="BF565"/>
  <c r="BF582"/>
  <c r="BF689"/>
  <c r="BF691"/>
  <c r="BF697"/>
  <c r="BF715"/>
  <c r="BF721"/>
  <c r="BF744"/>
  <c r="BF792"/>
  <c r="BF823"/>
  <c r="BF892"/>
  <c r="BF898"/>
  <c r="BF945"/>
  <c r="BF989"/>
  <c r="BF995"/>
  <c r="BF1049"/>
  <c r="BF1057"/>
  <c r="BF1096"/>
  <c r="BF1100"/>
  <c r="BF1156"/>
  <c r="BF1166"/>
  <c r="BF1188"/>
  <c r="BF1209"/>
  <c r="BF1261"/>
  <c r="BF1269"/>
  <c r="BF1281"/>
  <c r="BF1295"/>
  <c r="BF1323"/>
  <c r="BF1331"/>
  <c r="BF1345"/>
  <c r="BF1353"/>
  <c r="BF1363"/>
  <c r="BF1379"/>
  <c r="BF1401"/>
  <c r="BF1405"/>
  <c r="BF1409"/>
  <c r="BF1429"/>
  <c r="BF1435"/>
  <c r="BF1461"/>
  <c r="BF1467"/>
  <c r="BF1475"/>
  <c r="BF1491"/>
  <c r="BF1506"/>
  <c r="BF1512"/>
  <c r="BF1564"/>
  <c r="BF1571"/>
  <c r="BF1575"/>
  <c r="BF1609"/>
  <c r="BF1618"/>
  <c r="BF1642"/>
  <c r="BF1712"/>
  <c r="BF1749"/>
  <c r="BF1791"/>
  <c r="BF1823"/>
  <c r="BF1865"/>
  <c r="BF1867"/>
  <c r="BF1873"/>
  <c r="BF1881"/>
  <c i="5" r="BF168"/>
  <c r="BF185"/>
  <c r="BF196"/>
  <c r="BF197"/>
  <c r="BF202"/>
  <c r="BF204"/>
  <c r="BF267"/>
  <c r="BF272"/>
  <c r="BF277"/>
  <c r="BF302"/>
  <c r="BF313"/>
  <c i="6" r="E108"/>
  <c r="BF121"/>
  <c r="BF130"/>
  <c i="7" r="F94"/>
  <c i="8" r="F94"/>
  <c r="BK122"/>
  <c r="J122"/>
  <c r="J99"/>
  <c i="10" r="J94"/>
  <c i="11" r="F94"/>
  <c r="BK122"/>
  <c r="J122"/>
  <c r="J99"/>
  <c i="13" r="BF123"/>
  <c i="14" r="BF128"/>
  <c r="BF160"/>
  <c r="BF195"/>
  <c r="BF207"/>
  <c r="BF231"/>
  <c r="BF232"/>
  <c r="BF233"/>
  <c r="BF248"/>
  <c r="BK267"/>
  <c r="J267"/>
  <c r="J105"/>
  <c i="15" r="F92"/>
  <c i="16" r="BF119"/>
  <c i="18" r="E85"/>
  <c r="BF150"/>
  <c r="BF174"/>
  <c r="BF177"/>
  <c r="BF184"/>
  <c r="BF187"/>
  <c r="BF188"/>
  <c r="BF195"/>
  <c r="BF201"/>
  <c r="BF221"/>
  <c r="BF238"/>
  <c r="BF243"/>
  <c r="BF277"/>
  <c i="19" r="J89"/>
  <c r="BF164"/>
  <c r="BF187"/>
  <c r="BF195"/>
  <c i="20" r="BF121"/>
  <c r="BF123"/>
  <c i="2" r="E85"/>
  <c r="BF150"/>
  <c r="BK133"/>
  <c r="J133"/>
  <c r="J99"/>
  <c r="BK149"/>
  <c r="J149"/>
  <c r="J102"/>
  <c i="3" r="J91"/>
  <c r="BF133"/>
  <c r="BF196"/>
  <c r="BF207"/>
  <c i="4" r="J91"/>
  <c r="BF164"/>
  <c r="BF170"/>
  <c r="BF174"/>
  <c r="BF188"/>
  <c r="BF215"/>
  <c r="BF222"/>
  <c r="BF224"/>
  <c r="BF229"/>
  <c r="BF234"/>
  <c r="BF260"/>
  <c r="BF278"/>
  <c r="BF290"/>
  <c r="BF296"/>
  <c r="BF298"/>
  <c r="BF306"/>
  <c r="BF349"/>
  <c r="BF383"/>
  <c r="BF404"/>
  <c r="BF480"/>
  <c r="BF485"/>
  <c r="BF495"/>
  <c r="BF530"/>
  <c r="BF547"/>
  <c r="BF560"/>
  <c r="BF649"/>
  <c r="BF676"/>
  <c r="BF727"/>
  <c r="BF736"/>
  <c r="BF776"/>
  <c r="BF786"/>
  <c r="BF801"/>
  <c r="BF832"/>
  <c r="BF841"/>
  <c r="BF854"/>
  <c r="BF862"/>
  <c r="BF878"/>
  <c r="BF884"/>
  <c r="BF890"/>
  <c r="BF899"/>
  <c r="BF947"/>
  <c r="BF958"/>
  <c r="BF968"/>
  <c r="BF1018"/>
  <c r="BF1084"/>
  <c r="BF1090"/>
  <c r="BF1114"/>
  <c r="BF1145"/>
  <c r="BF1202"/>
  <c r="BF1208"/>
  <c r="BF1242"/>
  <c r="BF1243"/>
  <c r="BF1254"/>
  <c r="BF1305"/>
  <c r="BF1317"/>
  <c r="BF1321"/>
  <c r="BF1341"/>
  <c r="BF1351"/>
  <c r="BF1355"/>
  <c r="BF1361"/>
  <c r="BF1365"/>
  <c r="BF1377"/>
  <c r="BF1403"/>
  <c r="BF1415"/>
  <c r="BF1425"/>
  <c r="BF1447"/>
  <c r="BF1455"/>
  <c r="BF1457"/>
  <c r="BF1459"/>
  <c r="BF1479"/>
  <c r="BF1485"/>
  <c r="BF1489"/>
  <c r="BF1500"/>
  <c r="BF1502"/>
  <c r="BF1536"/>
  <c r="BF1544"/>
  <c r="BF1560"/>
  <c r="BF1589"/>
  <c r="BF1620"/>
  <c r="BF1640"/>
  <c r="BF1708"/>
  <c r="BF1713"/>
  <c r="BF1751"/>
  <c r="BF1759"/>
  <c r="BF1761"/>
  <c r="BF1777"/>
  <c r="BF1803"/>
  <c r="BF1809"/>
  <c r="BF1841"/>
  <c r="BF1847"/>
  <c r="BF1875"/>
  <c r="BF1889"/>
  <c r="BK223"/>
  <c r="J223"/>
  <c r="J101"/>
  <c i="5" r="J89"/>
  <c r="BF167"/>
  <c r="BF172"/>
  <c r="BF305"/>
  <c i="7" r="J115"/>
  <c r="BK122"/>
  <c r="J122"/>
  <c r="J99"/>
  <c i="8" r="J91"/>
  <c r="J118"/>
  <c i="9" r="J91"/>
  <c r="BF123"/>
  <c i="11" r="BF123"/>
  <c i="12" r="J115"/>
  <c i="13" r="J91"/>
  <c i="14" r="J119"/>
  <c r="BF139"/>
  <c r="BF171"/>
  <c r="BF172"/>
  <c r="BF173"/>
  <c r="BF198"/>
  <c r="BF201"/>
  <c r="BF215"/>
  <c r="BF219"/>
  <c r="BF229"/>
  <c r="BF259"/>
  <c i="18" r="BF138"/>
  <c r="BF166"/>
  <c r="BF189"/>
  <c r="BF199"/>
  <c r="BF200"/>
  <c r="BF202"/>
  <c r="BF232"/>
  <c r="BF249"/>
  <c r="BF278"/>
  <c r="BK130"/>
  <c i="19" r="BF132"/>
  <c r="BF144"/>
  <c r="BF147"/>
  <c r="BF153"/>
  <c r="BF161"/>
  <c r="BF162"/>
  <c r="BF176"/>
  <c r="BF185"/>
  <c r="BF186"/>
  <c r="BF193"/>
  <c i="2" r="BF144"/>
  <c r="BF148"/>
  <c i="3" r="J94"/>
  <c r="BF134"/>
  <c r="BF135"/>
  <c r="BF147"/>
  <c r="BF150"/>
  <c r="BF179"/>
  <c r="BF183"/>
  <c r="BK211"/>
  <c r="J211"/>
  <c r="J104"/>
  <c i="4" r="BF171"/>
  <c r="BF195"/>
  <c r="BF354"/>
  <c r="BF426"/>
  <c r="BF430"/>
  <c r="BF456"/>
  <c r="BF460"/>
  <c r="BF469"/>
  <c r="BF511"/>
  <c r="BF524"/>
  <c r="BF535"/>
  <c r="BF556"/>
  <c r="BF564"/>
  <c r="BF632"/>
  <c r="BF660"/>
  <c r="BF663"/>
  <c r="BF674"/>
  <c r="BF742"/>
  <c r="BF788"/>
  <c r="BF791"/>
  <c r="BF813"/>
  <c r="BF831"/>
  <c r="BF843"/>
  <c r="BF848"/>
  <c r="BF876"/>
  <c r="BF907"/>
  <c r="BF977"/>
  <c r="BF1061"/>
  <c r="BF1069"/>
  <c r="BF1076"/>
  <c r="BF1102"/>
  <c r="BF1106"/>
  <c r="BF1171"/>
  <c r="BF1233"/>
  <c r="BF1263"/>
  <c r="BF1277"/>
  <c r="BF1283"/>
  <c r="BF1291"/>
  <c r="BF1309"/>
  <c r="BF1313"/>
  <c r="BF1329"/>
  <c r="BF1333"/>
  <c r="BF1337"/>
  <c r="BF1357"/>
  <c r="BF1381"/>
  <c r="BF1397"/>
  <c r="BF1427"/>
  <c r="BF1469"/>
  <c r="BF1473"/>
  <c r="BF1495"/>
  <c r="BF1510"/>
  <c r="BF1532"/>
  <c r="BF1548"/>
  <c r="BF1550"/>
  <c r="BF1554"/>
  <c r="BF1562"/>
  <c r="BF1568"/>
  <c r="BF1570"/>
  <c r="BF1591"/>
  <c r="BF1726"/>
  <c r="BF1742"/>
  <c r="BF1747"/>
  <c r="BF1757"/>
  <c r="BF1825"/>
  <c r="BF1839"/>
  <c r="BF1851"/>
  <c r="BF1855"/>
  <c r="BF1869"/>
  <c r="BF1883"/>
  <c r="BF1893"/>
  <c r="BF1895"/>
  <c r="BK1721"/>
  <c r="J1721"/>
  <c r="J123"/>
  <c i="5" r="E115"/>
  <c r="F122"/>
  <c r="BF142"/>
  <c r="BF150"/>
  <c r="BF163"/>
  <c r="BF189"/>
  <c r="BF216"/>
  <c r="BF232"/>
  <c r="BF240"/>
  <c r="BF245"/>
  <c r="BF250"/>
  <c r="BF251"/>
  <c r="BF262"/>
  <c r="BF282"/>
  <c r="BF287"/>
  <c i="9" r="F118"/>
  <c i="10" r="BK122"/>
  <c r="J122"/>
  <c r="J99"/>
  <c i="12" r="E85"/>
  <c r="J94"/>
  <c r="BK122"/>
  <c r="BK121"/>
  <c r="J121"/>
  <c r="J98"/>
  <c i="13" r="E109"/>
  <c i="14" r="BF145"/>
  <c r="BF174"/>
  <c r="BF213"/>
  <c r="BF221"/>
  <c r="BF225"/>
  <c r="BF257"/>
  <c r="BF263"/>
  <c r="BK214"/>
  <c r="J214"/>
  <c r="J102"/>
  <c i="17" r="J92"/>
  <c i="18" r="J92"/>
  <c r="BF147"/>
  <c r="BF158"/>
  <c r="BF162"/>
  <c r="BF182"/>
  <c r="BF213"/>
  <c r="BF235"/>
  <c r="BF281"/>
  <c r="BF283"/>
  <c r="BF285"/>
  <c i="19" r="BF146"/>
  <c i="2" r="J116"/>
  <c r="BF139"/>
  <c r="BF146"/>
  <c i="3" r="BF141"/>
  <c r="BF193"/>
  <c r="BF208"/>
  <c i="4" r="E85"/>
  <c r="BF156"/>
  <c r="BF184"/>
  <c r="BF201"/>
  <c r="BF243"/>
  <c r="BF247"/>
  <c r="BF252"/>
  <c r="BF338"/>
  <c r="BF346"/>
  <c r="BF362"/>
  <c r="BF371"/>
  <c r="BF414"/>
  <c r="BF416"/>
  <c r="BF450"/>
  <c r="BF490"/>
  <c r="BF501"/>
  <c r="BF505"/>
  <c r="BF526"/>
  <c r="BF544"/>
  <c r="BF545"/>
  <c r="BF566"/>
  <c r="BF567"/>
  <c r="BF577"/>
  <c r="BF605"/>
  <c r="BF627"/>
  <c r="BF677"/>
  <c r="BF688"/>
  <c r="BF796"/>
  <c r="BF818"/>
  <c r="BF830"/>
  <c r="BF845"/>
  <c r="BF872"/>
  <c r="BF936"/>
  <c r="BF938"/>
  <c r="BF1006"/>
  <c r="BF1008"/>
  <c r="BF1027"/>
  <c r="BF1029"/>
  <c r="BF1108"/>
  <c r="BF1143"/>
  <c r="BF1176"/>
  <c r="BF1181"/>
  <c r="BF1186"/>
  <c r="BF1215"/>
  <c r="BF1259"/>
  <c r="BF1275"/>
  <c r="BF1289"/>
  <c r="BF1293"/>
  <c r="BF1335"/>
  <c r="BF1375"/>
  <c r="BF1389"/>
  <c r="BF1393"/>
  <c r="BF1395"/>
  <c r="BF1407"/>
  <c r="BF1421"/>
  <c r="BF1423"/>
  <c r="BF1437"/>
  <c r="BF1441"/>
  <c r="BF1443"/>
  <c r="BF1451"/>
  <c r="BF1481"/>
  <c r="BF1504"/>
  <c r="BF1508"/>
  <c r="BF1518"/>
  <c r="BF1520"/>
  <c r="BF1530"/>
  <c r="BF1542"/>
  <c r="BF1552"/>
  <c r="BF1556"/>
  <c r="BF1578"/>
  <c r="BF1601"/>
  <c r="BF1605"/>
  <c r="BF1607"/>
  <c r="BF1626"/>
  <c r="BF1651"/>
  <c r="BF1670"/>
  <c r="BF1672"/>
  <c r="BF1674"/>
  <c r="BF1698"/>
  <c r="BF1705"/>
  <c r="BF1722"/>
  <c r="BF1730"/>
  <c r="BF1753"/>
  <c r="BF1755"/>
  <c r="BF1773"/>
  <c r="BF1783"/>
  <c r="BF1785"/>
  <c r="BF1797"/>
  <c r="BF1799"/>
  <c r="BF1813"/>
  <c r="BF1833"/>
  <c r="BF1835"/>
  <c r="BF1837"/>
  <c r="BF1849"/>
  <c i="18" r="BF192"/>
  <c r="BF193"/>
  <c r="BF204"/>
  <c r="BF211"/>
  <c r="BF250"/>
  <c r="BF255"/>
  <c i="19" r="J92"/>
  <c r="BF129"/>
  <c r="BF133"/>
  <c r="BF172"/>
  <c r="BF177"/>
  <c r="BK196"/>
  <c r="J196"/>
  <c r="J103"/>
  <c i="20" r="BF125"/>
  <c i="4" r="BK844"/>
  <c r="J844"/>
  <c r="J107"/>
  <c r="BK1735"/>
  <c r="BK1734"/>
  <c r="J1734"/>
  <c r="J125"/>
  <c i="5" r="BF128"/>
  <c r="BF132"/>
  <c r="BF146"/>
  <c r="BF220"/>
  <c r="BF225"/>
  <c r="BF261"/>
  <c r="BF288"/>
  <c r="BF293"/>
  <c r="BF306"/>
  <c r="BF308"/>
  <c i="6" r="BF148"/>
  <c i="8" r="BF123"/>
  <c i="14" r="F122"/>
  <c r="BF152"/>
  <c r="BF168"/>
  <c r="BF183"/>
  <c r="BF186"/>
  <c r="BF192"/>
  <c r="BF210"/>
  <c r="BF236"/>
  <c r="BF260"/>
  <c r="BF266"/>
  <c i="15" r="BK118"/>
  <c r="J118"/>
  <c r="J97"/>
  <c i="18" r="BF131"/>
  <c r="BF134"/>
  <c r="BF179"/>
  <c r="BF217"/>
  <c r="BF224"/>
  <c r="BF228"/>
  <c r="BF276"/>
  <c i="19" r="BF149"/>
  <c r="BF189"/>
  <c r="BF192"/>
  <c i="20" r="E85"/>
  <c r="J89"/>
  <c r="F92"/>
  <c r="J92"/>
  <c i="3" r="BF138"/>
  <c r="BF156"/>
  <c i="4" r="BF186"/>
  <c r="BF268"/>
  <c r="BF273"/>
  <c r="BF286"/>
  <c r="BF300"/>
  <c r="BF302"/>
  <c r="BF374"/>
  <c r="BF378"/>
  <c r="BF391"/>
  <c r="BF458"/>
  <c r="BF470"/>
  <c r="BF475"/>
  <c r="BF522"/>
  <c r="BF525"/>
  <c r="BF573"/>
  <c r="BF581"/>
  <c r="BF681"/>
  <c r="BF710"/>
  <c r="BF741"/>
  <c r="BF743"/>
  <c r="BF763"/>
  <c r="BF782"/>
  <c r="BF787"/>
  <c r="BF789"/>
  <c r="BF838"/>
  <c r="BF840"/>
  <c r="BF915"/>
  <c r="BF961"/>
  <c r="BF979"/>
  <c r="BF1094"/>
  <c r="BF1152"/>
  <c r="BF1194"/>
  <c r="BF1236"/>
  <c r="BF1237"/>
  <c r="BF1240"/>
  <c r="BF1248"/>
  <c r="BF1265"/>
  <c r="BF1267"/>
  <c r="BF1273"/>
  <c r="BF1299"/>
  <c r="BF1303"/>
  <c r="BF1311"/>
  <c r="BF1319"/>
  <c r="BF1339"/>
  <c r="BF1367"/>
  <c r="BF1373"/>
  <c r="BF1383"/>
  <c r="BF1385"/>
  <c r="BF1399"/>
  <c r="BF1411"/>
  <c r="BF1431"/>
  <c r="BF1449"/>
  <c r="BF1465"/>
  <c r="BF1477"/>
  <c r="BF1487"/>
  <c r="BF1501"/>
  <c r="BF1516"/>
  <c r="BF1540"/>
  <c r="BF1569"/>
  <c r="BF1582"/>
  <c r="BF1604"/>
  <c r="BF1644"/>
  <c r="BF1654"/>
  <c r="BF1680"/>
  <c r="BF1681"/>
  <c r="BF1719"/>
  <c r="BF1736"/>
  <c r="BF1767"/>
  <c r="BF1769"/>
  <c r="BF1793"/>
  <c r="BF1795"/>
  <c r="BF1811"/>
  <c r="BF1827"/>
  <c r="BF1843"/>
  <c r="BF1857"/>
  <c r="BF1859"/>
  <c r="BF1863"/>
  <c r="BF1871"/>
  <c r="BF1879"/>
  <c r="BF1885"/>
  <c r="BF1897"/>
  <c i="5" r="BF136"/>
  <c r="BF184"/>
  <c r="BF208"/>
  <c r="BF256"/>
  <c r="BF295"/>
  <c r="BF296"/>
  <c r="BF297"/>
  <c r="BF310"/>
  <c r="BK309"/>
  <c r="J309"/>
  <c r="J103"/>
  <c i="14" r="BF131"/>
  <c r="BF136"/>
  <c r="BF142"/>
  <c r="BF157"/>
  <c r="BF163"/>
  <c r="BF176"/>
  <c r="BF177"/>
  <c r="BF178"/>
  <c r="BF204"/>
  <c r="BF222"/>
  <c r="BF238"/>
  <c r="BK127"/>
  <c i="17" r="BK118"/>
  <c r="BK117"/>
  <c r="J117"/>
  <c r="J96"/>
  <c i="18" r="BF144"/>
  <c r="BF160"/>
  <c r="BF172"/>
  <c r="BF196"/>
  <c r="BF205"/>
  <c r="BF240"/>
  <c r="BF246"/>
  <c r="BF258"/>
  <c r="BF262"/>
  <c r="BF265"/>
  <c r="BK254"/>
  <c r="J254"/>
  <c r="J103"/>
  <c i="19" r="BF136"/>
  <c r="BF142"/>
  <c r="BF157"/>
  <c r="BF163"/>
  <c r="BF169"/>
  <c r="BF180"/>
  <c r="BF190"/>
  <c r="BF205"/>
  <c r="BF207"/>
  <c i="20" r="BF127"/>
  <c i="19" r="F33"/>
  <c i="1" r="AZ114"/>
  <c i="3" r="J35"/>
  <c i="1" r="AV97"/>
  <c i="6" r="F35"/>
  <c i="1" r="BB100"/>
  <c i="18" r="F36"/>
  <c i="1" r="BC113"/>
  <c i="2" r="F33"/>
  <c i="1" r="AZ95"/>
  <c i="3" r="F35"/>
  <c i="1" r="AZ97"/>
  <c i="14" r="J33"/>
  <c i="1" r="AV109"/>
  <c i="2" r="F37"/>
  <c i="1" r="BD95"/>
  <c i="14" r="F33"/>
  <c i="1" r="AZ109"/>
  <c i="14" r="F37"/>
  <c i="1" r="BD109"/>
  <c i="7" r="F35"/>
  <c i="1" r="AZ102"/>
  <c i="11" r="F35"/>
  <c i="1" r="AZ106"/>
  <c i="16" r="F33"/>
  <c i="1" r="AZ111"/>
  <c i="9" r="F36"/>
  <c i="1" r="BA104"/>
  <c i="8" r="F36"/>
  <c i="1" r="BA103"/>
  <c i="19" r="F36"/>
  <c i="1" r="BC114"/>
  <c i="4" r="F35"/>
  <c i="1" r="AZ98"/>
  <c i="2" r="J33"/>
  <c i="1" r="AV95"/>
  <c i="10" r="F36"/>
  <c i="1" r="BA105"/>
  <c i="16" r="J30"/>
  <c i="1" r="AG111"/>
  <c i="16" r="J34"/>
  <c i="1" r="AW111"/>
  <c r="AT111"/>
  <c i="8" r="J35"/>
  <c i="1" r="AV103"/>
  <c r="BB101"/>
  <c r="AX101"/>
  <c i="3" r="F37"/>
  <c i="1" r="BB97"/>
  <c i="5" r="F37"/>
  <c i="1" r="BD99"/>
  <c i="19" r="J33"/>
  <c i="1" r="AV114"/>
  <c i="20" r="F33"/>
  <c i="1" r="AZ115"/>
  <c r="AU101"/>
  <c i="5" r="F33"/>
  <c i="1" r="AZ99"/>
  <c i="6" r="J30"/>
  <c i="1" r="AG100"/>
  <c i="19" r="F37"/>
  <c i="1" r="BD114"/>
  <c i="7" r="J36"/>
  <c i="1" r="AW102"/>
  <c r="AT102"/>
  <c i="15" r="F33"/>
  <c i="1" r="AZ110"/>
  <c i="13" r="F36"/>
  <c i="1" r="BA108"/>
  <c i="14" r="F35"/>
  <c i="1" r="BB109"/>
  <c i="6" r="J33"/>
  <c i="1" r="AV100"/>
  <c i="2" r="F36"/>
  <c i="1" r="BC95"/>
  <c i="14" r="F36"/>
  <c i="1" r="BC109"/>
  <c i="3" r="F38"/>
  <c i="1" r="BC97"/>
  <c i="20" r="F35"/>
  <c i="1" r="BB115"/>
  <c i="18" r="F37"/>
  <c i="1" r="BD113"/>
  <c i="18" r="F33"/>
  <c i="1" r="AZ113"/>
  <c i="13" r="J32"/>
  <c i="1" r="AG108"/>
  <c i="17" r="J34"/>
  <c i="1" r="AW112"/>
  <c r="AT112"/>
  <c i="13" r="J35"/>
  <c i="1" r="AV108"/>
  <c i="10" r="F35"/>
  <c i="1" r="AZ105"/>
  <c i="6" r="F33"/>
  <c i="1" r="AZ100"/>
  <c i="20" r="J33"/>
  <c i="1" r="AV115"/>
  <c i="4" r="F37"/>
  <c i="1" r="BB98"/>
  <c i="4" r="J35"/>
  <c i="1" r="AV98"/>
  <c i="6" r="F36"/>
  <c i="1" r="BC100"/>
  <c i="12" r="F36"/>
  <c i="1" r="BA107"/>
  <c i="12" r="F35"/>
  <c i="1" r="AZ107"/>
  <c i="9" r="F35"/>
  <c i="1" r="AZ104"/>
  <c i="2" r="F35"/>
  <c i="1" r="BB95"/>
  <c i="5" r="J33"/>
  <c i="1" r="AV99"/>
  <c i="4" r="F38"/>
  <c i="1" r="BC98"/>
  <c r="BD101"/>
  <c r="BC101"/>
  <c r="AY101"/>
  <c i="3" r="F39"/>
  <c i="1" r="BD97"/>
  <c i="5" r="F36"/>
  <c i="1" r="BC99"/>
  <c i="19" r="F35"/>
  <c i="1" r="BB114"/>
  <c i="17" r="F33"/>
  <c i="1" r="AZ112"/>
  <c i="15" r="J34"/>
  <c i="1" r="AW110"/>
  <c r="AT110"/>
  <c i="11" r="J36"/>
  <c i="1" r="AW106"/>
  <c r="AT106"/>
  <c r="AS94"/>
  <c i="18" r="J33"/>
  <c i="1" r="AV113"/>
  <c i="5" r="F35"/>
  <c i="1" r="BB99"/>
  <c i="20" r="F36"/>
  <c i="1" r="BC115"/>
  <c i="6" r="F37"/>
  <c i="1" r="BD100"/>
  <c i="18" r="F35"/>
  <c i="1" r="BB113"/>
  <c i="20" r="F37"/>
  <c i="1" r="BD115"/>
  <c i="4" r="F39"/>
  <c i="1" r="BD98"/>
  <c i="4" l="1" r="R846"/>
  <c r="T846"/>
  <c r="BK151"/>
  <c r="J151"/>
  <c r="J99"/>
  <c i="5" r="P126"/>
  <c r="P125"/>
  <c i="1" r="AU99"/>
  <c i="3" r="R127"/>
  <c r="R126"/>
  <c i="14" r="BK126"/>
  <c r="BK125"/>
  <c r="J125"/>
  <c i="2" r="T123"/>
  <c r="T122"/>
  <c r="R123"/>
  <c r="R122"/>
  <c i="18" r="BK129"/>
  <c r="J129"/>
  <c r="J97"/>
  <c i="4" r="T151"/>
  <c r="T150"/>
  <c i="19" r="T127"/>
  <c r="T126"/>
  <c i="3" r="BK127"/>
  <c r="J127"/>
  <c r="J99"/>
  <c i="18" r="BK256"/>
  <c r="J256"/>
  <c r="J104"/>
  <c i="3" r="T127"/>
  <c r="T126"/>
  <c i="19" r="P127"/>
  <c r="P126"/>
  <c i="1" r="AU114"/>
  <c i="4" r="P846"/>
  <c i="19" r="R127"/>
  <c r="R126"/>
  <c i="4" r="BK846"/>
  <c r="J846"/>
  <c r="J108"/>
  <c i="5" r="BK126"/>
  <c r="BK125"/>
  <c r="J125"/>
  <c r="J96"/>
  <c i="4" r="P151"/>
  <c r="P150"/>
  <c i="1" r="AU98"/>
  <c i="4" r="R151"/>
  <c r="R150"/>
  <c r="J1735"/>
  <c r="J126"/>
  <c i="5" r="J127"/>
  <c r="J98"/>
  <c i="12" r="J122"/>
  <c r="J99"/>
  <c i="13" r="J98"/>
  <c i="18" r="BK270"/>
  <c r="J270"/>
  <c r="J107"/>
  <c i="8" r="BK121"/>
  <c r="J121"/>
  <c i="9" r="BK121"/>
  <c r="J121"/>
  <c r="J98"/>
  <c i="13" r="J122"/>
  <c r="J99"/>
  <c i="15" r="BK117"/>
  <c r="J117"/>
  <c i="19" r="BK198"/>
  <c r="J198"/>
  <c r="J104"/>
  <c i="20" r="J120"/>
  <c r="J98"/>
  <c i="4" r="J847"/>
  <c r="J109"/>
  <c i="6" r="J96"/>
  <c r="J120"/>
  <c r="J98"/>
  <c i="16" r="J96"/>
  <c i="20" r="J119"/>
  <c r="J97"/>
  <c i="4" r="J152"/>
  <c r="J100"/>
  <c i="6" r="J119"/>
  <c r="J97"/>
  <c i="10" r="BK121"/>
  <c r="J121"/>
  <c r="J98"/>
  <c i="14" r="J127"/>
  <c r="J98"/>
  <c i="2" r="BK123"/>
  <c r="J123"/>
  <c r="J97"/>
  <c i="5" r="J312"/>
  <c r="J105"/>
  <c i="7" r="BK121"/>
  <c r="J121"/>
  <c i="17" r="J118"/>
  <c r="J97"/>
  <c i="3" r="J128"/>
  <c r="J100"/>
  <c i="18" r="J130"/>
  <c r="J98"/>
  <c r="J257"/>
  <c r="J105"/>
  <c i="11" r="BK121"/>
  <c r="J121"/>
  <c r="J98"/>
  <c i="16" r="J118"/>
  <c r="J97"/>
  <c i="19" r="BK127"/>
  <c r="J127"/>
  <c r="J97"/>
  <c i="16" r="J39"/>
  <c i="1" r="AN111"/>
  <c i="10" r="J36"/>
  <c i="1" r="AW105"/>
  <c r="AT105"/>
  <c i="13" r="J36"/>
  <c i="1" r="AW108"/>
  <c r="AT108"/>
  <c i="17" r="J30"/>
  <c i="1" r="AG112"/>
  <c r="AN112"/>
  <c i="15" r="F34"/>
  <c i="1" r="BA110"/>
  <c i="6" r="F34"/>
  <c i="1" r="BA100"/>
  <c i="20" r="F34"/>
  <c i="1" r="BA115"/>
  <c i="14" r="F34"/>
  <c i="1" r="BA109"/>
  <c i="4" r="J36"/>
  <c i="1" r="AW98"/>
  <c r="AT98"/>
  <c i="14" r="J30"/>
  <c i="1" r="AG109"/>
  <c r="AU96"/>
  <c i="8" r="J32"/>
  <c i="1" r="AG103"/>
  <c i="12" r="J32"/>
  <c i="1" r="AG107"/>
  <c r="BC96"/>
  <c r="AY96"/>
  <c i="18" r="J34"/>
  <c i="1" r="AW113"/>
  <c r="AT113"/>
  <c i="12" r="J36"/>
  <c i="1" r="AW107"/>
  <c r="AT107"/>
  <c i="15" r="J30"/>
  <c i="1" r="AG110"/>
  <c r="AN110"/>
  <c i="11" r="F36"/>
  <c i="1" r="BA106"/>
  <c i="7" r="F36"/>
  <c i="1" r="BA102"/>
  <c r="AZ96"/>
  <c r="AV96"/>
  <c i="19" r="F34"/>
  <c i="1" r="BA114"/>
  <c i="2" r="J34"/>
  <c i="1" r="AW95"/>
  <c r="AT95"/>
  <c i="5" r="F34"/>
  <c i="1" r="BA99"/>
  <c i="8" r="J36"/>
  <c i="1" r="AW103"/>
  <c r="AT103"/>
  <c i="16" r="F34"/>
  <c i="1" r="BA111"/>
  <c i="20" r="J30"/>
  <c i="1" r="AG115"/>
  <c i="4" r="F36"/>
  <c i="1" r="BA98"/>
  <c i="9" r="J36"/>
  <c i="1" r="AW104"/>
  <c r="AT104"/>
  <c i="7" r="J32"/>
  <c i="1" r="AG102"/>
  <c r="AN102"/>
  <c i="14" r="J34"/>
  <c i="1" r="AW109"/>
  <c r="AT109"/>
  <c i="19" r="J34"/>
  <c i="1" r="AW114"/>
  <c r="AT114"/>
  <c r="BB96"/>
  <c r="AX96"/>
  <c i="17" r="F34"/>
  <c i="1" r="BA112"/>
  <c i="3" r="F36"/>
  <c i="1" r="BA97"/>
  <c i="18" r="F34"/>
  <c i="1" r="BA113"/>
  <c i="6" r="J34"/>
  <c i="1" r="AW100"/>
  <c r="AT100"/>
  <c i="2" r="F34"/>
  <c i="1" r="BA95"/>
  <c i="3" r="J36"/>
  <c i="1" r="AW97"/>
  <c r="AT97"/>
  <c i="20" r="J34"/>
  <c i="1" r="AW115"/>
  <c r="AT115"/>
  <c r="BD96"/>
  <c r="AZ101"/>
  <c r="AV101"/>
  <c i="5" r="J34"/>
  <c i="1" r="AW99"/>
  <c r="AT99"/>
  <c i="8" l="1" r="J41"/>
  <c i="14" r="J39"/>
  <c i="20" r="J39"/>
  <c i="12" r="J41"/>
  <c i="5" r="J126"/>
  <c r="J97"/>
  <c i="7" r="J41"/>
  <c i="19" r="BK126"/>
  <c r="J126"/>
  <c r="J96"/>
  <c i="4" r="BK150"/>
  <c r="J150"/>
  <c r="J98"/>
  <c i="7" r="J98"/>
  <c i="15" r="J39"/>
  <c i="13" r="J41"/>
  <c i="14" r="J126"/>
  <c r="J97"/>
  <c i="15" r="J96"/>
  <c i="8" r="J98"/>
  <c i="14" r="J96"/>
  <c i="18" r="BK128"/>
  <c r="J128"/>
  <c r="J96"/>
  <c i="2" r="BK122"/>
  <c r="J122"/>
  <c r="J96"/>
  <c i="3" r="BK126"/>
  <c r="J126"/>
  <c i="6" r="J39"/>
  <c i="17" r="J39"/>
  <c i="1" r="AZ94"/>
  <c r="W29"/>
  <c r="BD94"/>
  <c r="W33"/>
  <c r="AN100"/>
  <c r="BC94"/>
  <c r="W32"/>
  <c r="AN108"/>
  <c r="BB94"/>
  <c r="W31"/>
  <c r="AN109"/>
  <c r="AN103"/>
  <c r="AN107"/>
  <c r="AN115"/>
  <c r="BA101"/>
  <c r="AW101"/>
  <c r="AT101"/>
  <c r="BA96"/>
  <c r="AW96"/>
  <c r="AT96"/>
  <c r="AU94"/>
  <c i="11" r="J32"/>
  <c i="1" r="AG106"/>
  <c r="AN106"/>
  <c i="3" r="J32"/>
  <c i="1" r="AG97"/>
  <c r="AN97"/>
  <c i="5" r="J30"/>
  <c i="1" r="AG99"/>
  <c r="AN99"/>
  <c i="9" r="J32"/>
  <c i="1" r="AG104"/>
  <c r="AN104"/>
  <c i="10" r="J32"/>
  <c i="1" r="AG105"/>
  <c r="AN105"/>
  <c i="9" l="1" r="J41"/>
  <c i="3" r="J98"/>
  <c r="J41"/>
  <c i="5" r="J39"/>
  <c i="10" r="J41"/>
  <c i="11" r="J41"/>
  <c i="1" r="BA94"/>
  <c r="AW94"/>
  <c r="AK30"/>
  <c i="4" r="J32"/>
  <c i="1" r="AG98"/>
  <c r="AN98"/>
  <c i="18" r="J30"/>
  <c i="1" r="AG113"/>
  <c r="AN113"/>
  <c i="19" r="J30"/>
  <c i="1" r="AG114"/>
  <c r="AN114"/>
  <c r="AV94"/>
  <c r="AK29"/>
  <c r="AY94"/>
  <c r="AX94"/>
  <c i="2" r="J30"/>
  <c i="1" r="AG95"/>
  <c r="AG101"/>
  <c r="AN101"/>
  <c i="4" l="1" r="J41"/>
  <c i="18" r="J39"/>
  <c i="19" r="J39"/>
  <c i="1" r="AN95"/>
  <c i="2" r="J39"/>
  <c i="1" r="AT94"/>
  <c r="AG96"/>
  <c r="AN96"/>
  <c r="W30"/>
  <c l="1" r="AG94"/>
  <c r="AN94"/>
  <c l="1" r="AK26"/>
  <c r="AK35"/>
</calcChain>
</file>

<file path=xl/sharedStrings.xml><?xml version="1.0" encoding="utf-8"?>
<sst xmlns="http://schemas.openxmlformats.org/spreadsheetml/2006/main">
  <si>
    <t>Export Komplet</t>
  </si>
  <si>
    <t/>
  </si>
  <si>
    <t>2.0</t>
  </si>
  <si>
    <t>ZAMOK</t>
  </si>
  <si>
    <t>False</t>
  </si>
  <si>
    <t>{a422c942-4b99-4abd-a0c7-ee2843dd1ab2}</t>
  </si>
  <si>
    <t>0,01</t>
  </si>
  <si>
    <t>21</t>
  </si>
  <si>
    <t>15</t>
  </si>
  <si>
    <t>REKAPITULACE STAVBY</t>
  </si>
  <si>
    <t xml:space="preserve">v ---  níže se nacházejí doplnkové a pomocné údaje k sestavám  --- v</t>
  </si>
  <si>
    <t>Návod na vyplnění</t>
  </si>
  <si>
    <t>0,001</t>
  </si>
  <si>
    <t>Kód:</t>
  </si>
  <si>
    <t>N20-081_exp2_VR02</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</si>
  <si>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</si>
  <si>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</si>
  <si>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DOMOV PRO SENIORY ANTOŠOVICE</t>
  </si>
  <si>
    <t>KSO:</t>
  </si>
  <si>
    <t>801 19</t>
  </si>
  <si>
    <t>CC-CZ:</t>
  </si>
  <si>
    <t>1274</t>
  </si>
  <si>
    <t>Místo:</t>
  </si>
  <si>
    <t>p.č.. 1, 3/1, 3/2, A 4/1 V K. Ú. ANTOŠOVICE</t>
  </si>
  <si>
    <t>Datum:</t>
  </si>
  <si>
    <t>14. 5. 2020</t>
  </si>
  <si>
    <t>CZ-CPV:</t>
  </si>
  <si>
    <t>45000000-7</t>
  </si>
  <si>
    <t>CZ-CPA:</t>
  </si>
  <si>
    <t>41.00.29</t>
  </si>
  <si>
    <t>Zadavatel:</t>
  </si>
  <si>
    <t>IČ:</t>
  </si>
  <si>
    <t>Statutární město Ostrava, MOb Slezská Ostrava</t>
  </si>
  <si>
    <t>DIČ:</t>
  </si>
  <si>
    <t>Uchazeč:</t>
  </si>
  <si>
    <t>Vyplň údaj</t>
  </si>
  <si>
    <t>Projektant:</t>
  </si>
  <si>
    <t>Master Design s.r.o.</t>
  </si>
  <si>
    <t>True</t>
  </si>
  <si>
    <t>Zpracovatel:</t>
  </si>
  <si>
    <t xml:space="preserve"> </t>
  </si>
  <si>
    <t>Poznámka:</t>
  </si>
  <si>
    <t>Soupis prací je sestaven za využití položek Cenové soustavy ÚRS. Cenové a technické podmínky položek CS ÚRS, které nejsou uvedeny v soupisu prací (tzv. úvodní části katalogů) jsou neomezeně dálkově k dispozici na www.cs-urs.cz. Položky soupisu prací, které nemají ve sloupci „Cenová soustava“ uveden žádný údaj, nepochází z Cenové soustavy ÚRS (takové položky soupisu prací mají Cenovou soustavu „VLASTNÍ“). Ocenění "vlastní" položky:na základě odborných znalostí a zkušeností projektanta při realizaci obdobných zakázek za období 5-ti let. nebo na základě CN) Nedílnou součástí soupisu prací je projektová dokumentace vč. textových příloh, na kterou se položky soupisu prací plně odkazují.</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</si>
  <si>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</si>
  <si>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</si>
  <si>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</si>
  <si>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</si>
  <si>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</si>
  <si>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</si>
  <si>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</si>
  <si>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</si>
  <si>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</si>
  <si>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</si>
  <si>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</si>
  <si>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</si>
  <si>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</si>
  <si>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</si>
  <si>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</si>
  <si>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</si>
  <si>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</si>
  <si>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</si>
  <si>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</si>
  <si>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</si>
  <si>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</si>
  <si>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</si>
  <si>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</si>
  <si>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</si>
  <si>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</si>
  <si>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</si>
  <si>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</si>
  <si>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</si>
  <si>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</si>
  <si>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</si>
  <si>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</si>
  <si>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</si>
  <si>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</si>
  <si>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</si>
  <si>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</si>
  <si>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</si>
  <si>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</si>
  <si>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</si>
  <si>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</si>
  <si>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</si>
  <si>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</si>
  <si>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</si>
  <si>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</si>
  <si>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</si>
  <si>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</si>
  <si>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VON</t>
  </si>
  <si>
    <t>Vedlejší a ostatní náklady stavby</t>
  </si>
  <si>
    <t>STA</t>
  </si>
  <si>
    <t>1</t>
  </si>
  <si>
    <t>{ac5163fb-254f-491e-b6ca-988825cf7d10}</t>
  </si>
  <si>
    <t>D.1.1</t>
  </si>
  <si>
    <t>Architektonicko-stavební řešení</t>
  </si>
  <si>
    <t>{8a3a032d-9950-4003-9dda-d2747eabfa63}</t>
  </si>
  <si>
    <t>D.1.0.</t>
  </si>
  <si>
    <t>Příprava území</t>
  </si>
  <si>
    <t>Soupis</t>
  </si>
  <si>
    <t>2</t>
  </si>
  <si>
    <t>{3f275809-2271-4792-82e8-d13d4752cc41}</t>
  </si>
  <si>
    <t>D.1.1.</t>
  </si>
  <si>
    <t>{3725b261-0ea0-4b5b-a4c2-a0b3e94031bf}</t>
  </si>
  <si>
    <t>D.1.2</t>
  </si>
  <si>
    <t>Stavebně konstrukční řešení</t>
  </si>
  <si>
    <t>{75e9fb45-118c-4f89-b631-360b8a618247}</t>
  </si>
  <si>
    <t>D.1.3</t>
  </si>
  <si>
    <t xml:space="preserve">Požárně bezpečnostní řešení </t>
  </si>
  <si>
    <t>{72874e01-2cbf-4e78-8ba7-f1dea3d90dfd}</t>
  </si>
  <si>
    <t>D.1.4</t>
  </si>
  <si>
    <t>Technika prostředí staveb</t>
  </si>
  <si>
    <t>{b0ffde54-5b78-4320-83f1-deff6f02fca4}</t>
  </si>
  <si>
    <t>D.1.4.1-2</t>
  </si>
  <si>
    <t>Vnitřní vodovod a kanalizace</t>
  </si>
  <si>
    <t>{4ec5ba8f-65d9-4f79-bdb7-ca8dd20da5fe}</t>
  </si>
  <si>
    <t>D.1.4.3</t>
  </si>
  <si>
    <t>Vzduchotechnika</t>
  </si>
  <si>
    <t>{b0e369ab-bad4-4a83-8724-8eda087fe373}</t>
  </si>
  <si>
    <t>D.1.4.4</t>
  </si>
  <si>
    <t>Vytápění</t>
  </si>
  <si>
    <t>{e506602b-a9cd-4d37-82fe-e189e3667b27}</t>
  </si>
  <si>
    <t>D.1.4.5</t>
  </si>
  <si>
    <t>EPS</t>
  </si>
  <si>
    <t>{b001f67c-33dd-4c7f-a57b-e5e1e78e7027}</t>
  </si>
  <si>
    <t>D.1.4.6</t>
  </si>
  <si>
    <t>Elektroinstalace _ slaboproud</t>
  </si>
  <si>
    <t>{b5590e42-dc88-4681-8d12-ccf429c65b5b}</t>
  </si>
  <si>
    <t>D.1.4.7</t>
  </si>
  <si>
    <t>Elektroinstalace _ silnoproud</t>
  </si>
  <si>
    <t>{e6d46db1-f4ce-490d-afbc-023d097d0c48}</t>
  </si>
  <si>
    <t>D.1.4.8</t>
  </si>
  <si>
    <t>Klimatizace</t>
  </si>
  <si>
    <t>{d6d318ff-e795-4ab6-9521-087b4fbc4271}</t>
  </si>
  <si>
    <t>D.2.1</t>
  </si>
  <si>
    <t>Komunikace a zpevněné plochy</t>
  </si>
  <si>
    <t>{3c30b553-e0ec-4b00-9c6c-83471b2e17f7}</t>
  </si>
  <si>
    <t>D.2.2</t>
  </si>
  <si>
    <t>Vodovod</t>
  </si>
  <si>
    <t>{64f90f19-c133-4e41-9292-fbcff3be1ee3}</t>
  </si>
  <si>
    <t>D.2.3</t>
  </si>
  <si>
    <t>Dešťová kanalizace</t>
  </si>
  <si>
    <t>{a82a5ebd-1961-4bac-9503-cff0c6652236}</t>
  </si>
  <si>
    <t>D.2.4</t>
  </si>
  <si>
    <t>Splašková kanalizace</t>
  </si>
  <si>
    <t>{e1b52132-13c4-4595-8a83-22b1753c08f4}</t>
  </si>
  <si>
    <t>D.2.5</t>
  </si>
  <si>
    <t>Zahrada</t>
  </si>
  <si>
    <t>{d9e3588e-8faf-4bdb-8f28-ebe902d2d8b7}</t>
  </si>
  <si>
    <t>D.2.6</t>
  </si>
  <si>
    <t>Oplocení</t>
  </si>
  <si>
    <t>{d391fb5f-425a-424d-b0c7-b045c1630fd2}</t>
  </si>
  <si>
    <t>D.2.7</t>
  </si>
  <si>
    <t>Výtahy, plošiny</t>
  </si>
  <si>
    <t>{d7354795-c401-449d-a619-60a2ccc0d12c}</t>
  </si>
  <si>
    <t>KRYCÍ LIST SOUPISU PRACÍ</t>
  </si>
  <si>
    <t>Objekt:</t>
  </si>
  <si>
    <t>VON - Vedlejší a ostatní náklady stavby</t>
  </si>
  <si>
    <t>REKAPITULACE ČLENĚNÍ SOUPISU PRACÍ</t>
  </si>
  <si>
    <t>Kód dílu - Popis</t>
  </si>
  <si>
    <t>Cena celkem [CZK]</t>
  </si>
  <si>
    <t>Náklady ze soupisu prací</t>
  </si>
  <si>
    <t>-1</t>
  </si>
  <si>
    <t>VRN - Vedlejší rozpočtové náklady</t>
  </si>
  <si>
    <t xml:space="preserve">    VRN1 - Průzkumné, geodetické a projektové práce</t>
  </si>
  <si>
    <t xml:space="preserve">    VRN2 - Příprava staveniště</t>
  </si>
  <si>
    <t xml:space="preserve">    VRN3 - Zařízení staveniště</t>
  </si>
  <si>
    <t xml:space="preserve">    VRN4 - Inženýrská činnost</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</si>
  <si>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</si>
  <si>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</si>
  <si>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</si>
  <si>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</si>
  <si>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</si>
  <si>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</si>
  <si>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</si>
  <si>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</si>
  <si>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</si>
  <si>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</si>
  <si>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</si>
  <si>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</si>
  <si>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</si>
  <si>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</si>
  <si>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VRN</t>
  </si>
  <si>
    <t>Vedlejší rozpočtové náklady</t>
  </si>
  <si>
    <t>5</t>
  </si>
  <si>
    <t>ROZPOCET</t>
  </si>
  <si>
    <t>VRN1</t>
  </si>
  <si>
    <t>Průzkumné, geodetické a projektové práce</t>
  </si>
  <si>
    <t>K</t>
  </si>
  <si>
    <t>012103000</t>
  </si>
  <si>
    <t>Geodetické práce před výstavbou</t>
  </si>
  <si>
    <t>kpl.</t>
  </si>
  <si>
    <t>CS ÚRS 2020 01</t>
  </si>
  <si>
    <t>1024</t>
  </si>
  <si>
    <t>-734046302</t>
  </si>
  <si>
    <t>P</t>
  </si>
  <si>
    <t>Poznámka k položce:_x000d_
-vytyčení stavby nebo jejich částí oprávněným geodetem vč. vypracování příslušných protokolů - před zahájením stavby_x000d_
(veškeré nové a upravované stavby/konstrukce , inženýrské a liniové stavby v rámci stavby)_x000d_
VEŠKERÉ FORMY A PŘEDÁNÍ SE ŘÍDÍ PODMÍNKAMI ZADÁVACÍ DOKUMENTACE STAVBY</t>
  </si>
  <si>
    <t>4</t>
  </si>
  <si>
    <t>012303000</t>
  </si>
  <si>
    <t>Geodetické práce po výstavbě</t>
  </si>
  <si>
    <t>1452251415</t>
  </si>
  <si>
    <t>Poznámka k položce:_x000d_
-zaměření skutečného provedení stavby nebo jejich částí vč. vypracování geometrických plánů a ostatních příslušných protokolů_x000d_
(veškeré nové a upravované stavby/konstrukce , inženýrské a liniové stavby v rámci stavby)_x000d_
VEŠKERÉ FORMY A PŘEDÁNÍ SE ŘÍDÍ PODMÍNKAMI ZADÁVACÍ DOKUMENTACE STAVBY</t>
  </si>
  <si>
    <t>013244000</t>
  </si>
  <si>
    <t>Dokumentace dílenská pro realizaci stavby</t>
  </si>
  <si>
    <t>169978540</t>
  </si>
  <si>
    <t>Poznámka k položce:_x000d_
V jednotkové ceně zahrnuty náklady na vypracování :_x000d_
-prováděcí / dílenské dokumentace pro provedení stavby vč. potřebných detailů_x000d_
VEŠKERÉ FORMY A PŘEDÁNÍ SE ŘÍDÍ PODMÍNKAMI ZADÁVACÍ DOKUMENTACE STAVBY</t>
  </si>
  <si>
    <t>6</t>
  </si>
  <si>
    <t>013254000</t>
  </si>
  <si>
    <t>Dokumentace skutečného provedení stavby</t>
  </si>
  <si>
    <t>-762076797</t>
  </si>
  <si>
    <t>Poznámka k položce:_x000d_
VEŠKERÉ FORMY A PŘEDÁNÍ SE ŘÍDÍ PODMÍNKAMI ZADÁVACÍ DOKUMENTACE STAVBY</t>
  </si>
  <si>
    <t>VRN2</t>
  </si>
  <si>
    <t>Příprava staveniště</t>
  </si>
  <si>
    <t>7</t>
  </si>
  <si>
    <t>020001000</t>
  </si>
  <si>
    <t xml:space="preserve">Příprava staveniště </t>
  </si>
  <si>
    <t>1230359920</t>
  </si>
  <si>
    <t xml:space="preserve">Poznámka k položce:_x000d_
-Zřízení trvalé, dočasné deponie a mezideponie_x000d_
-zřízení příjezdů a přístupů na staveniště_x000d_
-uspořádání a bezpečnost staveniště z hlediska ochrany veřejných zájmů_x000d_
-dodržení podmínek pro provádění staveb z hlediska BOZP (vč. označení stavby)_x000d_
-dodržování podmínek pro ochranu životního prostředí při výstavbě_x000d_
-dodržení podmínek - možnosti nakládání s odpady_x000d_
-splnění zvláštních požadavků na provádění stavby, které vyžadují zvláštní bezpečnostní opatření_x000d_
-dočasné / provizorní dopravní značení, osvětlení - (vyřízení+zřízení+likvidace po skončení stavby)_x000d_
</t>
  </si>
  <si>
    <t>VRN3</t>
  </si>
  <si>
    <t>Zařízení staveniště</t>
  </si>
  <si>
    <t>8</t>
  </si>
  <si>
    <t>030001000</t>
  </si>
  <si>
    <t xml:space="preserve">Zařízení staveniště </t>
  </si>
  <si>
    <t>-341113698</t>
  </si>
  <si>
    <t xml:space="preserve">Poznámka k položce:_x000d_
Náklady na zřízení / nájem ZS:_x000d_
-kancelářské/skladovací/sociální objekty_x000d_
-oplocení stavby, ostraha staveniště_x000d_
-kompletní vnitrostaveništní rozvody všech potřebných energií a médií_x000d_
-poplatky spotřeby energií a médií _x000d_
(zajištění podružných měření spotřeby energií a médií)_x000d_
</t>
  </si>
  <si>
    <t>9</t>
  </si>
  <si>
    <t>035103001</t>
  </si>
  <si>
    <t>Pronájem ploch</t>
  </si>
  <si>
    <t>-1972887790</t>
  </si>
  <si>
    <t>Poznámka k položce:_x000d_
(plochy potřebné pro zařízení staveniště, které nejsou v majetku objednatele)</t>
  </si>
  <si>
    <t>10</t>
  </si>
  <si>
    <t>039002000</t>
  </si>
  <si>
    <t>Zrušení zařízení staveniště</t>
  </si>
  <si>
    <t>-1549615009</t>
  </si>
  <si>
    <t>Poznámka k položce:_x000d_
-náklady zhotovitele spojené s kompletní likvidací zařízení staveniště vč. uvedení všech dotčených ploch do bezvadného stavu</t>
  </si>
  <si>
    <t>VRN4</t>
  </si>
  <si>
    <t>Inženýrská činnost</t>
  </si>
  <si>
    <t>11</t>
  </si>
  <si>
    <t>043103000</t>
  </si>
  <si>
    <t>Zkoušky bez rozlišení</t>
  </si>
  <si>
    <t>1453465885</t>
  </si>
  <si>
    <t xml:space="preserve">Poznámka k položce:_x000d_
Provedení všech zkoušek a revizí předepsaných projektovou a zadávací dokumentací, platnými normami, návodů k obsluze - (neuvedených v jednotlivých soupisech prací) </t>
  </si>
  <si>
    <t>12</t>
  </si>
  <si>
    <t>045002000</t>
  </si>
  <si>
    <t xml:space="preserve">Kompletační a koordinační činnost </t>
  </si>
  <si>
    <t>129005077</t>
  </si>
  <si>
    <t>Poznámka k položce:_x000d_
-příprava předávací dokumentace dle ZD_x000d_
-ostatní kompletační činnost</t>
  </si>
  <si>
    <t>049002000</t>
  </si>
  <si>
    <t>Ostatní inženýrská činnost _ odnětí půdy ze ZPF</t>
  </si>
  <si>
    <t>-1385320983</t>
  </si>
  <si>
    <t>VRN9</t>
  </si>
  <si>
    <t>Ostatní náklady</t>
  </si>
  <si>
    <t>14</t>
  </si>
  <si>
    <t>090001000</t>
  </si>
  <si>
    <t>-1295040511</t>
  </si>
  <si>
    <t>Poznámka k položce:_x000d_
V jednotkové ceně zahrnuty náklady :_x000d_
-------------------------------------------------_x000d_
-náklady zhotovitele spojené s ochranou všech dotčených, jinde nespecifikovaných, dřevin, stromů, porostů a vegetačních ploch při stavebních prací dle ČSN 83 9061 - po celou dobu výstavby_x000d_
-pravidelné čištění přilehlých / souvisejících komunikací a zpevněných ploch - po celou dobu stavby _x000d_
-uvedení všech dotčených ploch, konstrukcí a povrchů do původního, bezvadného stavu_x000d_
-vytyčení všech inženýrských sítí před zahájením prací vč. řádného zajištění. Zpětné protokolární předání všech inženýrských sítí jednotlivým správcům vč. uvedení dotčených ploch do bezvadného stavu._x000d_
----------------------------------------------------------------------------------------------------------------------_x000d_
-ostatní, jinde neuvedené, náklady potřebné k provedení a předání díla objednateli _ dle PD a TZ</t>
  </si>
  <si>
    <t>D.1.1 - Architektonicko-stavební řešení</t>
  </si>
  <si>
    <t>Soupis:</t>
  </si>
  <si>
    <t>D.1.0. - Příprava území</t>
  </si>
  <si>
    <t>HSV - Práce a dodávky HSV</t>
  </si>
  <si>
    <t xml:space="preserve">    1 - Zemní práce</t>
  </si>
  <si>
    <t xml:space="preserve">    8 - Trubní vedení</t>
  </si>
  <si>
    <t xml:space="preserve">    9 - Ostatní konstrukce a práce, bourání</t>
  </si>
  <si>
    <t xml:space="preserve">    997 - Přesun sutě</t>
  </si>
  <si>
    <t>HZS - Hodinové zúčtovací sazby</t>
  </si>
  <si>
    <t>HSV</t>
  </si>
  <si>
    <t>Práce a dodávky HSV</t>
  </si>
  <si>
    <t>Zemní práce</t>
  </si>
  <si>
    <t>111211101</t>
  </si>
  <si>
    <t>Odstranění křovin a stromů průměru kmene do 100 mm i s kořeny sklonu terénu do 1:5 ručně</t>
  </si>
  <si>
    <t>m2</t>
  </si>
  <si>
    <t>-168836045</t>
  </si>
  <si>
    <t>VV</t>
  </si>
  <si>
    <t xml:space="preserve">"rozsah_příprava území_v.č. C3, TZ_odměřeno elektronicky"  65,0</t>
  </si>
  <si>
    <t>Součet</t>
  </si>
  <si>
    <t>112151014</t>
  </si>
  <si>
    <t xml:space="preserve">Volné kácení stromů s rozřezáním a odvětvením </t>
  </si>
  <si>
    <t>kus</t>
  </si>
  <si>
    <t>97337465</t>
  </si>
  <si>
    <t>3</t>
  </si>
  <si>
    <t>112201114</t>
  </si>
  <si>
    <t>Odstranění pařezů v rovině a svahu 1:5 s odklizením do 20 m a zasypáním jámy</t>
  </si>
  <si>
    <t>1014147879</t>
  </si>
  <si>
    <t>115015R01</t>
  </si>
  <si>
    <t xml:space="preserve">Přesuny a likvidace stromů, větví, pařezů _ dle zákona o odpadech </t>
  </si>
  <si>
    <t>CS VLASTNÍ</t>
  </si>
  <si>
    <t>896450996</t>
  </si>
  <si>
    <t>113106134</t>
  </si>
  <si>
    <t>Rozebrání dlažeb betonových z dlaždic komunikací pro pěší strojně pl do 50 m2</t>
  </si>
  <si>
    <t>-1267416889</t>
  </si>
  <si>
    <t xml:space="preserve">"rozsah_příprava území_v.č. C3, TZ_odměřeno elektronicky"  12,5+37,3</t>
  </si>
  <si>
    <t>113107162</t>
  </si>
  <si>
    <t>Odstranění podkladu z kameniva tl 200 mm strojně pl přes 50 do 200 m2</t>
  </si>
  <si>
    <t>-697848183</t>
  </si>
  <si>
    <t xml:space="preserve">"rozsah_příprava území_v.č. C3, TZ_odměřeno elektronicky"  79,3</t>
  </si>
  <si>
    <t>113107176</t>
  </si>
  <si>
    <t>Odstranění krytu z betonu vyztuženého sítěmi tl 150 mm strojně pl přes 50 do 200 m2</t>
  </si>
  <si>
    <t>-1303467556</t>
  </si>
  <si>
    <t>113107223</t>
  </si>
  <si>
    <t>Odstranění podkladu z kameniva tl 300 mm strojně pl přes 200 m2</t>
  </si>
  <si>
    <t>1894935380</t>
  </si>
  <si>
    <t>"rozsah_příprava území_v.č. C3, TZ_odměřeno elektronicky" 368,5</t>
  </si>
  <si>
    <t>113107243</t>
  </si>
  <si>
    <t>Odstranění krytu živičného tl 150 mm strojně pl přes 200 m2</t>
  </si>
  <si>
    <t>731456835</t>
  </si>
  <si>
    <t>113107322</t>
  </si>
  <si>
    <t>Odstranění podkladu z kameniva tl 200 mm strojně pl do 50 m2</t>
  </si>
  <si>
    <t>647553329</t>
  </si>
  <si>
    <t>113202111</t>
  </si>
  <si>
    <t>Vytrhání obrub krajníků nebo obrubníků stojatých</t>
  </si>
  <si>
    <t>m</t>
  </si>
  <si>
    <t>946842442</t>
  </si>
  <si>
    <t xml:space="preserve">"rozsah_příprava území_v.č. C3, TZ_odměřeno elektronicky"  108,6+18,0</t>
  </si>
  <si>
    <t>121151123</t>
  </si>
  <si>
    <t>Sejmutí ornice plochy přes 500 m2 tl vrstvy do 200 mm strojně</t>
  </si>
  <si>
    <t>-1250901258</t>
  </si>
  <si>
    <t xml:space="preserve">"rozsah_příprava území_v.č. C3, TZ_odměřeno elektronicky"  1009,0</t>
  </si>
  <si>
    <t>13</t>
  </si>
  <si>
    <t>132251103</t>
  </si>
  <si>
    <t xml:space="preserve">Hloubení rýh nezapažených  š do 800 mm v hornině třídy těžitelnosti I, skupiny 3 objem do 100 m3 strojně</t>
  </si>
  <si>
    <t>m3</t>
  </si>
  <si>
    <t>-1109939482</t>
  </si>
  <si>
    <t xml:space="preserve">"rozsah_příprava území_v.č. C3, TZ_odměřeno elektronicky"  </t>
  </si>
  <si>
    <t>"likvidace kanalizačního řádu" 66,25</t>
  </si>
  <si>
    <t>162651112</t>
  </si>
  <si>
    <t>Vodorovné přemístění do 5000 m výkopku/sypaniny z horniny třídy těžitelnosti I, skupiny 1 až 3</t>
  </si>
  <si>
    <t>-1327819079</t>
  </si>
  <si>
    <t xml:space="preserve">"rozsah_příprava území_v.č. C3, TZ_odměřeno elektronicky" </t>
  </si>
  <si>
    <t>"orniční vrstva na mezidepinii" 1009,0*0,2</t>
  </si>
  <si>
    <t>174151101</t>
  </si>
  <si>
    <t>Zásyp jam, šachet rýh nebo kolem objektů sypaninou se zhutněním</t>
  </si>
  <si>
    <t>590455215</t>
  </si>
  <si>
    <t>Trubní vedení</t>
  </si>
  <si>
    <t>16</t>
  </si>
  <si>
    <t>810351811</t>
  </si>
  <si>
    <t>Bourání stávajícího potrubí z betonu DN do 200</t>
  </si>
  <si>
    <t>-1045506408</t>
  </si>
  <si>
    <t>17</t>
  </si>
  <si>
    <t>890311851</t>
  </si>
  <si>
    <t>Bourání šachet ze ŽB strojně obestavěného prostoru do 1,5 m3</t>
  </si>
  <si>
    <t>-1624853532</t>
  </si>
  <si>
    <t>Ostatní konstrukce a práce, bourání</t>
  </si>
  <si>
    <t>18</t>
  </si>
  <si>
    <t>961044111</t>
  </si>
  <si>
    <t>Bourání základů z betonu prostého</t>
  </si>
  <si>
    <t>-631676140</t>
  </si>
  <si>
    <t>"základové prvky oplocení" 3,0</t>
  </si>
  <si>
    <t>Mezisoučet</t>
  </si>
  <si>
    <t>"ostatní skryté kce_bude upřesněno při realizaci" 2,5</t>
  </si>
  <si>
    <t>19</t>
  </si>
  <si>
    <t>961055111</t>
  </si>
  <si>
    <t>Bourání základů ze ŽB</t>
  </si>
  <si>
    <t>-2046929176</t>
  </si>
  <si>
    <t>"ostatní skryté kce_bude upřesněno při realizaci" 4,5</t>
  </si>
  <si>
    <t>20</t>
  </si>
  <si>
    <t>962052210</t>
  </si>
  <si>
    <t>Bourání konstrukcí nadzákladových ze ŽB do 1 m3</t>
  </si>
  <si>
    <t>1855167332</t>
  </si>
  <si>
    <t>"podezdívka oplocení" 7,5</t>
  </si>
  <si>
    <t>966008212</t>
  </si>
  <si>
    <t>Bourání odvodňovacího žlabu z betonových příkopových tvárnic š do 800 mm</t>
  </si>
  <si>
    <t>-1455743237</t>
  </si>
  <si>
    <t xml:space="preserve">"rozsah_příprava území_v.č. C3, TZ_odměřeno elektronicky"  43,0</t>
  </si>
  <si>
    <t>22</t>
  </si>
  <si>
    <t>966071711</t>
  </si>
  <si>
    <t>Bourání sloupků a vzpěr plotových ocelových zabetonovaných</t>
  </si>
  <si>
    <t>-1442427503</t>
  </si>
  <si>
    <t xml:space="preserve">"rozsah_příprava území_v.č. C3, TZ_odměřeno elektronicky"  60,0</t>
  </si>
  <si>
    <t>23</t>
  </si>
  <si>
    <t>966071822</t>
  </si>
  <si>
    <t xml:space="preserve">Rozebrání oplocení z drátěného pletiva se čtvercovými oky </t>
  </si>
  <si>
    <t>1799049144</t>
  </si>
  <si>
    <t xml:space="preserve">"rozsah_příprava území_v.č. C3, TZ_odměřeno elektronicky"  121,6</t>
  </si>
  <si>
    <t>24</t>
  </si>
  <si>
    <t>981011111</t>
  </si>
  <si>
    <t>Demolice budov dřevěných postupným rozebíráním</t>
  </si>
  <si>
    <t>-932565099</t>
  </si>
  <si>
    <t xml:space="preserve">"rozsah_příprava území_v.č. C3, TZ" </t>
  </si>
  <si>
    <t>"přístřešek_odměřeno elektronicky" 25,0</t>
  </si>
  <si>
    <t>25</t>
  </si>
  <si>
    <t>985015R01</t>
  </si>
  <si>
    <t xml:space="preserve">Bourání a likvidace stávajících septiků </t>
  </si>
  <si>
    <t>1708144751</t>
  </si>
  <si>
    <t>Poznámka k položce:_x000d_
Kompletní provedení dle specifikace PD a TZ včetně přesunů a likvidace odpadů dle zákona (vč. kontaminovaných odpadů), všech přímo souvisejících prací/činností / poplatků_x000d_
------------------------------------------------------------------------------------------------------------------------------------------------------------------------------------------------------</t>
  </si>
  <si>
    <t xml:space="preserve">"rozsah_příprava území_v.č. C3, TZ_odměřeno elektronicky"  2,0</t>
  </si>
  <si>
    <t>997</t>
  </si>
  <si>
    <t>Přesun sutě</t>
  </si>
  <si>
    <t>26</t>
  </si>
  <si>
    <t>997013R31</t>
  </si>
  <si>
    <t xml:space="preserve">Poplatek za uložení na skládce (skládkovné) stavebního odpadu bez rozlišení </t>
  </si>
  <si>
    <t>t</t>
  </si>
  <si>
    <t>-1128014583</t>
  </si>
  <si>
    <t>Poznámka k položce:_x000d_
Jednotková cena stanovena pro stavební odpad BEZ ROZLIŠENÍ _včetně nebezpečných odpadů._x000d_
----------------------------------------------------------------------------------------------------------------------</t>
  </si>
  <si>
    <t>27</t>
  </si>
  <si>
    <t>997321511</t>
  </si>
  <si>
    <t>Vodorovná doprava suti a vybouraných hmot po suchu do 1 km</t>
  </si>
  <si>
    <t>-889923344</t>
  </si>
  <si>
    <t>28</t>
  </si>
  <si>
    <t>997321519</t>
  </si>
  <si>
    <t>Příplatek ZKD 1km vodorovné dopravy suti a vybouraných hmot po suchu</t>
  </si>
  <si>
    <t>1184189660</t>
  </si>
  <si>
    <t>458,187*20 'Přepočtené koeficientem množství</t>
  </si>
  <si>
    <t>29</t>
  </si>
  <si>
    <t>997321611</t>
  </si>
  <si>
    <t>Nakládání nebo překládání suti a vybouraných hmot</t>
  </si>
  <si>
    <t>83757716</t>
  </si>
  <si>
    <t>HZS</t>
  </si>
  <si>
    <t>Hodinové zúčtovací sazby</t>
  </si>
  <si>
    <t>30</t>
  </si>
  <si>
    <t>HZS1292</t>
  </si>
  <si>
    <t>Hodinová zúčtovací sazba stavební dělník</t>
  </si>
  <si>
    <t>hod</t>
  </si>
  <si>
    <t>512</t>
  </si>
  <si>
    <t>-1577881970</t>
  </si>
  <si>
    <t>"rozsah_příprava území_v.č. C3, TZ"</t>
  </si>
  <si>
    <t>"bourací a demontážní práce nezměřitelné_bude upřesněno a odsouhlaseno při realizaci" 125,0</t>
  </si>
  <si>
    <t>D.1.1. - Architektonicko-stavební řešení</t>
  </si>
  <si>
    <t xml:space="preserve">    2 - Zakládání</t>
  </si>
  <si>
    <t xml:space="preserve">    3 - Svislé a kompletní konstrukce</t>
  </si>
  <si>
    <t xml:space="preserve">    4 - Vodorovné konstrukce</t>
  </si>
  <si>
    <t xml:space="preserve">    6 - Úpravy povrchů, podlahy a osazování výplní</t>
  </si>
  <si>
    <t xml:space="preserve">    998 - Přesun hmot</t>
  </si>
  <si>
    <t>PSV - Práce a dodávky PSV</t>
  </si>
  <si>
    <t xml:space="preserve">    711 - Izolace proti vodě, vlhkosti a plynům</t>
  </si>
  <si>
    <t xml:space="preserve">    712 - Povlakové krytiny</t>
  </si>
  <si>
    <t xml:space="preserve">    713 - Izolace tepelné</t>
  </si>
  <si>
    <t xml:space="preserve">    762 - Konstrukce tesařské</t>
  </si>
  <si>
    <t xml:space="preserve">    763 - Konstrukce suché výstavby</t>
  </si>
  <si>
    <t xml:space="preserve">    764 - Konstrukce klempířské</t>
  </si>
  <si>
    <t xml:space="preserve">    766 - Konstrukce truhlářské</t>
  </si>
  <si>
    <t xml:space="preserve">    767 - Konstrukce zámečnické</t>
  </si>
  <si>
    <t xml:space="preserve">    771 - Podlahy z dlaždic</t>
  </si>
  <si>
    <t xml:space="preserve">    775 - Podlahy skládané</t>
  </si>
  <si>
    <t xml:space="preserve">    776 - Podlahy povlakové</t>
  </si>
  <si>
    <t xml:space="preserve">    781 - Dokončovací práce - obklady</t>
  </si>
  <si>
    <t xml:space="preserve">    783 - Dokončovací práce - nátěry</t>
  </si>
  <si>
    <t xml:space="preserve">    784 - Dokončovací práce - malby a tapety</t>
  </si>
  <si>
    <t>N00 - Nepojmenované, ostatní práce a dodávky</t>
  </si>
  <si>
    <t>Ostatní - Ostatní</t>
  </si>
  <si>
    <t xml:space="preserve">    OST11 - Ostatní skladby, konstrukce a dodávky</t>
  </si>
  <si>
    <t xml:space="preserve">    OST50 - Ostatní prvky a výrobky </t>
  </si>
  <si>
    <t xml:space="preserve">    OST51 - Ostatní prvky zařízení / vybavení</t>
  </si>
  <si>
    <t>115101201</t>
  </si>
  <si>
    <t>Čerpání vody na dopravní výšku do 10 m průměrný přítok do 500 l/min</t>
  </si>
  <si>
    <t>1797555890</t>
  </si>
  <si>
    <t>"předpoklad_bude upřesněno při realizaci stavby" 480,0</t>
  </si>
  <si>
    <t>131351105</t>
  </si>
  <si>
    <t>Hloubení jam nezapažených v hornině třídy těžitelnosti II, skupiny 4 objem do 1000 m3 strojně</t>
  </si>
  <si>
    <t>715223015</t>
  </si>
  <si>
    <t>"spodní stavba+sanace_rozsah_D.1.1.v.č.15,21-26,TZ"</t>
  </si>
  <si>
    <t>"stavební jáma" (4,85*14,2*2,1)+(14,9*14,2*2,1)+(5,0*4,5*3,95)+(69,6)</t>
  </si>
  <si>
    <t>132351254</t>
  </si>
  <si>
    <t>Hloubení rýh nezapažených š do 2000 mm v hornině třídy těžitelnosti II, skupiny 4 objem do 500 m3 strojně</t>
  </si>
  <si>
    <t>-714849772</t>
  </si>
  <si>
    <t>"viz sanace HI_objekt A" (27,3+11,8)*2*2,0</t>
  </si>
  <si>
    <t>139752101</t>
  </si>
  <si>
    <t>Vykopávky v uzavřených prostorech v hornině třídy těžitelnosti II., skupiny 4 až 5 ručně</t>
  </si>
  <si>
    <t>-1634700937</t>
  </si>
  <si>
    <t xml:space="preserve">"sanace_rozsah_D.1.1.v.č.14,TZ" </t>
  </si>
  <si>
    <t>"přípravné práce" (62,0+65,5+203,0)</t>
  </si>
  <si>
    <t>161111512</t>
  </si>
  <si>
    <t>Svislé přemístění výkopku z horniny třídy těžitelnosti II, skupiny 4 a 5 hl výkopu do 6 m nošením</t>
  </si>
  <si>
    <t>-884071614</t>
  </si>
  <si>
    <t>162211321</t>
  </si>
  <si>
    <t>Vodorovné přemístění výkopku z horniny třídy těžitelnosti II, skupiny 4 a 5 stavebním kolečkem do 10 m</t>
  </si>
  <si>
    <t>447525044</t>
  </si>
  <si>
    <t>162211329</t>
  </si>
  <si>
    <t>Příplatek k vodorovnému přemístění výkopku z horniny třídy těžitelnosti II, skupiny 4 a 5 stavebním kolečkem ZKD 10 m</t>
  </si>
  <si>
    <t>727491026</t>
  </si>
  <si>
    <t>162251122</t>
  </si>
  <si>
    <t>Vodorovné přemístění do 50 m výkopku/sypaniny z horniny třídy těžitelnosti II, skupiny 4 a 5</t>
  </si>
  <si>
    <t>-154732060</t>
  </si>
  <si>
    <t>Poznámka k položce:_x000d_
-pro zpětné zásypy _ tam a zpět</t>
  </si>
  <si>
    <t>231,766*2 'Přepočtené koeficientem množství</t>
  </si>
  <si>
    <t>162751137</t>
  </si>
  <si>
    <t>Vodorovné přemístění do 10000 m výkopku/sypaniny z horniny třídy těžitelnosti II, skupiny 4 a 5</t>
  </si>
  <si>
    <t>-937616388</t>
  </si>
  <si>
    <t>(rozsah bude upřesněn při realizaci_dle posouzení výkopku pro zpětný zásyp)</t>
  </si>
  <si>
    <t>"stavební jáma_likvidace" (17,4+12,48+4,11)+(1,05*35,7)+(3,5*9,6)+(2,3*131,67)+(32,373)</t>
  </si>
  <si>
    <t>"viz externí zásypový materiál" 153,566</t>
  </si>
  <si>
    <t>"viz sanace HI_objekt A" (27,3+11,8)*2*2,0*0,5</t>
  </si>
  <si>
    <t>"sanace_rozsah_D.1.1.v.č.14,TZ" 330,5</t>
  </si>
  <si>
    <t>162751139</t>
  </si>
  <si>
    <t>Příplatek k vodorovnému přemístění výkopku/sypaniny z horniny třídy těžitelnosti II, skupiny 4 a 5 ZKD 1000 m přes 10000 m</t>
  </si>
  <si>
    <t>731278107</t>
  </si>
  <si>
    <t>1002,555*10 'Přepočtené koeficientem množství</t>
  </si>
  <si>
    <t>171201R31</t>
  </si>
  <si>
    <t xml:space="preserve">Poplatek za uložení zeminy , navážek a kamení na skládce (skládkovné) </t>
  </si>
  <si>
    <t>1436130773</t>
  </si>
  <si>
    <t>1002,555*1,8 'Přepočtené koeficientem množství</t>
  </si>
  <si>
    <t>171251201</t>
  </si>
  <si>
    <t>Uložení sypaniny na skládky nebo meziskládky</t>
  </si>
  <si>
    <t>-1745536862</t>
  </si>
  <si>
    <t>335569800</t>
  </si>
  <si>
    <t>"stavební jáma" 0,5*((747,42)-440,289)</t>
  </si>
  <si>
    <t>1205811298</t>
  </si>
  <si>
    <t>"stavební jáma" 0,5*((747,42)-440,289)*0,2</t>
  </si>
  <si>
    <t>"viz sanace HI_objekt A" (27,3+11,8)*2*2,0*0,5*0,2</t>
  </si>
  <si>
    <t>M</t>
  </si>
  <si>
    <t>58344197</t>
  </si>
  <si>
    <t xml:space="preserve">externí zásypový, nenamrzavý, zhutnitelný drcený materiál _ frakce do 63 mm </t>
  </si>
  <si>
    <t>1581171571</t>
  </si>
  <si>
    <t>Poznámka k položce:_x000d_
materiálová položka obsahuje :_x000d_
-polštáře pod základové konstrukce_dle specifikace PD a TZ_x000d_
-zásypy a obsypy objektů_dle specifikace PD a TZ</t>
  </si>
  <si>
    <t>46,353*1,8 'Přepočtené koeficientem množství</t>
  </si>
  <si>
    <t>538152986</t>
  </si>
  <si>
    <t>"stavební jáma" 0,5*((747,42)-440,289)*0,8</t>
  </si>
  <si>
    <t>"viz sanace HI_objekt A" (27,3+11,8)*2*2,0*0,5*0,8</t>
  </si>
  <si>
    <t>583441R0</t>
  </si>
  <si>
    <t>externí obsypový , nenamrzavý, zhutnitelný materiál / zemina _ (materiálová specifikace viz PD a TZ)</t>
  </si>
  <si>
    <t>-1207372221</t>
  </si>
  <si>
    <t>185,412*1,2 'Přepočtené koeficientem množství</t>
  </si>
  <si>
    <t>174151102</t>
  </si>
  <si>
    <t>Zásyp v uzavřených prostorech sypaninou se zhutněním</t>
  </si>
  <si>
    <t>1426441478</t>
  </si>
  <si>
    <t>"sanace_rozsah_D.1.1.v.č.14,TZ" (62,0+65,5+203,0)</t>
  </si>
  <si>
    <t>-586013086</t>
  </si>
  <si>
    <t>330,5*1,8 'Přepočtené koeficientem množství</t>
  </si>
  <si>
    <t>181951R12</t>
  </si>
  <si>
    <t xml:space="preserve">Úprava pláně v hornině třídy těžitelnosti I, skupiny 1 až 3 se zhutněním_vibrační válec nebo pěch </t>
  </si>
  <si>
    <t>1380182279</t>
  </si>
  <si>
    <t>"objekt B" ((14,6*10,9)+(3,2*3,65))*1,05</t>
  </si>
  <si>
    <t>"základ pásy+patky_schodiště" (22,0+23,0+39,0)*1,1</t>
  </si>
  <si>
    <t>460120019</t>
  </si>
  <si>
    <t>Naložení výkopku strojně z hornin třídy 1 až 4</t>
  </si>
  <si>
    <t>91570820</t>
  </si>
  <si>
    <t>Zakládání</t>
  </si>
  <si>
    <t>282606R21</t>
  </si>
  <si>
    <t xml:space="preserve">Trysková injektáž těsnící stěny tloušťka 300 mm </t>
  </si>
  <si>
    <t>495020741</t>
  </si>
  <si>
    <t xml:space="preserve">Poznámka k položce:_x000d_
Kompletní systémová dodávka a provedení dle specifikace PD a TZ včetně všech přímo souvisejících prací/činností a dodávek_x000d_
------------------------------------------------------------------------------------------------------------------------------------------------------_x000d_
Trysková injektáž pod stávajícími základy – rekonstrukce budovy A_x000d_
Vzhledem k nižší úrovni základové spáry nové přístavby oproti stávajícímu objektu je zároveň nutno zajistit, resp. podchytit základový pás na straně přístavby, což bude provedeno pomocí tryskové injektáže, kdy budou pod stávajícím základovým pásem pomocí trysek umístěných nad vrtným nástrojem vytvořeny pilíře cementové suspenze vzájemně se protínající v souvislé stěně či bloku. Stabilita bude případně zajištěna kotvením pomocí dočasných (doba životnosti cca 2 roky) zemních předpjatých pramencových kotev. Tato_x000d_
část bude součástí samostatné dodávky specializované firmy._x000d_
Vzhledem k malému rozsahu dodávky bylo dodavateli doporučeno použití metody tryskové injektáže MO-NOJET. Spočívá ve využití dynamické energie paprsku většinou cementové injekční směsi vystupujícího pod vysokým tlakem z boční trysky ve vrtné korunce._x000d_
Při pomalém pohybu vrtného nástroje a současně pomalé rotaci se vhání do trysky injekční směs pod tla-kem 20 – 50Mpa. Tím se zemina rozrušuje a mísí se směsí tak, že na místě vzniká kompozitní materiál z čás-tic zeminy a cementu ve tvaru válců, sloupů. Vrtná tyč může být ve vrtu ponechána jako výztužný prvek._x000d_
V našem konkrétním případě lze dosáhnout průměru sloupu cca 300 mm, lze tedy počítat s osovou vzdále-ností vrtů asi 350mm. Při délce úseku 12m je počet vrtů 34ks, při hloubce 3,5 m je celkový počet 120m._x000d_
Přehled sanovaných konstrukcí viz. D.1.1.14 Návrh sanace._x000d_
</t>
  </si>
  <si>
    <t>"sanace_rozsah_D.1.1.v.č.14,TZ" (12,0*3,5)</t>
  </si>
  <si>
    <t>Svislé a kompletní konstrukce</t>
  </si>
  <si>
    <t>310238411</t>
  </si>
  <si>
    <t>Zazdívka otvorů ve zdivu nadzákladovém cihlami pálenými na MC</t>
  </si>
  <si>
    <t>-226228420</t>
  </si>
  <si>
    <t>Poznámka k položce:_x000d_
Množství koordinovat dle postupných kapacit a potřeb při výstavbě.</t>
  </si>
  <si>
    <t xml:space="preserve">"rozsah_D.1.1_v.č. 16-19, 21-26, TZ" </t>
  </si>
  <si>
    <t>"odměřeno elektronicky_1.PP-3.NP" 72,22</t>
  </si>
  <si>
    <t>311113154</t>
  </si>
  <si>
    <t>Nosná zeď tl do 300 mm z hladkých tvárnic ztraceného bednění včetně výplně z betonu tř. C 25/30</t>
  </si>
  <si>
    <t>1279590070</t>
  </si>
  <si>
    <t>"přístavba schodiště_odměřeno elektronicky" (26,16*1,75)</t>
  </si>
  <si>
    <t>311231117</t>
  </si>
  <si>
    <t>Zdivo nosné a zazdívky z cihel dl 290 mm P7 až 15 na SMS 10 MPa</t>
  </si>
  <si>
    <t>1913686435</t>
  </si>
  <si>
    <t>"rozsah_D.1.1_v.č. 20-26, TZ</t>
  </si>
  <si>
    <t>"atikové konstrukce" (27,44+47,64+14,2)*0,3*0,3</t>
  </si>
  <si>
    <t>"atikové konstrukce" (79,64)*0,55*0,45</t>
  </si>
  <si>
    <t>-1788065921</t>
  </si>
  <si>
    <t>"rozsah_BP_D.1.1_viz v.č. 10-13,16-19,21-26,TZ"</t>
  </si>
  <si>
    <t>"ostatní zazdívka kapes po BP stropních nosníků+zdivo uvolněné při BP" 9,5+3,0</t>
  </si>
  <si>
    <t>311234211</t>
  </si>
  <si>
    <t>Zdivo jednovrstvé z cihel děrovaných přes P10 do P15 na maltu M10 tl 175 mm</t>
  </si>
  <si>
    <t>519465683</t>
  </si>
  <si>
    <t>"exteriérové konstrukce_odměřeno elektronicky" (3,85*2,85)</t>
  </si>
  <si>
    <t>311234245</t>
  </si>
  <si>
    <t>Zdivo jednovrstvé z cihel děrovaných přes P10 do P15 na maltu M10 tl 250 mm</t>
  </si>
  <si>
    <t>-1524659936</t>
  </si>
  <si>
    <t>"1.PP_odměřeno elektronicky" 2,9*(25,5)</t>
  </si>
  <si>
    <t>"1.NP_odměřeno elektronicky" 3,25*(24,1)</t>
  </si>
  <si>
    <t>"2.NP_odměřeno elektronicky" 3,25*(24,1)</t>
  </si>
  <si>
    <t>"3.NP_odměřeno elektronicky" 3,45*(18,45+6,1)</t>
  </si>
  <si>
    <t>311234261</t>
  </si>
  <si>
    <t>Zdivo jednovrstvé z cihel děrovaných přes P10 do P15 na maltu M10 tl 300 mm</t>
  </si>
  <si>
    <t>1473081084</t>
  </si>
  <si>
    <t>"3.NP_odměřeno elektronicky" 3,45*(25,8)</t>
  </si>
  <si>
    <t>"přístavba schodiště_odměřeno elektronicky" (26,16*9,8)</t>
  </si>
  <si>
    <t>"přístavba_B_odměřeno elektronicky" (59,9*9,8)-62,1</t>
  </si>
  <si>
    <t>311234281</t>
  </si>
  <si>
    <t>Zdivo jednovrstvé z cihel děrovaných přes P10 do P15 na maltu M10 tl 400 mm</t>
  </si>
  <si>
    <t>1739352534</t>
  </si>
  <si>
    <t>"nástavba 3.NP_A_odměřeno elektronicky" (78,2*3,45)-37,8</t>
  </si>
  <si>
    <t>31</t>
  </si>
  <si>
    <t>311236101</t>
  </si>
  <si>
    <t>Zdivo jednovrstvé zvukově izolační na cementovou maltu M10 z cihel děrovaných P15 tloušťky 190 mm</t>
  </si>
  <si>
    <t>-1223461456</t>
  </si>
  <si>
    <t>"3.NP_odměřeno elektronicky" 3,45*(28,35)</t>
  </si>
  <si>
    <t>32</t>
  </si>
  <si>
    <t>314231R01</t>
  </si>
  <si>
    <t xml:space="preserve">Zdivo komínů na MC z broušených bloků T,U , včetně betonové systémové hlavice + vyvložkování pro plynové spaliny </t>
  </si>
  <si>
    <t>558017899</t>
  </si>
  <si>
    <t xml:space="preserve">Poznámka k položce:_x000d_
Komletní systémové dodávky a provedení dle specifikace PD a TZ včetně všech přímo souvisejících prací/činností a dodávek_x000d_
----------------------------------------------------------------------------------------------------------------------------------------------------_x000d_
Komín – nástavba budovy A_x000d_
Nové komínové zdivo s vložkou pro odvod plynových spalin bude napojeno od 2.NP a nově vyzděno z cihelných broušených bloků tvaru T a U na cementovou maltu M 10. Tvarovky T v kombinaci s tvarov-kami U se používají v každé 2. řadě z důvodu převazby zdiva. Komínové těleso bude mít dvouprůduch. Vnitřní rozměr prázdné šachty je 290x290 mm, rozměr celého komínu bude 800x400mm. Komín bude opatřen betonovou hlavicí._x000d_
</t>
  </si>
  <si>
    <t>"rozsah_D.1.1_v.č. 16-19, 21-26, TZ" (0,8*0,4*5,5)</t>
  </si>
  <si>
    <t>33</t>
  </si>
  <si>
    <t>317168011</t>
  </si>
  <si>
    <t>Překlad keramický plochý š 115 mm dl 1000 mm</t>
  </si>
  <si>
    <t>-95388699</t>
  </si>
  <si>
    <t>Poznámka k položce:_x000d_
-přesná specifikace a rozsah _ viz D.1.1_list č.08 _ soupis překladů</t>
  </si>
  <si>
    <t>34</t>
  </si>
  <si>
    <t>317168014</t>
  </si>
  <si>
    <t>Překlad keramický plochý š 115 mm dl 1750 mm</t>
  </si>
  <si>
    <t>1191140952</t>
  </si>
  <si>
    <t>35</t>
  </si>
  <si>
    <t>317168021</t>
  </si>
  <si>
    <t>Překlad keramický plochý š 145 mm dl 1000 mm</t>
  </si>
  <si>
    <t>47389236</t>
  </si>
  <si>
    <t>36</t>
  </si>
  <si>
    <t>317168022</t>
  </si>
  <si>
    <t>Překlad keramický plochý š 145 mm dl 1250 mm</t>
  </si>
  <si>
    <t>479812444</t>
  </si>
  <si>
    <t>37</t>
  </si>
  <si>
    <t>317168024</t>
  </si>
  <si>
    <t>Překlad keramický plochý š 145 mm dl 1750 mm</t>
  </si>
  <si>
    <t>-44042358</t>
  </si>
  <si>
    <t>38</t>
  </si>
  <si>
    <t>317168051</t>
  </si>
  <si>
    <t>Překlad keramický vysoký v 238 mm dl 1000 mm</t>
  </si>
  <si>
    <t>643226719</t>
  </si>
  <si>
    <t>39</t>
  </si>
  <si>
    <t>317168052</t>
  </si>
  <si>
    <t>Překlad keramický vysoký v 238 mm dl 1250 mm</t>
  </si>
  <si>
    <t>-1605161333</t>
  </si>
  <si>
    <t>40</t>
  </si>
  <si>
    <t>317168053</t>
  </si>
  <si>
    <t>Překlad keramický vysoký v 238 mm dl 1500 mm</t>
  </si>
  <si>
    <t>388040500</t>
  </si>
  <si>
    <t>41</t>
  </si>
  <si>
    <t>317168054</t>
  </si>
  <si>
    <t>Překlad keramický vysoký v 238 mm dl 1750 mm</t>
  </si>
  <si>
    <t>-1631931547</t>
  </si>
  <si>
    <t>42</t>
  </si>
  <si>
    <t>317168055</t>
  </si>
  <si>
    <t>Překlad keramický vysoký v 238 mm dl 2000 mm</t>
  </si>
  <si>
    <t>-1084125996</t>
  </si>
  <si>
    <t>43</t>
  </si>
  <si>
    <t>317168056</t>
  </si>
  <si>
    <t>Překlad keramický vysoký v 238 mm dl 2250 mm</t>
  </si>
  <si>
    <t>-1596355596</t>
  </si>
  <si>
    <t>44</t>
  </si>
  <si>
    <t>317168057</t>
  </si>
  <si>
    <t>Překlad keramický vysoký v 238 mm dl 2500 mm</t>
  </si>
  <si>
    <t>613831175</t>
  </si>
  <si>
    <t>45</t>
  </si>
  <si>
    <t>317168058</t>
  </si>
  <si>
    <t>Překlad keramický vysoký v 238 mm dl 2750 mm</t>
  </si>
  <si>
    <t>-873673476</t>
  </si>
  <si>
    <t>46</t>
  </si>
  <si>
    <t>317168061</t>
  </si>
  <si>
    <t>Překlad keramický vysoký v 238 mm dl 3500 mm</t>
  </si>
  <si>
    <t>-478694120</t>
  </si>
  <si>
    <t>47</t>
  </si>
  <si>
    <t>317944321</t>
  </si>
  <si>
    <t>Válcované nosníky do č.12 dodatečně osazované do připravených otvorů</t>
  </si>
  <si>
    <t>-919371626</t>
  </si>
  <si>
    <t>"rozsah a specifikace dodávky_viz D.1.1_list č.08 _ soupis překladů"</t>
  </si>
  <si>
    <t>(2*12,2*1,2)*(2,6+0,7+6,6+10,5+2,4+0,9+4,2+12,2)/1000</t>
  </si>
  <si>
    <t>"ostatní související prvky ocel. překladů_bude upřesněno v dílenské dokumentaci" 195,65/1000</t>
  </si>
  <si>
    <t>"svary a spojovací prostředky" 137,0/1000</t>
  </si>
  <si>
    <t>48</t>
  </si>
  <si>
    <t>317998113</t>
  </si>
  <si>
    <t>Tepelná izolace mezi překlady z EPS v do 24 cm tl 80 mm</t>
  </si>
  <si>
    <t>1009418050</t>
  </si>
  <si>
    <t>"izolace_viz ocelové překlady_odměřeno elektronicky" 50,05</t>
  </si>
  <si>
    <t>49</t>
  </si>
  <si>
    <t>317998115</t>
  </si>
  <si>
    <t>Tepelná izolace mezi překlady z EPS v do 24 cm tl do 100 mm</t>
  </si>
  <si>
    <t>-927435005</t>
  </si>
  <si>
    <t>((1,75*12*2)+(1,75*12*2)+(1,75*11)+(1,0*6)+(1,75*1)+(1,75*2)+(1,5*1))</t>
  </si>
  <si>
    <t>50</t>
  </si>
  <si>
    <t>319201321</t>
  </si>
  <si>
    <t>Vyrovnání nerovného povrchu zdiva tl do 30 mm maltou</t>
  </si>
  <si>
    <t>-1200008947</t>
  </si>
  <si>
    <t xml:space="preserve">Předpoklad_bude upřesněno při realizaci po otlučení omítek stěn </t>
  </si>
  <si>
    <t>"1.PP_odměřeno elektronicky" 2,25*(129,31)*0,65*0,5</t>
  </si>
  <si>
    <t>"1.NP_odměřeno elektronicky" 3,4*(147,6)*0,5*0,5</t>
  </si>
  <si>
    <t>"2.NP_odměřeno elektronicky" 3,4*(143,5)*0,5*0,5</t>
  </si>
  <si>
    <t>51</t>
  </si>
  <si>
    <t>319202R13</t>
  </si>
  <si>
    <t xml:space="preserve">Dodatečná izolace zdiva tl do 450 mm injektáží </t>
  </si>
  <si>
    <t>-1085713657</t>
  </si>
  <si>
    <t xml:space="preserve">Poznámka k položce:_x000d_
Kompletní systémová dodávka a provedení dle specifikace PD a TZ včetně všech přímo souvisejících prací/činností a dodávek_x000d_
------------------------------------------------------------------------------------------------------------------------------------------------------_x000d_
Suterénní zdivo budovy „A“ bude nad sanovanými základy injektováno proti vzlínající vodě. Sanace a izolace zdiva pomocí chemické injektáže spočívá v napuštění zdiva injektážním prostředkem, který je do zdiva vpraven předvrtanými otvory. Následně vytváří vodorovnou izolaci proti vlhkosti. Tímto způ-sobem se docílí souměrné hydroizolace zabraňující vodě ve vzlínání. Dle technického stavu zdiva se zvolí tlaková popř. netlaková injektáž._x000d_
Předpokládáme vodorovnou dvouřadou injektáž prostředkem na bázi polyuretanu. Jako pojistná izola-ce proti vzlínající vodě bude suterénní zdivo budovy „A“ opatřeno těsnící plast-cementovou stěrkou. Podklad musí být opraven stabilní cementovou stěrkou._x000d_
</t>
  </si>
  <si>
    <t>"sanace_rozsah_D.1.1.v.č.14,TZ" 31,8</t>
  </si>
  <si>
    <t>52</t>
  </si>
  <si>
    <t>319202R14</t>
  </si>
  <si>
    <t xml:space="preserve">Dodatečná izolace zdiva tl do 600 mm injektáží </t>
  </si>
  <si>
    <t>-873492256</t>
  </si>
  <si>
    <t>Poznámka k položce:_x000d_
Kompletní systémová dodávka a provedení dle specifikace PD a TZ včetně všech přímo souvisejících prací/činností a dodávek_x000d_
------------------------------------------------------------------------------------------------------------------------------------------------------_x000d_
Suterénní zdivo budovy „A“ bude nad sanovanými základy injektováno proti vzlínající vodě. Sanace a izolace zdiva pomocí chemické injektáže spočívá v napuštění zdiva injektážním prostředkem, který je do zdiva vpraven předvrtanými otvory. Následně vytváří vodorovnou izolaci proti vlhkosti. Tímto způ-sobem se docílí souměrné hydroizolace zabraňující vodě ve vzlínání. Dle technického stavu zdiva se zvolí tlaková popř. netlaková injektáž._x000d_
Předpokládáme vodorovnou dvouřadou injektáž prostředkem na bázi polyuretanu. Jako pojistná izola-ce proti vzlínající vodě bude suterénní zdivo budovy „A“ opatřeno těsnící plast-cementovou stěrkou. Podklad musí být opraven stabilní cementovou stěrkou.</t>
  </si>
  <si>
    <t>"sanace_rozsah_D.1.1.v.č.14,TZ" 27,5</t>
  </si>
  <si>
    <t>53</t>
  </si>
  <si>
    <t>319202R15</t>
  </si>
  <si>
    <t xml:space="preserve">Dodatečná izolace zdiva tl do 900 mm injektáží </t>
  </si>
  <si>
    <t>1791923678</t>
  </si>
  <si>
    <t>"sanace_rozsah_D.1.1.v.č.14,TZ" 79,6</t>
  </si>
  <si>
    <t>54</t>
  </si>
  <si>
    <t>341361R21</t>
  </si>
  <si>
    <t>Výztuž stěn ze ztraceného bednění betonářskou ocelí 10 505</t>
  </si>
  <si>
    <t>889338582</t>
  </si>
  <si>
    <t>"předpoklad_bude upřesněno v dílenské dokumentaci" 17,5/1000*45,78</t>
  </si>
  <si>
    <t>55</t>
  </si>
  <si>
    <t>342241162</t>
  </si>
  <si>
    <t>Příčky z cihel plných dl 290 mm pevnosti P 15 na MC tl 140 mm</t>
  </si>
  <si>
    <t>1819271469</t>
  </si>
  <si>
    <t>"Podezdívka 1.PP_odměřeno elektronicky" (1,5*2*1,45)</t>
  </si>
  <si>
    <t>56</t>
  </si>
  <si>
    <t>342244101</t>
  </si>
  <si>
    <t>Příčka z cihel děrovaných do P10 na maltu M5 tloušťky 80 mm</t>
  </si>
  <si>
    <t>-2130298243</t>
  </si>
  <si>
    <t>"1.PP_odměřeno elektronicky" 2,9*(50,92*1,1)</t>
  </si>
  <si>
    <t>"1.NP_odměřeno elektronicky" 3,25*(46,70*1,1)</t>
  </si>
  <si>
    <t>"2.NP_odměřeno elektronicky" 3,25*(36,95*1,1)</t>
  </si>
  <si>
    <t>"3.NP_odměřeno elektronicky" 3,45*(35,25*1,1)</t>
  </si>
  <si>
    <t>57</t>
  </si>
  <si>
    <t>342244121</t>
  </si>
  <si>
    <t>Příčka z cihel děrovaných do P10 na maltu M5 tloušťky 140 mm</t>
  </si>
  <si>
    <t>151946362</t>
  </si>
  <si>
    <t>"1.PP_odměřeno elektronicky" 2,9*(2,7)</t>
  </si>
  <si>
    <t>"1.NP_odměřeno elektronicky" 3,25*(41,0)</t>
  </si>
  <si>
    <t>"2.NP_odměřeno elektronicky" 3,25*(69,7)</t>
  </si>
  <si>
    <t>"3.NP_odměřeno elektronicky" 3,45*(61,1)</t>
  </si>
  <si>
    <t>58</t>
  </si>
  <si>
    <t>342291112</t>
  </si>
  <si>
    <t xml:space="preserve">Ukotvení zdiva montážní polyuretanovou pěnou </t>
  </si>
  <si>
    <t>-447366262</t>
  </si>
  <si>
    <t>59</t>
  </si>
  <si>
    <t>342291121</t>
  </si>
  <si>
    <t>Ukotvení zdiva k cihelným konstrukcím plochými kotvami</t>
  </si>
  <si>
    <t>-685387302</t>
  </si>
  <si>
    <t>60</t>
  </si>
  <si>
    <t>342291131</t>
  </si>
  <si>
    <t>Ukotvení zdiva k betonovým konstrukcím plochými kotvami</t>
  </si>
  <si>
    <t>857456521</t>
  </si>
  <si>
    <t>Vodorovné konstrukce</t>
  </si>
  <si>
    <t>61</t>
  </si>
  <si>
    <t>413321414</t>
  </si>
  <si>
    <t>Nosníky ze ŽB tř. C 25/30</t>
  </si>
  <si>
    <t>-483166378</t>
  </si>
  <si>
    <t>0,25*0,22*(6,0+2,6+1,5+1,46)</t>
  </si>
  <si>
    <t>62</t>
  </si>
  <si>
    <t>413351111</t>
  </si>
  <si>
    <t>Zřízení bednění nosníků a průvlaků bez podpěrné kce výšky do 100 cm</t>
  </si>
  <si>
    <t>578338065</t>
  </si>
  <si>
    <t>0,25*2*(6,0+2,6+1,5+1,46)</t>
  </si>
  <si>
    <t>63</t>
  </si>
  <si>
    <t>413351112</t>
  </si>
  <si>
    <t>Odstranění bednění nosníků a průvlaků bez podpěrné kce výšky do 100 cm</t>
  </si>
  <si>
    <t>-1598380328</t>
  </si>
  <si>
    <t>64</t>
  </si>
  <si>
    <t>413352111</t>
  </si>
  <si>
    <t>Zřízení podpěrné konstrukce nosníků výšky podepření do 4 m pro nosník výšky do 100 cm</t>
  </si>
  <si>
    <t>346724728</t>
  </si>
  <si>
    <t>0,25*(6,0+2,6+1,5+1,46)</t>
  </si>
  <si>
    <t>65</t>
  </si>
  <si>
    <t>413352112</t>
  </si>
  <si>
    <t>Odstranění podpěrné konstrukce nosníků výšky podepření do 4 m pro nosník výšky do 100 cm</t>
  </si>
  <si>
    <t>-85165575</t>
  </si>
  <si>
    <t>66</t>
  </si>
  <si>
    <t>413361821</t>
  </si>
  <si>
    <t>Výztuž nosníků, volných trámů nebo průvlaků volných trámů betonářskou ocelí 10 505</t>
  </si>
  <si>
    <t>839739613</t>
  </si>
  <si>
    <t>"předpoklad_bude upřesněno v dílenské dokumentaci" 300/1000*0,636</t>
  </si>
  <si>
    <t>67</t>
  </si>
  <si>
    <t>451315124</t>
  </si>
  <si>
    <t>Podkladní nebo výplňová vrstva z betonu C 12/15 tl do 150 mm</t>
  </si>
  <si>
    <t>-1269733948</t>
  </si>
  <si>
    <t>"objekt B" (14,6*10,9)+(3,2*3,65)</t>
  </si>
  <si>
    <t>"základ pásy+patky" (22,0+23,0)</t>
  </si>
  <si>
    <t>Úpravy povrchů, podlahy a osazování výplní</t>
  </si>
  <si>
    <t>68</t>
  </si>
  <si>
    <t>611131101</t>
  </si>
  <si>
    <t>Cementový postřik vnitřních stropů nanášený celoplošně ručně</t>
  </si>
  <si>
    <t>1982158281</t>
  </si>
  <si>
    <t xml:space="preserve">"rozsah_D.1.1_BP v.č. 5-8 / 10-12, NS v.č. 16-19, TZ" </t>
  </si>
  <si>
    <t>"podhledová skladba_1.PP_odměřeno z tabulek místností" 139,75</t>
  </si>
  <si>
    <t>"podhledová skladba_1.NP_odměřeno z tabulek místností" 68,72</t>
  </si>
  <si>
    <t>"podhledová skladba_2.NP_odměřeno z tabulek místností" 68,73</t>
  </si>
  <si>
    <t>"podhledová skladba_3.NP_odměřeno z tabulek místností" 143,08</t>
  </si>
  <si>
    <t>69</t>
  </si>
  <si>
    <t>611135101</t>
  </si>
  <si>
    <t>Hrubá výplň rýh ve stropech maltou jakékoli šířky rýhy</t>
  </si>
  <si>
    <t>-325058409</t>
  </si>
  <si>
    <t>70</t>
  </si>
  <si>
    <t>611142001</t>
  </si>
  <si>
    <t>Potažení vnitřních stropů sklovláknitým pletivem vtlačeným do tenkovrstvé hmoty</t>
  </si>
  <si>
    <t>-44124764</t>
  </si>
  <si>
    <t>42,03*1,2 'Přepočtené koeficientem množství</t>
  </si>
  <si>
    <t>71</t>
  </si>
  <si>
    <t>611321141</t>
  </si>
  <si>
    <t>Vápenocementová omítka štuková dvouvrstvá vnitřních stropů rovných nanášená ručně</t>
  </si>
  <si>
    <t>184846184</t>
  </si>
  <si>
    <t>72</t>
  </si>
  <si>
    <t>611321191</t>
  </si>
  <si>
    <t>Příplatek k vápenocementové omítce vnitřních stropů za každých dalších 5 mm tloušťky ručně</t>
  </si>
  <si>
    <t>1059574447</t>
  </si>
  <si>
    <t>420,28*2 'Přepočtené koeficientem množství</t>
  </si>
  <si>
    <t>73</t>
  </si>
  <si>
    <t>612131101</t>
  </si>
  <si>
    <t>Cementový postřik vnitřních stěn nanášený celoplošně ručně</t>
  </si>
  <si>
    <t>582984030</t>
  </si>
  <si>
    <t>"podkladní vrstav_viz obklady stěn" 722,98</t>
  </si>
  <si>
    <t xml:space="preserve">"omítkový systém_ viz otlučení povrchů stěn" (290,948+989,74) </t>
  </si>
  <si>
    <t>"omítkový systém_ viz zdící systémy" (1,1*2*(595,258+578,4+315,298+97,808+89,01))+(45,78+256,368+524,92+231,99)+(558,5*0,5)</t>
  </si>
  <si>
    <t>"odečet : sanační systém+omítka pod obklady" -(290,948+722,98)</t>
  </si>
  <si>
    <t>"omítkový systém šachet" (2,3+3,0)*2*15,26</t>
  </si>
  <si>
    <t>74</t>
  </si>
  <si>
    <t>612131121</t>
  </si>
  <si>
    <t>Penetrační disperzní nátěr vnitřních stěn nanášený ručně</t>
  </si>
  <si>
    <t>-266426829</t>
  </si>
  <si>
    <t>"vnitřní plochy zazděných prostor" (1,85*(26,1+34,3))</t>
  </si>
  <si>
    <t>75</t>
  </si>
  <si>
    <t>511667126</t>
  </si>
  <si>
    <t>76</t>
  </si>
  <si>
    <t>612135101</t>
  </si>
  <si>
    <t>Hrubá výplň rýh ve stěnách maltou jakékoli šířky rýhy</t>
  </si>
  <si>
    <t>278878371</t>
  </si>
  <si>
    <t>77</t>
  </si>
  <si>
    <t>612142001</t>
  </si>
  <si>
    <t>Potažení vnitřních stěn sklovláknitým pletivem vtlačeným do tenkovrstvé hmoty</t>
  </si>
  <si>
    <t>-918073345</t>
  </si>
  <si>
    <t>306,85*1,25 'Přepočtené koeficientem množství</t>
  </si>
  <si>
    <t>78</t>
  </si>
  <si>
    <t>6121430R0</t>
  </si>
  <si>
    <t>Příplatek za dodávku a osazení veškerých omítkových lišt, rohovníků a profilů vnitřních omítek stropů - viz specifikace systému a TP výrobce, TZ</t>
  </si>
  <si>
    <t>-280176807</t>
  </si>
  <si>
    <t>Poznámka k položce:_x000d_
DOPLŇKY A PŘÍSLUŠENSTVÍ _ VIZ KONKRÉTNĚ VYBRANÝ DODAVATEL OMÍTKOVÉHO SYSTÉMU + požadavky PD a TZ</t>
  </si>
  <si>
    <t>"kompletní provedení dle specifikace PD a TZ vč. přímo souvisejících prací a dodávek"</t>
  </si>
  <si>
    <t>"množství/rozsah vztažen na celkové štukové plochy" 420,28</t>
  </si>
  <si>
    <t>79</t>
  </si>
  <si>
    <t>6121430R2</t>
  </si>
  <si>
    <t>Příplatek za dodávku a osazení veškerých omítkových lišt, rohovníků a profilů vnitřních omítek stěn - viz specifikace systému a TP výrobce, TZ</t>
  </si>
  <si>
    <t>-1147403353</t>
  </si>
  <si>
    <t>"množství/rozsah vztažen na celkové štukové plochy" 5253,021+418,548+161,756</t>
  </si>
  <si>
    <t>80</t>
  </si>
  <si>
    <t>612321141</t>
  </si>
  <si>
    <t>Vápenocementová omítka štuková dvouvrstvá vnitřních stěn nanášená ručně</t>
  </si>
  <si>
    <t>1466959588</t>
  </si>
  <si>
    <t>81</t>
  </si>
  <si>
    <t>612321191</t>
  </si>
  <si>
    <t>Příplatek k vápenocementové omítce vnitřních stěn za každých dalších 5 mm tloušťky ručně</t>
  </si>
  <si>
    <t>-574715417</t>
  </si>
  <si>
    <t>5291,771*2 'Přepočtené koeficientem množství</t>
  </si>
  <si>
    <t>82</t>
  </si>
  <si>
    <t>612331111</t>
  </si>
  <si>
    <t>Cementová omítka hrubá jednovrstvá zatřená vnitřních stěn nanášená ručně</t>
  </si>
  <si>
    <t>1814952477</t>
  </si>
  <si>
    <t>83</t>
  </si>
  <si>
    <t>612331191</t>
  </si>
  <si>
    <t>Příplatek k cementové omítce vnitřních stěn za každých dalších 5 mm tloušťky ručně</t>
  </si>
  <si>
    <t>-1954920122</t>
  </si>
  <si>
    <t>722,98*2 'Přepočtené koeficientem množství</t>
  </si>
  <si>
    <t>84</t>
  </si>
  <si>
    <t>1984825118</t>
  </si>
  <si>
    <t>161,756*2 'Přepočtené koeficientem množství</t>
  </si>
  <si>
    <t>85</t>
  </si>
  <si>
    <t>612821012</t>
  </si>
  <si>
    <t>Vnitřní sanační štuková omítka pro vlhké a zasolené zdivo prováděná ručně</t>
  </si>
  <si>
    <t>-826528251</t>
  </si>
  <si>
    <t>"podhledová skladba_1.PP_A" (1,15*136,89)</t>
  </si>
  <si>
    <t>86</t>
  </si>
  <si>
    <t>1547980951</t>
  </si>
  <si>
    <t>"sanační systém_1.PP_viz otlučení stávajících povrchů" 290,948</t>
  </si>
  <si>
    <t>"sanační systém_1.PP_viz bednění ŽB svislých kcí" 127,6</t>
  </si>
  <si>
    <t>87</t>
  </si>
  <si>
    <t>612821031</t>
  </si>
  <si>
    <t>Vnitřní vyrovnávací sanační omítka prováděná ručně</t>
  </si>
  <si>
    <t>1356048412</t>
  </si>
  <si>
    <t>88</t>
  </si>
  <si>
    <t>-1881257417</t>
  </si>
  <si>
    <t>89</t>
  </si>
  <si>
    <t>612821R01</t>
  </si>
  <si>
    <t>Příplatek k vnitřní sanační omítce za dodávku systému "polyuretanový systém s tepelně izolačními vlastnostmi"</t>
  </si>
  <si>
    <t>1635987964</t>
  </si>
  <si>
    <t>90</t>
  </si>
  <si>
    <t>-775356525</t>
  </si>
  <si>
    <t>91</t>
  </si>
  <si>
    <t>615142012</t>
  </si>
  <si>
    <t>Potažení vnitřních nosníků a překladů rabicovým pletivem</t>
  </si>
  <si>
    <t>852367403</t>
  </si>
  <si>
    <t>92</t>
  </si>
  <si>
    <t>617331141</t>
  </si>
  <si>
    <t>Cementová omítka štuková dvouvrstvá světlíků nebo výtahových šachet nanášená ručně</t>
  </si>
  <si>
    <t>571651964</t>
  </si>
  <si>
    <t>93</t>
  </si>
  <si>
    <t>622131101</t>
  </si>
  <si>
    <t>Cementový postřik vnějších stěn nanášený celoplošně ručně</t>
  </si>
  <si>
    <t>2093551500</t>
  </si>
  <si>
    <t>"rozsah_D.1.1_v.č. 21-27, TZ"</t>
  </si>
  <si>
    <t>"viz zateplené plochy" 152,91+19,375+1290,332+96,2</t>
  </si>
  <si>
    <t>"viz plochy ostatní" (9,7*11*2)</t>
  </si>
  <si>
    <t>94</t>
  </si>
  <si>
    <t>622131121</t>
  </si>
  <si>
    <t>Penetrační disperzní nátěr vnějších stěn nanášený ručně</t>
  </si>
  <si>
    <t>-1023546686</t>
  </si>
  <si>
    <t>"přístavba schodiště+objekt A" ((26,2*1,25)+(78,2*2,0))</t>
  </si>
  <si>
    <t>"přístavba_objekt B" (53,0*2,6)</t>
  </si>
  <si>
    <t>95</t>
  </si>
  <si>
    <t>622211041</t>
  </si>
  <si>
    <t>Montáž kontaktního zateplení vnějších stěn lepením a mechanickým kotvením polystyrénových desek tl do 200 mm</t>
  </si>
  <si>
    <t>-1605488621</t>
  </si>
  <si>
    <t>"soklová část" ((1,45*122,8)-25,15)</t>
  </si>
  <si>
    <t>96</t>
  </si>
  <si>
    <t>28376450</t>
  </si>
  <si>
    <t>deska z polystyrénu XPS tl 180mm</t>
  </si>
  <si>
    <t>-339062680</t>
  </si>
  <si>
    <t>152,91*1,1 'Přepočtené koeficientem množství</t>
  </si>
  <si>
    <t>97</t>
  </si>
  <si>
    <t>622212051</t>
  </si>
  <si>
    <t>Montáž kontaktního zateplení vnějšího ostění, nadpraží nebo parapetu hl. špalety do 400 mm lepením desek z polystyrenu tl do 40 mm</t>
  </si>
  <si>
    <t>-1488435842</t>
  </si>
  <si>
    <t>"soklová část_odměřeno elektronicky_viz výpis výplní" 77,5</t>
  </si>
  <si>
    <t>98</t>
  </si>
  <si>
    <t>28376416</t>
  </si>
  <si>
    <t>deska z polystyrénu XPS tl 40mm</t>
  </si>
  <si>
    <t>1460887882</t>
  </si>
  <si>
    <t>77,5*0,25 'Přepočtené koeficientem množství</t>
  </si>
  <si>
    <t>99</t>
  </si>
  <si>
    <t>-2105283465</t>
  </si>
  <si>
    <t>"zateplení parapetů_odměřeno elektronicky viz výpis výplní" 133,3</t>
  </si>
  <si>
    <t>100</t>
  </si>
  <si>
    <t>57681284</t>
  </si>
  <si>
    <t>133,3*0,25 'Přepočtené koeficientem množství</t>
  </si>
  <si>
    <t>101</t>
  </si>
  <si>
    <t>622221041</t>
  </si>
  <si>
    <t>Montáž kontaktního zateplení vnějších stěn lepením a mechanickým kotvením desek z minerální vlny s podélnou orientací tl přes 160 mm</t>
  </si>
  <si>
    <t>-1224902204</t>
  </si>
  <si>
    <t>"pohledová plocha_odměřeno elektronicky" 1626,952</t>
  </si>
  <si>
    <t>"odečet výplní_odměřeno elektronicky" -183,71</t>
  </si>
  <si>
    <t>"odečet soklové části" -152,91</t>
  </si>
  <si>
    <t>102</t>
  </si>
  <si>
    <t>63151539</t>
  </si>
  <si>
    <t>deska tepelně izolační minerální kontaktních fasád podélné vlákno tl 180mm</t>
  </si>
  <si>
    <t>-458932091</t>
  </si>
  <si>
    <t>1290,332*1,1 'Přepočtené koeficientem množství</t>
  </si>
  <si>
    <t>103</t>
  </si>
  <si>
    <t>622222001</t>
  </si>
  <si>
    <t>Montáž kontaktního zateplení vnějšího ostění, nadpraží nebo parapetu hl. špalety do 200 mm lepením desek z minerální vlny tl do 40 mm</t>
  </si>
  <si>
    <t>-789866379</t>
  </si>
  <si>
    <t>104</t>
  </si>
  <si>
    <t>63151518</t>
  </si>
  <si>
    <t>deska tepelně izolační minerální kontaktních fasád podélné vlákno tl 40mm</t>
  </si>
  <si>
    <t>1836574461</t>
  </si>
  <si>
    <t>481*0,2 'Přepočtené koeficientem množství</t>
  </si>
  <si>
    <t>105</t>
  </si>
  <si>
    <t>622251101</t>
  </si>
  <si>
    <t>Příplatek k cenám kontaktního zateplení stěn za použití tepelněizolačních zátek z polystyrenu</t>
  </si>
  <si>
    <t>1680426402</t>
  </si>
  <si>
    <t>106</t>
  </si>
  <si>
    <t>622251105</t>
  </si>
  <si>
    <t>Příplatek k cenám kontaktního zateplení stěn za použití tepelněizolačních zátek z minerální vlny</t>
  </si>
  <si>
    <t>87457746</t>
  </si>
  <si>
    <t>107</t>
  </si>
  <si>
    <t>622331101</t>
  </si>
  <si>
    <t>Cementová omítka hrubá jednovrstvá nezatřená vnějších stěn nanášená ručně</t>
  </si>
  <si>
    <t>-1383414039</t>
  </si>
  <si>
    <t>"přístavba schodiště+objekt A_vyrovnání podkladu pod HI" ((26,2*1,25)+(78,2*2,0))</t>
  </si>
  <si>
    <t>108</t>
  </si>
  <si>
    <t>622331111</t>
  </si>
  <si>
    <t>Cementová omítka hrubá jednovrstvá zatřená vnějších stěn nanášená ručně</t>
  </si>
  <si>
    <t>133169767</t>
  </si>
  <si>
    <t>109</t>
  </si>
  <si>
    <t>622454R04</t>
  </si>
  <si>
    <t>Příplateky ke KZS za systémové doplňky a příslušenství, ostatní provedení</t>
  </si>
  <si>
    <t>-2078490348</t>
  </si>
  <si>
    <t>Poznámka k položce:_x000d_
-lišty , profily a příslušenství _ DLE SYSTÉMOVÉHO ŘEŠENÍ KONKRÉTNĚ VYBRANÉHO DODAVATELE SYSTÉMU !!</t>
  </si>
  <si>
    <t>"kompletní provedení dle specifikace PD a TZ vč. všech souvisejících prací a dodávek"</t>
  </si>
  <si>
    <t xml:space="preserve">"dle TP konkrétního výrobce KZS + požadavky PD a TZ" </t>
  </si>
  <si>
    <t>-veškeré systémové lišty, rohovníky, profily</t>
  </si>
  <si>
    <t>-příplatek za provádění KZS oblých tvarů a ploch</t>
  </si>
  <si>
    <t>Množství vztaženo na plochu KZS</t>
  </si>
  <si>
    <t>(172,285+1386,532)</t>
  </si>
  <si>
    <t>110</t>
  </si>
  <si>
    <t>622511111</t>
  </si>
  <si>
    <t>Tenkovrstvá mozaiková střednězrnná omítka včetně penetrace vnějších stěn</t>
  </si>
  <si>
    <t>1349974000</t>
  </si>
  <si>
    <t>111</t>
  </si>
  <si>
    <t>622532031</t>
  </si>
  <si>
    <t>Tenkovrstvá silikonová hydrofilní zrnitá omítka tl. 3,0 mm včetně penetrace vnějších stěn</t>
  </si>
  <si>
    <t>-1437207287</t>
  </si>
  <si>
    <t>112</t>
  </si>
  <si>
    <t>629991011</t>
  </si>
  <si>
    <t>Zakrytí výplní otvorů a svislých ploch fólií přilepenou lepící páskou</t>
  </si>
  <si>
    <t>-1181334440</t>
  </si>
  <si>
    <t>113</t>
  </si>
  <si>
    <t>629995101</t>
  </si>
  <si>
    <t>Očištění vnějších ploch tlakovou vodou</t>
  </si>
  <si>
    <t>1823515311</t>
  </si>
  <si>
    <t>114</t>
  </si>
  <si>
    <t>631311116</t>
  </si>
  <si>
    <t>Mazanina tl do 80 mm z betonu prostého bez zvýšených nároků na prostředí tř. C 25/30</t>
  </si>
  <si>
    <t>-938780578</t>
  </si>
  <si>
    <t>"podlahová skladba_NS_PST 3a,4a_1.NP" (2,47+42,5+18,42)*0,1</t>
  </si>
  <si>
    <t>115</t>
  </si>
  <si>
    <t>631311126</t>
  </si>
  <si>
    <t>Mazanina tl do 120 mm z betonu prostého bez zvýšených nároků na prostředí tř. C 25/30</t>
  </si>
  <si>
    <t>564235490</t>
  </si>
  <si>
    <t>"podlahová skladba_NS_PST 1a,2a_1.PP" (42,1+92,87)*0,1*2</t>
  </si>
  <si>
    <t>116</t>
  </si>
  <si>
    <t>631311127</t>
  </si>
  <si>
    <t>Mazanina tl do 120 mm z betonu prostého bez zvýšených nároků na prostředí tř. C 30/37</t>
  </si>
  <si>
    <t>-582201949</t>
  </si>
  <si>
    <t>"podlahová skladba_NS_PST 1a,2a_1.PP" (42,1+92,87)*0,1</t>
  </si>
  <si>
    <t>117</t>
  </si>
  <si>
    <t>631319173</t>
  </si>
  <si>
    <t>Příplatek k mazanině tl do 120 mm za stržení povrchu spodní vrstvy před vložením výztuže</t>
  </si>
  <si>
    <t>-1412984342</t>
  </si>
  <si>
    <t>118</t>
  </si>
  <si>
    <t>1350100702</t>
  </si>
  <si>
    <t>119</t>
  </si>
  <si>
    <t>1014609760</t>
  </si>
  <si>
    <t>120</t>
  </si>
  <si>
    <t>631362021</t>
  </si>
  <si>
    <t>Výztuž mazanin svařovanými sítěmi Kari</t>
  </si>
  <si>
    <t>-1918724986</t>
  </si>
  <si>
    <t>"podlahová skladba_NS_PST 3a,4a_1.NP" (2,47+42,5+18,42)*(7,9*1,2)/1000</t>
  </si>
  <si>
    <t>"podlahová skladba_NS_PST 1a,2a_1.PP" (42,1+92,87)*(7,9*1,2)/1000*3</t>
  </si>
  <si>
    <t>121</t>
  </si>
  <si>
    <t>632450122</t>
  </si>
  <si>
    <t>Vyrovnávací cementový potěr tl do 30 mm ze suchých směsí provedený v pásu</t>
  </si>
  <si>
    <t>-1786484565</t>
  </si>
  <si>
    <t>"vyrovnání podkladu pro osazení keramických a ocelových překladů_odměřeno elektronicky" 30,85</t>
  </si>
  <si>
    <t>122</t>
  </si>
  <si>
    <t>632450123</t>
  </si>
  <si>
    <t>Vyrovnávací cementový potěr tl do 40 mm ze suchých směsí provedený v pásu</t>
  </si>
  <si>
    <t>-326720652</t>
  </si>
  <si>
    <t>"VYROVNÁNÍ PODKLADU PARAPETŮ" (0,7*(22,9+69,6))+(0,3*40,8)</t>
  </si>
  <si>
    <t>123</t>
  </si>
  <si>
    <t>632450132</t>
  </si>
  <si>
    <t>Vyrovnávací cementový potěr tl do 30 mm ze suchých směsí provedený v ploše</t>
  </si>
  <si>
    <t>-1724192607</t>
  </si>
  <si>
    <t>124</t>
  </si>
  <si>
    <t>632451254</t>
  </si>
  <si>
    <t>Potěr cementový samonivelační litý C30 tl do 50 mm</t>
  </si>
  <si>
    <t>-1850997528</t>
  </si>
  <si>
    <t>"podlahová skladba_NS_PSS 12a_1.NP" (72,11)</t>
  </si>
  <si>
    <t>"podlahová skladba_NS_PSS 1a_1.NP" (3,86+69,61)</t>
  </si>
  <si>
    <t>"podlahová skladba_NS_PSS 1b_1.NP" (25,15+26,73)</t>
  </si>
  <si>
    <t>"podlahová skladba_NS_PSS 2a_1.NP" (27,23)</t>
  </si>
  <si>
    <t>"podlahová skladba_NS_PSS 2b_1.NP" (72,76)</t>
  </si>
  <si>
    <t>"podlahová skladba_NS_PSS 3b_1.NP" (10,9)</t>
  </si>
  <si>
    <t>"podlahová skladba_NS_PST 3a,4a_1.NP" (2,47+42,5+18,42)</t>
  </si>
  <si>
    <t>"podlahová skladba_NS_PST 1b_1.PP" (31,44)</t>
  </si>
  <si>
    <t>"podlahová skladba_NS_PST 2b,3b,4b_1.PP" (10,99+66,27+24,15)</t>
  </si>
  <si>
    <t>"podlahová skladba_NS_PSS 1a,1b_2.NP" (25,15+26,73)</t>
  </si>
  <si>
    <t>"podlahová skladba_NS_PSS 2b,3b,5a,6a_2.NP" (72,77+10,9+70,85+1,84)</t>
  </si>
  <si>
    <t>"podlahová skladba_NS_PSS 3a,7a_2.NP" (87,0+9,5)</t>
  </si>
  <si>
    <t>"podlahová skladba_NS_PSS 4a_2.NP" (31,68)</t>
  </si>
  <si>
    <t>"podlahová skladba_NS_PSS 8a_2.NP" (23,98)</t>
  </si>
  <si>
    <t>"podlahová skladba_NS_PSS 10a_3.NP" (30,98)</t>
  </si>
  <si>
    <t>"podlahová skladba_NS_PSS 11a,1b,2b,3b_3.NP" (155,01+25,09+26,43+63,8+12,38+8,48)</t>
  </si>
  <si>
    <t>"podlahová skladba_NS_PSS 9a_3.NP" (58,04)</t>
  </si>
  <si>
    <t>125</t>
  </si>
  <si>
    <t>632451293</t>
  </si>
  <si>
    <t>Příplatek k cementovému samonivelačnímu litému potěru C30 ZKD 5 mm tloušťky přes 50 mm</t>
  </si>
  <si>
    <t>-1269213722</t>
  </si>
  <si>
    <t>"podlahová skladba_NS_PSS 2b_1.NP" (72,76)*4</t>
  </si>
  <si>
    <t>"podlahová skladba_NS_PSS 3b_1.NP" (10,9)*3</t>
  </si>
  <si>
    <t>"podlahová skladba_NS_PST 2b,3b,4b_1.PP" (10,99+66,27+24,15)*4</t>
  </si>
  <si>
    <t>"podlahová skladba_NS_PSS 2b,3b,5a,6a_2.NP" (72,77+10,9+70,85+1,84)*4</t>
  </si>
  <si>
    <t>"podlahová skladba_NS_PSS 4a_2.NP" (31,68)*4</t>
  </si>
  <si>
    <t>"podlahová skladba_NS_PSS 8a_2.NP" (23,98)*4</t>
  </si>
  <si>
    <t>"podlahová skladba_NS_PSS 10a_3.NP" (30,98)*4</t>
  </si>
  <si>
    <t>"podlahová skladba_NS_PSS 11a,1b,2b,3b_3.NP" (155,01+25,09+26,43+63,8+12,38+8,48)*4</t>
  </si>
  <si>
    <t>"podlahová skladba_NS_PSS 9a_3.NP" (58,04)*4</t>
  </si>
  <si>
    <t>126</t>
  </si>
  <si>
    <t>635111215</t>
  </si>
  <si>
    <t>Násyp pod podlahy ze štěrkopísku se zhutněním</t>
  </si>
  <si>
    <t>-893159926</t>
  </si>
  <si>
    <t>127</t>
  </si>
  <si>
    <t>635211R31</t>
  </si>
  <si>
    <t xml:space="preserve">Násyp pod podlahy k vyrovnání podkladu 400 kg/m3 včetně separační folie s vytažením a upevněním na svislé konstrukce </t>
  </si>
  <si>
    <t>226398462</t>
  </si>
  <si>
    <t xml:space="preserve">Poznámka k položce:_x000d_
Vyrovnání nerovností původních stropů bude provedeno minerálním porobetonovým granulátem max. 400kg/m3. Při použití na dřevěných stropech je nutno zamezit propadání podsypu štěrbinami, trhlinami nebo děrami např. podkladovou tkaninou. Pro separaci podsypu od tepelně izolačních desek musí být použita separační vrstva! </t>
  </si>
  <si>
    <t>"podlahová skladba_NS_PSS 12a_1.NP" (72,11)*0,02</t>
  </si>
  <si>
    <t>"podlahová skladba_NS_PSS 1a_1.NP" (3,86+69,61)*0,02</t>
  </si>
  <si>
    <t>"podlahová skladba_NS_PSS 1b_1.NP" (25,15+26,73)*0,02</t>
  </si>
  <si>
    <t>"podlahová skladba_NS_PSS 2a_1.NP" (27,23)*0,02</t>
  </si>
  <si>
    <t>"podlahová skladba_NS_PST 3a,4a_1.NP" (2,47+42,5+18,42)*0,02</t>
  </si>
  <si>
    <t>"podlahová skladba_NS_PSS 1a,1b_2.NP" (25,15+26,73)*0,02</t>
  </si>
  <si>
    <t>"podlahová skladba_NS_PSS 3a,7a_2.NP" (87,0+9,5)*0,025</t>
  </si>
  <si>
    <t>"podlahová skladba_NS_PSS 8a_2.NP" (23,98)*0,07</t>
  </si>
  <si>
    <t>"podlahová skladba_NS_PSS 10a_3.NP" (30,98)*0,02</t>
  </si>
  <si>
    <t>"podlahová skladba_NS_PSS 9a_3.NP" (58,04)*0,02</t>
  </si>
  <si>
    <t>128</t>
  </si>
  <si>
    <t>941211112</t>
  </si>
  <si>
    <t>Montáž lešení řadového rámového lehkého zatížení do 200 kg/m2 š do 0,9 m v do 25 m</t>
  </si>
  <si>
    <t>-2054519965</t>
  </si>
  <si>
    <t>Pohledové plochy:</t>
  </si>
  <si>
    <t>"A" ((27,66+12,2)*2*12,6)-(9,7*11*2)</t>
  </si>
  <si>
    <t xml:space="preserve">"přístavby" </t>
  </si>
  <si>
    <t>((3,5+10,26)*2*12,15)-(9,7*11,0)</t>
  </si>
  <si>
    <t>((13,48+13,6)*2*13,2)-(9,7*11,0)</t>
  </si>
  <si>
    <t>"přesahy a ostatní plochy" 325,4</t>
  </si>
  <si>
    <t>129</t>
  </si>
  <si>
    <t>941211211</t>
  </si>
  <si>
    <t>Příplatek k lešení řadovému rámovému lehkému š 0,9 m v do 25 m za první a ZKD den použití</t>
  </si>
  <si>
    <t>1369310311</t>
  </si>
  <si>
    <t>1952,352*90 'Přepočtené koeficientem množství</t>
  </si>
  <si>
    <t>130</t>
  </si>
  <si>
    <t>941211812</t>
  </si>
  <si>
    <t>Demontáž lešení řadového rámového lehkého zatížení do 200 kg/m2 š do 0,9 m v do 25 m</t>
  </si>
  <si>
    <t>556566938</t>
  </si>
  <si>
    <t>131</t>
  </si>
  <si>
    <t>944511111</t>
  </si>
  <si>
    <t>Montáž ochranné sítě z textilie z umělých vláken</t>
  </si>
  <si>
    <t>1958409111</t>
  </si>
  <si>
    <t>132</t>
  </si>
  <si>
    <t>944511211</t>
  </si>
  <si>
    <t>Příplatek k ochranné síti za první a ZKD den použití</t>
  </si>
  <si>
    <t>-1516909638</t>
  </si>
  <si>
    <t>133</t>
  </si>
  <si>
    <t>944511811</t>
  </si>
  <si>
    <t>Demontáž ochranné sítě z textilie z umělých vláken</t>
  </si>
  <si>
    <t>1845620201</t>
  </si>
  <si>
    <t>134</t>
  </si>
  <si>
    <t>949101111</t>
  </si>
  <si>
    <t>Lešení pomocné pro objekty pozemních staveb s lešeňovou podlahou v do 1,9 m zatížení do 150 kg/m2</t>
  </si>
  <si>
    <t>177447023</t>
  </si>
  <si>
    <t>2*((121,17+247,46+244,97)+(276,64+378,64+367,3+387,09))</t>
  </si>
  <si>
    <t>135</t>
  </si>
  <si>
    <t>949101112</t>
  </si>
  <si>
    <t>Lešení pomocné pro objekty pozemních staveb s lešeňovou podlahou v do 3,5 m zatížení do 150 kg/m2</t>
  </si>
  <si>
    <t>38564169</t>
  </si>
  <si>
    <t>2*(2,6*3,2*8)</t>
  </si>
  <si>
    <t>136</t>
  </si>
  <si>
    <t>949321112</t>
  </si>
  <si>
    <t>Montáž lešení dílcového do šachet o půdorysné ploše do 6 m2 v do 20 m</t>
  </si>
  <si>
    <t>212263516</t>
  </si>
  <si>
    <t>137</t>
  </si>
  <si>
    <t>949321211</t>
  </si>
  <si>
    <t>Příplatek k lešení dílcovému do šachet do 6 m2 v do 30 m za první a ZKD den použití</t>
  </si>
  <si>
    <t>333836199</t>
  </si>
  <si>
    <t>15,26*30 'Přepočtené koeficientem množství</t>
  </si>
  <si>
    <t>138</t>
  </si>
  <si>
    <t>949321812</t>
  </si>
  <si>
    <t>Demontáž lešení dílcového do šachet o půdorysné ploše do 6 m2 v do 20 m</t>
  </si>
  <si>
    <t>-1701407782</t>
  </si>
  <si>
    <t>139</t>
  </si>
  <si>
    <t>952901111</t>
  </si>
  <si>
    <t>Vyčištění budov bytové a občanské výstavby při výšce podlaží do 4 m</t>
  </si>
  <si>
    <t>1880935391</t>
  </si>
  <si>
    <t>140</t>
  </si>
  <si>
    <t>953331112</t>
  </si>
  <si>
    <t>Vložky pod zdivo a dilatačních spár z lepenky pískované kladené volně</t>
  </si>
  <si>
    <t>77034840</t>
  </si>
  <si>
    <t>141</t>
  </si>
  <si>
    <t>962031133</t>
  </si>
  <si>
    <t>Bourání příček z cihel pálených na MVC tl do 150 mm</t>
  </si>
  <si>
    <t>-2116729333</t>
  </si>
  <si>
    <t>"1.PP_odměřeno elektronicky" 2,25*(6,825)</t>
  </si>
  <si>
    <t>"1.NP_odměřeno elektronicky" 3,4*(69,87)</t>
  </si>
  <si>
    <t>"2.NP_odměřeno elektronicky" 3,4*(47,08)</t>
  </si>
  <si>
    <t>142</t>
  </si>
  <si>
    <t>962032230</t>
  </si>
  <si>
    <t>Bourání zdiva z cihel pálených nebo vápenopískových na MV nebo MVC do 1 m3</t>
  </si>
  <si>
    <t>-337405156</t>
  </si>
  <si>
    <t>Poznámka k položce:_x000d_
-v položce jsou obsaženy také vybourané otvory a výklenky</t>
  </si>
  <si>
    <t>"1.NP_odměřeno elektronicky" 12,5</t>
  </si>
  <si>
    <t>"2.NP_odměřeno elektronicky" 11,25</t>
  </si>
  <si>
    <t>"půdní prostor_odměřeno elektronicky" 8,15</t>
  </si>
  <si>
    <t>"ostatní+zdivo uvolněné při BP" 12,5</t>
  </si>
  <si>
    <t>143</t>
  </si>
  <si>
    <t>962032631</t>
  </si>
  <si>
    <t>Bourání zdiva komínového z cihel na MV nebo MVC</t>
  </si>
  <si>
    <t>18028802</t>
  </si>
  <si>
    <t>4,5*0,45*(1,55+0,75+0,45+1,05+1,75+2,05)</t>
  </si>
  <si>
    <t>144</t>
  </si>
  <si>
    <t>962052211</t>
  </si>
  <si>
    <t>Bourání zdiva a konstrukcí nadzákladových ze ŽB přes 1 m3</t>
  </si>
  <si>
    <t>380703178</t>
  </si>
  <si>
    <t>"římsy a ostatní prvky" (15,0*0,75*0,8)</t>
  </si>
  <si>
    <t>"schodiště a ostatní prvky_odměřeno elektronicky" (5,76+3,12)+(6,24+2,5+6,25+2,85)</t>
  </si>
  <si>
    <t>145</t>
  </si>
  <si>
    <t>963051113</t>
  </si>
  <si>
    <t>Bourání ŽB stropů deskových tl přes 80 mm</t>
  </si>
  <si>
    <t>-324095711</t>
  </si>
  <si>
    <t>"1.PP" (1,8*2,05*0,25)+(1,4*2,05*0,25)+(0,7*0,7*0,25)+(0,9*0,9*0,25)</t>
  </si>
  <si>
    <t>"1.NP" (8,2*3,6*0,25)+(0,7*0,7*0,25)+(0,9*0,9*0,25)</t>
  </si>
  <si>
    <t>"2.NP" (8,2*3,6*0,25)+(0,7*0,7*0,25)+(0,9*0,9*0,25)</t>
  </si>
  <si>
    <t>146</t>
  </si>
  <si>
    <t>963051R00</t>
  </si>
  <si>
    <t xml:space="preserve">Bourání kompletní střešní konstrukce postupným rozebíráním </t>
  </si>
  <si>
    <t>-689404914</t>
  </si>
  <si>
    <t xml:space="preserve">Poznámka k položce:_x000d_
kOMPLETNÍ PROVEDENÍ DLE SPECIFIKACE PD A TZ VČETNĚ VŠECH PŘÍMO SOUVISEJÍCÍCH PRACÍ / ČINNOSTÍ A DODÁVEK_x000d_
-------------------------------------------------------------------------------------------------------------------------------------------------------_x000d_
JC OBSAHUJE VEŠKERÉ A KOMPLETNÍ KONSTRUKCE / SKLADBY A PRVKY SOUVISEJÍCÍ SE STŘECHOU STÁVAJÍCÍHO OBJEKTU </t>
  </si>
  <si>
    <t>ROZSAH VZTAŽEN NA PŮDORYSNOU PLOCHU !</t>
  </si>
  <si>
    <t>(28,8*11,9)+(3,65*1,4*2)</t>
  </si>
  <si>
    <t>147</t>
  </si>
  <si>
    <t>965042141</t>
  </si>
  <si>
    <t>Bourání podkladů nebo mazanin betonových tl do 100 mm pl přes 4 m2</t>
  </si>
  <si>
    <t>-625460831</t>
  </si>
  <si>
    <t>"skladba 1.PP_BP" 40,3*0,10*3</t>
  </si>
  <si>
    <t>"skladba 2.NP_BP" (89,43)*0,1</t>
  </si>
  <si>
    <t>148</t>
  </si>
  <si>
    <t>965042241</t>
  </si>
  <si>
    <t>Bourání podkladů nebo mazanin betonových tl přes 100 mm pl přes 4 m2</t>
  </si>
  <si>
    <t>1904038249</t>
  </si>
  <si>
    <t>"přípravné práce" (0,35*(201,2))</t>
  </si>
  <si>
    <t>149</t>
  </si>
  <si>
    <t>-1163320198</t>
  </si>
  <si>
    <t>"skladba 1.PP_BP" (40,3+44+4,7+17,1+17,0+9)*0,15</t>
  </si>
  <si>
    <t>"skladba 1.NP_BP" (66,71)*0,15</t>
  </si>
  <si>
    <t>150</t>
  </si>
  <si>
    <t>965049111</t>
  </si>
  <si>
    <t>Příplatek k bourání betonových mazanin za bourání mazanin se svařovanou sítí tl do 100 mm</t>
  </si>
  <si>
    <t>1592856</t>
  </si>
  <si>
    <t>151</t>
  </si>
  <si>
    <t>965049112</t>
  </si>
  <si>
    <t>Příplatek k bourání betonových mazanin za bourání mazanin se svařovanou sítí tl přes 100 mm</t>
  </si>
  <si>
    <t>480712945</t>
  </si>
  <si>
    <t>152</t>
  </si>
  <si>
    <t>-887424751</t>
  </si>
  <si>
    <t>153</t>
  </si>
  <si>
    <t>965081213</t>
  </si>
  <si>
    <t>Bourání podlah z dlaždic keramických nebo xylolitových tl do 10 mm plochy přes 1 m2</t>
  </si>
  <si>
    <t>-281824311</t>
  </si>
  <si>
    <t>Poznámka k položce:_x000d_
V jednotkové ceně zahrnuty náklady na bourání souvisejících obvodových soklů v = do 150 mm.</t>
  </si>
  <si>
    <t>"1.NP_odměřeno z tabulky místností" (7,68+5,5+2,0+3,68)</t>
  </si>
  <si>
    <t>"2.NP_odměřeno z tabulky místností" (1,0)</t>
  </si>
  <si>
    <t>154</t>
  </si>
  <si>
    <t>965081323</t>
  </si>
  <si>
    <t>Bourání podlah z dlaždic betonových, teracových nebo čedičových tl do 25 mm plochy přes 1 m2</t>
  </si>
  <si>
    <t>1003056522</t>
  </si>
  <si>
    <t>"1.NP_odměřeno z tabulky místností" (27,1+1,61+5,7+13,44)</t>
  </si>
  <si>
    <t>"2.NP_odměřeno z tabulky místností" (88,43)</t>
  </si>
  <si>
    <t>155</t>
  </si>
  <si>
    <t>965082933</t>
  </si>
  <si>
    <t>Odstranění násypů pod podlahami tl do 200 mm pl přes 2 m2</t>
  </si>
  <si>
    <t>2108904872</t>
  </si>
  <si>
    <t>"skladba 1.PP_BP" 40,3*0,15</t>
  </si>
  <si>
    <t>"skladba 1.PP_BP" (44+4,7+17,1+17+9)*0,2</t>
  </si>
  <si>
    <t>"skladba 2.NP_BP" (89,43)*0,15</t>
  </si>
  <si>
    <t>"skladba 2.NP_BP" (155,54)*0,2</t>
  </si>
  <si>
    <t>156</t>
  </si>
  <si>
    <t>965082941</t>
  </si>
  <si>
    <t>Odstranění násypů pod podlahami tl přes 200 mm</t>
  </si>
  <si>
    <t>-164359896</t>
  </si>
  <si>
    <t>"skladba 1.NP_BP" (66,71)*0,25</t>
  </si>
  <si>
    <t>157</t>
  </si>
  <si>
    <t>967031732</t>
  </si>
  <si>
    <t>Přisekání plošné zdiva z cihel pálených na MV nebo MVC tl do 100 mm</t>
  </si>
  <si>
    <t>1182697003</t>
  </si>
  <si>
    <t>"1.PP_odměřeno elektronicky" 2,25*(129,31)*0,65</t>
  </si>
  <si>
    <t>"1.NP_odměřeno elektronicky" 3,4*(147,6)*0,5</t>
  </si>
  <si>
    <t>"2.NP_odměřeno elektronicky" 3,4*(143,5)*0,5</t>
  </si>
  <si>
    <t>158</t>
  </si>
  <si>
    <t>968062R00</t>
  </si>
  <si>
    <t>Vybourání výplní otvorů bez materiálového a plošného rozlišení</t>
  </si>
  <si>
    <t>-1140391340</t>
  </si>
  <si>
    <t>Poznámka k položce:_x000d_
Specifikace / rozsah:_x000d_
-vyvěšení křídel (v případě otevíravých výplní)_x000d_
-vybourání rámu (bez rozlišení systému otevírání)_x000d_
--------------------------------------------------------_x000d_
-vybourání pevných (neotevíravých) výplní bez rozlišení _x000d_
--------------------------------------------------------_x000d_
-demontáže a odstranění přímo souvisejících příslušenství a doplňků_x000d_
(parapety, garnyže, rolety, žaluzie, ocel. mříže, ostatní doplňky)_x000d_
---------------------------------------------------------_x000d_
-veškeré demontážní práce a přesuny jesou zahrnuty v jednotkové ceně</t>
  </si>
  <si>
    <t>"odměřeno elektronicky_1.PP+1.NP+2.NP" 12,78+56,14+62,95</t>
  </si>
  <si>
    <t>159</t>
  </si>
  <si>
    <t>968072455</t>
  </si>
  <si>
    <t xml:space="preserve">Vybourání dveřních zárubní včetně vyvěšení křídel </t>
  </si>
  <si>
    <t>-1479158442</t>
  </si>
  <si>
    <t>"1.PP-2.NP_odměřeno elektronicky" (8,0+34,0+26,0)</t>
  </si>
  <si>
    <t>160</t>
  </si>
  <si>
    <t>974031154</t>
  </si>
  <si>
    <t>Vysekání rýh ve zdivu cihelném plochy do 0,1 m2 hl. do 150 mm</t>
  </si>
  <si>
    <t>1787940740</t>
  </si>
  <si>
    <t>161</t>
  </si>
  <si>
    <t>974031164</t>
  </si>
  <si>
    <t>Vysekání rýh ve zdivu cihelném plochy do 0,15 m2 hl. do 150 mm</t>
  </si>
  <si>
    <t>477812154</t>
  </si>
  <si>
    <t>162</t>
  </si>
  <si>
    <t>974031167</t>
  </si>
  <si>
    <t>Vysekání rýh ve zdivu cihelném plochy do 0,15 m2 hl. do 300 mm</t>
  </si>
  <si>
    <t>251817519</t>
  </si>
  <si>
    <t>163</t>
  </si>
  <si>
    <t>977151123</t>
  </si>
  <si>
    <t>Jádrové vrty diamantovými korunkami do D 150 mm do stavebních materiálů</t>
  </si>
  <si>
    <t>283771904</t>
  </si>
  <si>
    <t>164</t>
  </si>
  <si>
    <t>977151127</t>
  </si>
  <si>
    <t>Jádrové vrty diamantovými korunkami do D 250 mm do stavebních materiálů</t>
  </si>
  <si>
    <t>827938222</t>
  </si>
  <si>
    <t>165</t>
  </si>
  <si>
    <t>977151129</t>
  </si>
  <si>
    <t>Jádrové vrty diamantovými korunkami do D 350 mm do stavebních materiálů</t>
  </si>
  <si>
    <t>575332042</t>
  </si>
  <si>
    <t>166</t>
  </si>
  <si>
    <t>978011191</t>
  </si>
  <si>
    <t>Otlučení (osekání) vnitřní vápenné nebo vápenocementové omítky stropů v rozsahu do 100 %</t>
  </si>
  <si>
    <t>-1259473421</t>
  </si>
  <si>
    <t>"1.PP_BP" (121,17*1,15)</t>
  </si>
  <si>
    <t>167</t>
  </si>
  <si>
    <t>978012191</t>
  </si>
  <si>
    <t>Otlučení (osekání) vnitřní vápenné nebo vápenocementové omítky stropů rákosových v rozsahu do 100 %</t>
  </si>
  <si>
    <t>-779859095</t>
  </si>
  <si>
    <t>"podhledová skladba_1.NP_BP" (247,46)</t>
  </si>
  <si>
    <t>"podhledová skladba_2.NP_BP" (244,97)</t>
  </si>
  <si>
    <t>168</t>
  </si>
  <si>
    <t>978013191</t>
  </si>
  <si>
    <t>Otlučení (osekání) vnitřní vápenné nebo vápenocementové omítky stěn v rozsahu do 100 %</t>
  </si>
  <si>
    <t>-348321137</t>
  </si>
  <si>
    <t>"1.PP_odměřeno elektronicky" 2,25*(129,31)</t>
  </si>
  <si>
    <t>"1.NP_odměřeno elektronicky" 3,4*(147,6)</t>
  </si>
  <si>
    <t>"2.NP_odměřeno elektronicky" 3,4*(143,5)</t>
  </si>
  <si>
    <t>169</t>
  </si>
  <si>
    <t>978036191</t>
  </si>
  <si>
    <t>Otlučení (osekání) cementových omítek vnějších ploch v rozsahu do 100 %</t>
  </si>
  <si>
    <t>-371913425</t>
  </si>
  <si>
    <t>(27,66+12,2)*2*12,6</t>
  </si>
  <si>
    <t>170</t>
  </si>
  <si>
    <t>97805941</t>
  </si>
  <si>
    <t>Rozebrání soklového obkladu z kamene vnějších stěn plochy přes 1 m2</t>
  </si>
  <si>
    <t>829096772</t>
  </si>
  <si>
    <t xml:space="preserve">Poznámka k položce:_x000d_
Rozebrání soklového obkladu z kamene_x000d_
Soklový obklad z kamene bude šetrně rozebrán a uložen na zvláštní skládku. Investor rozhodne o jeho zno-vuvyužití či prodeji k dalšímu zpracování. Podklad bude dle potřeby očištěn._x000d_
</t>
  </si>
  <si>
    <t>(27,66+12,2)*2*2,0</t>
  </si>
  <si>
    <t>171</t>
  </si>
  <si>
    <t>978059541</t>
  </si>
  <si>
    <t>Odsekání a odebrání obkladů stěn z vnitřních obkládaček plochy přes 1 m2</t>
  </si>
  <si>
    <t>935735431</t>
  </si>
  <si>
    <t>"1.NP_odměřeno elektronicky" (79,79)</t>
  </si>
  <si>
    <t>"2.NP_odměřeno elektronicky" (124,33)</t>
  </si>
  <si>
    <t>172</t>
  </si>
  <si>
    <t>981011315</t>
  </si>
  <si>
    <t>Demolice budov zděných na MVC postupným rozebíráním</t>
  </si>
  <si>
    <t>100289927</t>
  </si>
  <si>
    <t>Poznámka k položce:_x000d_
(JC zahrnuje také bourání základových konstrukcí)</t>
  </si>
  <si>
    <t>Kompletní přístavby:</t>
  </si>
  <si>
    <t>1,55*5,4*(3,4+0,8)</t>
  </si>
  <si>
    <t>2,7*8,3*(7,5+0,8)</t>
  </si>
  <si>
    <t>173</t>
  </si>
  <si>
    <t>985131311</t>
  </si>
  <si>
    <t>Ruční dočištění ploch stěn, rubu kleneb a podlah ocelových kartáči</t>
  </si>
  <si>
    <t>-1980478469</t>
  </si>
  <si>
    <t>174</t>
  </si>
  <si>
    <t>985221013</t>
  </si>
  <si>
    <t>Postupné rozebírání kamenného zdiva pro další použití přes 3 m3</t>
  </si>
  <si>
    <t>-1437265484</t>
  </si>
  <si>
    <t>175</t>
  </si>
  <si>
    <t>985511R00</t>
  </si>
  <si>
    <t xml:space="preserve">Sanace základových konstrukcí za použití torkterového pláště </t>
  </si>
  <si>
    <t>1991464162</t>
  </si>
  <si>
    <t xml:space="preserve">Poznámka k položce:_x000d_
Kompletní systémová dodávka a provedení dle specifikace PD a TZ včetně všech přímo souvisejících prací/činností a dodávek_x000d_
------------------------------------------------------------------------------------------------------------------------------------------------------_x000d_
Sanace stávajících základů vhodnou injektážní směsí – rekonstr. budovy A_x000d_
Na základě provedeného stavebně technického průzkumu, kde je mj. uvedeno, že beton základů je nekvalitní, hrubozrnný, částečně narušený (zvětralý, narušený vlhkostí, apod.), na povrchu silně drolivý až rozpadavý, a také na základě inženýrsko-geologického průzkumu, v rámci kterého byla stanovena agresivita podzemní vody jako velmi vysoká (IV. st., XA2), je naprosto nutné betonové základy stávajícího objektu řádně sano-vat._x000d_
Postup sanace:_x000d_
- ruční otlučení základů_x000d_
- očištění, penetrace a adhezní můstek_x000d_
- osazení trnů pro uchycení výztuže dl. cca 300mm_x000d_
- osazení KARI mříže 100x100x8mm_x000d_
- výroba bednění_x000d_
- provedení torkretového pláště tl. cca 100-150mm s odolností XA2_x000d_
Přehled sanovaných konstrukcí viz. D.1.1.14 návrh sanace._x000d_
</t>
  </si>
  <si>
    <t>"sanace_rozsah_D.1.1.v.č.14,TZ" (141,3)</t>
  </si>
  <si>
    <t>176</t>
  </si>
  <si>
    <t>997013153</t>
  </si>
  <si>
    <t>Vnitrostaveništní doprava suti a vybouraných hmot pro budovy v do 12 m s omezením mechanizace</t>
  </si>
  <si>
    <t>960401402</t>
  </si>
  <si>
    <t>177</t>
  </si>
  <si>
    <t>1760683686</t>
  </si>
  <si>
    <t>178</t>
  </si>
  <si>
    <t>1488697836</t>
  </si>
  <si>
    <t>179</t>
  </si>
  <si>
    <t>1116366688</t>
  </si>
  <si>
    <t>1405,229*20 'Přepočtené koeficientem množství</t>
  </si>
  <si>
    <t>180</t>
  </si>
  <si>
    <t>714249920</t>
  </si>
  <si>
    <t>998</t>
  </si>
  <si>
    <t>Přesun hmot</t>
  </si>
  <si>
    <t>181</t>
  </si>
  <si>
    <t>998011003</t>
  </si>
  <si>
    <t>Přesun hmot pro budovy zděné v do 24 m</t>
  </si>
  <si>
    <t>277847813</t>
  </si>
  <si>
    <t>PSV</t>
  </si>
  <si>
    <t>Práce a dodávky PSV</t>
  </si>
  <si>
    <t>711</t>
  </si>
  <si>
    <t>Izolace proti vodě, vlhkosti a plynům</t>
  </si>
  <si>
    <t>182</t>
  </si>
  <si>
    <t>711111001</t>
  </si>
  <si>
    <t>Provedení izolace proti zemní vlhkosti vodorovné za studena nátěrem penetračním</t>
  </si>
  <si>
    <t>1283563329</t>
  </si>
  <si>
    <t>"přístavba schodiště" (3,2*9,9)</t>
  </si>
  <si>
    <t>183</t>
  </si>
  <si>
    <t>11163150</t>
  </si>
  <si>
    <t>lak penetrační asfaltový</t>
  </si>
  <si>
    <t>-757668958</t>
  </si>
  <si>
    <t>31,68*0,0003 'Přepočtené koeficientem množství</t>
  </si>
  <si>
    <t>184</t>
  </si>
  <si>
    <t>-1681389786</t>
  </si>
  <si>
    <t>"podlahová skladba_NS_PST 1a,2a_1.PP" (42,1+92,87)</t>
  </si>
  <si>
    <t>185</t>
  </si>
  <si>
    <t>2137314515</t>
  </si>
  <si>
    <t>198,36*0,0003 'Přepočtené koeficientem množství</t>
  </si>
  <si>
    <t>186</t>
  </si>
  <si>
    <t>711112001</t>
  </si>
  <si>
    <t>Provedení izolace proti zemní vlhkosti svislé za studena nátěrem penetračním</t>
  </si>
  <si>
    <t>37787010</t>
  </si>
  <si>
    <t>187</t>
  </si>
  <si>
    <t>-1272201860</t>
  </si>
  <si>
    <t>189,15*0,00035 'Přepočtené koeficientem množství</t>
  </si>
  <si>
    <t>188</t>
  </si>
  <si>
    <t>711131811</t>
  </si>
  <si>
    <t>Odstranění izolace proti zemní vlhkosti vodorovné</t>
  </si>
  <si>
    <t>1006710963</t>
  </si>
  <si>
    <t>"skladba 1.PP_BP" 40,3*3</t>
  </si>
  <si>
    <t>189</t>
  </si>
  <si>
    <t>711141559</t>
  </si>
  <si>
    <t>Provedení izolace proti zemní vlhkosti pásy přitavením vodorovné NAIP</t>
  </si>
  <si>
    <t>2047073641</t>
  </si>
  <si>
    <t>"přístavba schodiště" (3,2*9,9)*2</t>
  </si>
  <si>
    <t>190</t>
  </si>
  <si>
    <t>62855002</t>
  </si>
  <si>
    <t>pás asfaltový natavitelný modifikovaný SBS tl 5mm s vložkou a spalitelnou PE fólií nebo jemnozrnný minerálním posypem na horním povrchu</t>
  </si>
  <si>
    <t>-2060960453</t>
  </si>
  <si>
    <t>63,36*1,15 'Přepočtené koeficientem množství</t>
  </si>
  <si>
    <t>191</t>
  </si>
  <si>
    <t>1689889815</t>
  </si>
  <si>
    <t>"podlahová skladba_NS_PST 3a,4a_1.NP" (2,47+42,5+18,42)*2</t>
  </si>
  <si>
    <t>"podlahová skladba_NS_PST 1a,2a_1.PP" (42,1+92,87)*2</t>
  </si>
  <si>
    <t>192</t>
  </si>
  <si>
    <t>626107479</t>
  </si>
  <si>
    <t>396,72*1,15 'Přepočtené koeficientem množství</t>
  </si>
  <si>
    <t>193</t>
  </si>
  <si>
    <t>711142559</t>
  </si>
  <si>
    <t>Provedení izolace proti zemní vlhkosti pásy přitavením svislé NAIP</t>
  </si>
  <si>
    <t>1929218671</t>
  </si>
  <si>
    <t>"přístavba schodiště+objekt A" ((26,2*1,25)+(78,2*2,0))*2</t>
  </si>
  <si>
    <t>194</t>
  </si>
  <si>
    <t>1675790604</t>
  </si>
  <si>
    <t>378,3*1,2 'Přepočtené koeficientem množství</t>
  </si>
  <si>
    <t>195</t>
  </si>
  <si>
    <t>711161222</t>
  </si>
  <si>
    <t>Izolace proti zemní vlhkosti nopovou fólií s textilií svislá, nopek v 8,0 mm, tl do 0,6 mm</t>
  </si>
  <si>
    <t>454262867</t>
  </si>
  <si>
    <t>196</t>
  </si>
  <si>
    <t>711161383</t>
  </si>
  <si>
    <t>Izolace proti zemní vlhkosti nopovou fólií ukončení horní lištou</t>
  </si>
  <si>
    <t>1517898306</t>
  </si>
  <si>
    <t>197</t>
  </si>
  <si>
    <t>711491272</t>
  </si>
  <si>
    <t>Provedení izolace proti tlakové vodě svislé z textilií vrstva ochranná</t>
  </si>
  <si>
    <t>-1015636211</t>
  </si>
  <si>
    <t>198</t>
  </si>
  <si>
    <t>69311068</t>
  </si>
  <si>
    <t>geotextilie netkaná separační, ochranná, filtrační, drenážní PP 300g/m2</t>
  </si>
  <si>
    <t>1131995010</t>
  </si>
  <si>
    <t>438,69*1,1 'Přepočtené koeficientem množství</t>
  </si>
  <si>
    <t>199</t>
  </si>
  <si>
    <t>711493112</t>
  </si>
  <si>
    <t>Izolace proti vodě vodorovná těsnicí stěrkou</t>
  </si>
  <si>
    <t>1736493645</t>
  </si>
  <si>
    <t xml:space="preserve">Poznámka k položce:_x000d_
Specifikace:_x000d_
--------------------------------------_x000d_
V jednotkové ceně zahrnuty náklady na systémové koutové pásky/profily._x000d_
Tl. hydroizolační stěrky 2x2 mm._x000d_
---------------------------------------_x000d_
</t>
  </si>
  <si>
    <t>"podlahová skladba_NS_2.NP" (1,84)</t>
  </si>
  <si>
    <t>200</t>
  </si>
  <si>
    <t>711493121</t>
  </si>
  <si>
    <t xml:space="preserve">Izolace proti vodě svislá těsnicí hmotou (exteriérové využití) </t>
  </si>
  <si>
    <t>-979957168</t>
  </si>
  <si>
    <t>Poznámka k položce:_x000d_
Specifikace:_x000d_
--------------------------------------_x000d_
V jednotkové ceně zahrnuty náklady na systémové koutové pásky/profily._x000d_
Tl. hydroizolační stěrky 2x2 mm._x000d_
---------------------------------------</t>
  </si>
  <si>
    <t>"soklová část" ((1,45*122,8)-25,15+(77,5*0,25))</t>
  </si>
  <si>
    <t>201</t>
  </si>
  <si>
    <t>711493122</t>
  </si>
  <si>
    <t>Izolace proti vodě svislá těsnicí stěrkou</t>
  </si>
  <si>
    <t>1357501103</t>
  </si>
  <si>
    <t>202</t>
  </si>
  <si>
    <t>711493R11</t>
  </si>
  <si>
    <t xml:space="preserve">Izolace proti vlhkosti podhledů a stropů těsnicí paropropustnou stěrkou na bázi cementu </t>
  </si>
  <si>
    <t>497837053</t>
  </si>
  <si>
    <t>Poznámka k položce:_x000d_
Kompletní systémová dodávka a provedení dle specifikace PD a TZ včetně všech přímo souvisejících prací/činností/doplňků a příslušenství_x000d_
----------------------------------------------------------------------------------------------------------------------------------------------------------------------</t>
  </si>
  <si>
    <t>203</t>
  </si>
  <si>
    <t>711493R12</t>
  </si>
  <si>
    <t xml:space="preserve">Izolace proti vlhkosti stěn těsnicí paropropustnou stěrkou na bázi cementu </t>
  </si>
  <si>
    <t>2026936538</t>
  </si>
  <si>
    <t>204</t>
  </si>
  <si>
    <t>998711202</t>
  </si>
  <si>
    <t>Přesun hmot procentní pro izolace proti vodě, vlhkosti a plynům</t>
  </si>
  <si>
    <t>%</t>
  </si>
  <si>
    <t>-646321650</t>
  </si>
  <si>
    <t>712</t>
  </si>
  <si>
    <t>Povlakové krytiny</t>
  </si>
  <si>
    <t>205</t>
  </si>
  <si>
    <t>712311101</t>
  </si>
  <si>
    <t>Provedení povlakové krytiny střech do 10° za studena lakem penetračním nebo asfaltovým</t>
  </si>
  <si>
    <t>-347860910</t>
  </si>
  <si>
    <t>"střešní skladba_ZPS1c" ((15,3*4,35)-(1,4*10,36))</t>
  </si>
  <si>
    <t>"střešní skladba_ZPS1b" ((3,46*10,26)+(13,56*10,26))</t>
  </si>
  <si>
    <t>"střešní skladba_ZPS2b" (3,25*3,85)</t>
  </si>
  <si>
    <t>"střešní skladba_ZPS1a" ((27,66*10,76)+(1,4*8,96))</t>
  </si>
  <si>
    <t>206</t>
  </si>
  <si>
    <t>-2090486018</t>
  </si>
  <si>
    <t>549,355*0,0003 'Přepočtené koeficientem množství</t>
  </si>
  <si>
    <t>207</t>
  </si>
  <si>
    <t>712331111</t>
  </si>
  <si>
    <t>Provedení povlakové krytiny střech do 10° podkladní vrstvy pásy na sucho samolepící</t>
  </si>
  <si>
    <t>-1311248342</t>
  </si>
  <si>
    <t>"střešní skladba_ZPS1b" (27,44+47,64)*0,25</t>
  </si>
  <si>
    <t>"střešní skladba_ZPS2b" (14,2)*0,25</t>
  </si>
  <si>
    <t>"střešní skladba_ZPS1a" (79,64)*0,3</t>
  </si>
  <si>
    <t>208</t>
  </si>
  <si>
    <t>62866281</t>
  </si>
  <si>
    <t>pás asfaltový samolepicí modifikovaný SBS tl 3mm s vložkou se spalitelnou fólií nebo jemnozrnným minerálním posypem nebo textilií na horním povrchu</t>
  </si>
  <si>
    <t>-790148863</t>
  </si>
  <si>
    <t>Poznámka k položce:_x000d_
pružný samolepící SBS elastometrický bitumenový pás vyztužený vložkou z kompozitního sklo-polyesteru 140g/m2.</t>
  </si>
  <si>
    <t>595,567*1,15 'Přepočtené koeficientem množství</t>
  </si>
  <si>
    <t>209</t>
  </si>
  <si>
    <t>712341559</t>
  </si>
  <si>
    <t>Provedení povlakové krytiny střech do 10° pásy NAIP přitavením v plné ploše</t>
  </si>
  <si>
    <t>-726991372</t>
  </si>
  <si>
    <t>210</t>
  </si>
  <si>
    <t>62855009</t>
  </si>
  <si>
    <t>pás asfaltový natavitelný modifikovaný SBS tl 5mm s vložkou z polyesterové vyztužené rohože a hrubozrnným břidličným posypem na horním povrchu</t>
  </si>
  <si>
    <t>-1230669575</t>
  </si>
  <si>
    <t>Poznámka k položce:_x000d_
natavitelný SBS modifikovaný asf. pás tl. 5mm vyztužený netkanou polyeste-rovou vložkou s horním povrchem z břidlicového posypu, plošná hmotnost min. 4,75kg/m2 Barvu posypu určí investor ze standardní nabídky!</t>
  </si>
  <si>
    <t>549,355*1,15 'Přepočtené koeficientem množství</t>
  </si>
  <si>
    <t>211</t>
  </si>
  <si>
    <t>-403359853</t>
  </si>
  <si>
    <t>212</t>
  </si>
  <si>
    <t>62856011</t>
  </si>
  <si>
    <t>pás asfaltový natavitelný modifikovaný SBS tl 4,0mm s vložkou z hliníkové fólie, hliníkové fólie s textilií a spalitelnou PE fólií nebo jemnozrnný minerálním posypem na horním povrchu</t>
  </si>
  <si>
    <t>-1568338266</t>
  </si>
  <si>
    <t>497,304*1,15 'Přepočtené koeficientem množství</t>
  </si>
  <si>
    <t>213</t>
  </si>
  <si>
    <t>712363605</t>
  </si>
  <si>
    <t>Provedení povlak krytiny mechanicky kotvenou , budova v do 18m</t>
  </si>
  <si>
    <t>16779799</t>
  </si>
  <si>
    <t xml:space="preserve">Poznámka k položce:_x000d_
-specifikace kotev _ dle jednotlivých skladeb a tl. tepelné izolace </t>
  </si>
  <si>
    <t>214</t>
  </si>
  <si>
    <t>712811101</t>
  </si>
  <si>
    <t>Provedení povlakové krytiny vytažením na konstrukce za studena nátěrem penetračním</t>
  </si>
  <si>
    <t>-1490180638</t>
  </si>
  <si>
    <t>"střešní skladba_ZPS1b" (27,44+47,64)*0,35</t>
  </si>
  <si>
    <t>"střešní skladba_ZPS2b" (14,2)*0,3</t>
  </si>
  <si>
    <t>"střešní skladba_ZPS1a" (79,64)*0,5</t>
  </si>
  <si>
    <t>215</t>
  </si>
  <si>
    <t>-1040026891</t>
  </si>
  <si>
    <t>70,358*0,00035 'Přepočtené koeficientem množství</t>
  </si>
  <si>
    <t>216</t>
  </si>
  <si>
    <t>712841559</t>
  </si>
  <si>
    <t>Provedení povlakové krytiny vytažením na konstrukce pásy přitavením NAIP</t>
  </si>
  <si>
    <t>-987214689</t>
  </si>
  <si>
    <t>217</t>
  </si>
  <si>
    <t>-53310584</t>
  </si>
  <si>
    <t>70,358*1,2 'Přepočtené koeficientem množství</t>
  </si>
  <si>
    <t>218</t>
  </si>
  <si>
    <t>-896996740</t>
  </si>
  <si>
    <t>219</t>
  </si>
  <si>
    <t>-1017115446</t>
  </si>
  <si>
    <t>46,212*1,2 'Přepočtené koeficientem množství</t>
  </si>
  <si>
    <t>220</t>
  </si>
  <si>
    <t>998712203</t>
  </si>
  <si>
    <t xml:space="preserve">Přesun hmot procentní pro krytiny povlakové </t>
  </si>
  <si>
    <t>-1574708634</t>
  </si>
  <si>
    <t>713</t>
  </si>
  <si>
    <t>Izolace tepelné</t>
  </si>
  <si>
    <t>221</t>
  </si>
  <si>
    <t>713120811</t>
  </si>
  <si>
    <t>Odstranění tepelné izolace podlah volně kladené z vláknitých materiálů suchých tl do 100 mm</t>
  </si>
  <si>
    <t>-583615900</t>
  </si>
  <si>
    <t>Poznámka k položce:_x000d_
- v JC zahrnuty náklady také na odstranění separačních vrstev (folie / lepenka)</t>
  </si>
  <si>
    <t>"1.NP_odměřeno z tabulky místností_BP" 180,75</t>
  </si>
  <si>
    <t>222</t>
  </si>
  <si>
    <t>713120813</t>
  </si>
  <si>
    <t>Odstranění tepelné izolace podlah volně kladené z vláknitých materiálů suchých tl přes 100 mm</t>
  </si>
  <si>
    <t>105844044</t>
  </si>
  <si>
    <t>"stropní kce 1.NP" (2,7*5)+(2,7*5)+(2,7*5)</t>
  </si>
  <si>
    <t>"stropní kce 2.NP" (5,0*26,1)</t>
  </si>
  <si>
    <t>223</t>
  </si>
  <si>
    <t>713121111</t>
  </si>
  <si>
    <t>Montáž izolace tepelné podlah volně kladenými rohožemi, pásy, dílci, deskami 1 vrstva</t>
  </si>
  <si>
    <t>-1647310486</t>
  </si>
  <si>
    <t>224</t>
  </si>
  <si>
    <t>28375910</t>
  </si>
  <si>
    <t>deska EPS 150 do plochých střech a podlah tl 60mm</t>
  </si>
  <si>
    <t>-1079126540</t>
  </si>
  <si>
    <t>290,91*1,1 'Přepočtené koeficientem množství</t>
  </si>
  <si>
    <t>225</t>
  </si>
  <si>
    <t>-956827696</t>
  </si>
  <si>
    <t>226</t>
  </si>
  <si>
    <t>28375673</t>
  </si>
  <si>
    <t>deska pro kročejový útlum tl 30mm</t>
  </si>
  <si>
    <t>-1706247365</t>
  </si>
  <si>
    <t>125,35*2,1 'Přepočtené koeficientem množství</t>
  </si>
  <si>
    <t>227</t>
  </si>
  <si>
    <t>735263764</t>
  </si>
  <si>
    <t>228</t>
  </si>
  <si>
    <t>-622977452</t>
  </si>
  <si>
    <t>721,64*1,1 'Přepočtené koeficientem množství</t>
  </si>
  <si>
    <t>229</t>
  </si>
  <si>
    <t>358084942</t>
  </si>
  <si>
    <t>230</t>
  </si>
  <si>
    <t>28375914</t>
  </si>
  <si>
    <t>deska EPS 150 do plochých střech a podlah tl 100mm</t>
  </si>
  <si>
    <t>-67953998</t>
  </si>
  <si>
    <t>134,97*1,1 'Přepočtené koeficientem množství</t>
  </si>
  <si>
    <t>231</t>
  </si>
  <si>
    <t>2015782692</t>
  </si>
  <si>
    <t>232</t>
  </si>
  <si>
    <t>28375912</t>
  </si>
  <si>
    <t>deska EPS 150 do plochých střech a podlah tl 80mm</t>
  </si>
  <si>
    <t>-1698617275</t>
  </si>
  <si>
    <t>31,44*1,1 'Přepočtené koeficientem množství</t>
  </si>
  <si>
    <t>233</t>
  </si>
  <si>
    <t>613308135</t>
  </si>
  <si>
    <t>234</t>
  </si>
  <si>
    <t>28375030</t>
  </si>
  <si>
    <t>deska EPS 150 do plochých střech a podlah tl 90mm</t>
  </si>
  <si>
    <t>504505665</t>
  </si>
  <si>
    <t>23,98*1,1 'Přepočtené koeficientem množství</t>
  </si>
  <si>
    <t>235</t>
  </si>
  <si>
    <t>713131141</t>
  </si>
  <si>
    <t>Montáž izolace tepelné stěn a základů lepením celoplošně rohoží, pásů, dílců, desek</t>
  </si>
  <si>
    <t>472163271</t>
  </si>
  <si>
    <t>236</t>
  </si>
  <si>
    <t>28376R50</t>
  </si>
  <si>
    <t>deska z polystyrénu XPS_tl. 180 mm , určená pro spodní stavby</t>
  </si>
  <si>
    <t>-1240527096</t>
  </si>
  <si>
    <t>326,95*1,05 'Přepočtené koeficientem množství</t>
  </si>
  <si>
    <t>237</t>
  </si>
  <si>
    <t>713131143</t>
  </si>
  <si>
    <t>Montáž izolace tepelné stěn a základů lepením celoplošně v kombinaci s mechanickým kotvením rohoží, pásů, dílců, desek</t>
  </si>
  <si>
    <t>-1637007136</t>
  </si>
  <si>
    <t>238</t>
  </si>
  <si>
    <t>28372309</t>
  </si>
  <si>
    <t>deska EPS 100 do plochých střech a podlah tl 100mm</t>
  </si>
  <si>
    <t>-16629411</t>
  </si>
  <si>
    <t>70,358*1,05 'Přepočtené koeficientem množství</t>
  </si>
  <si>
    <t>239</t>
  </si>
  <si>
    <t>775126182</t>
  </si>
  <si>
    <t>"vyplnění a zateplení objektových dlatací" (9,7*11,6*2)</t>
  </si>
  <si>
    <t>240</t>
  </si>
  <si>
    <t>63152262</t>
  </si>
  <si>
    <t>deska tepelně izolační minerální kontaktních fasád podélné vlákno tl 80mm</t>
  </si>
  <si>
    <t>-355777353</t>
  </si>
  <si>
    <t>225,04*1,05 'Přepočtené koeficientem množství</t>
  </si>
  <si>
    <t>241</t>
  </si>
  <si>
    <t>-1539762384</t>
  </si>
  <si>
    <t>242</t>
  </si>
  <si>
    <t>63152267</t>
  </si>
  <si>
    <t>-785320430</t>
  </si>
  <si>
    <t>243</t>
  </si>
  <si>
    <t>713141136</t>
  </si>
  <si>
    <t>Montáž izolace tepelné střech plochých lepené za studena nízkoexpanzní (PUR) pěnou 1 vrstva desek</t>
  </si>
  <si>
    <t>1977469201</t>
  </si>
  <si>
    <t>244</t>
  </si>
  <si>
    <t>KNI.0014R01</t>
  </si>
  <si>
    <t>deska izolační minerální střešní (pro ploché pochozí střechy) (m3)</t>
  </si>
  <si>
    <t>-975016483</t>
  </si>
  <si>
    <t>52,051*0,25 'Přepočtené koeficientem množství</t>
  </si>
  <si>
    <t>245</t>
  </si>
  <si>
    <t>713141212</t>
  </si>
  <si>
    <t>Montáž izolace tepelné střech plochých lepené nízkoexpanzní (PUR) pěnou atikový klín</t>
  </si>
  <si>
    <t>-1868355037</t>
  </si>
  <si>
    <t>"atikové konstrukce" (27,44+47,64+14,2+79,64)</t>
  </si>
  <si>
    <t>246</t>
  </si>
  <si>
    <t>63152005</t>
  </si>
  <si>
    <t>klín atikový přechodný minerální plochých střech tl 50x50mm</t>
  </si>
  <si>
    <t>1947844362</t>
  </si>
  <si>
    <t>168,92*1,1 'Přepočtené koeficientem množství</t>
  </si>
  <si>
    <t>247</t>
  </si>
  <si>
    <t>713141336</t>
  </si>
  <si>
    <t>Montáž izolace tepelné střech plochých lepené za studena nízkoexpanzní (PUR) pěnou, spádová vrstva</t>
  </si>
  <si>
    <t>769837500</t>
  </si>
  <si>
    <t>248</t>
  </si>
  <si>
    <t>28376141</t>
  </si>
  <si>
    <t>klín izolační z pěnového polystyrenu EPS 100 spádový</t>
  </si>
  <si>
    <t>-1462227563</t>
  </si>
  <si>
    <t>"střešní skladba_ZPS1b" ((3,46*10,26)+(13,56*10,26))*0,25</t>
  </si>
  <si>
    <t>"střešní skladba_ZPS2b" (3,25*3,85)*0,17</t>
  </si>
  <si>
    <t>"střešní skladba_ZPS1a" ((27,66*10,76)+(1,4*8,96))*0,4</t>
  </si>
  <si>
    <t>249</t>
  </si>
  <si>
    <t>713191R32</t>
  </si>
  <si>
    <t>Překrytí izolace tepelné separační a parotěsnou fólií tl 0,2 mm u podlah a stropů vč. vytažení na svislé konstrukce v = do cca 150 mm</t>
  </si>
  <si>
    <t>1236315506</t>
  </si>
  <si>
    <t>v jednotkové ceně započítány náklady na obvodové dilatační pásky tl. min 10 mm v = min 150 mm</t>
  </si>
  <si>
    <t>"podlahová skladba_NS_PSS 12a_1.NP" (72,11)*1,15</t>
  </si>
  <si>
    <t>"podlahová skladba_NS_PSS 1a_1.NP" (3,86+69,61)*1,15</t>
  </si>
  <si>
    <t>"podlahová skladba_NS_PSS 2a_1.NP" (27,23)*1,15</t>
  </si>
  <si>
    <t>"podlahová skladba_NS_PSS 2b_1.NP" (72,76)*1,15</t>
  </si>
  <si>
    <t>"podlahová skladba_NS_PSS 3b_1.NP" (10,9)*1,15</t>
  </si>
  <si>
    <t>"podlahová skladba_NS_PST 3a,4a_1.NP" (2,47+42,5+18,42)*1,15</t>
  </si>
  <si>
    <t>"podlahová skladba_NS_PST 1a,2a_1.PP" (42,1+92,87)*1,15</t>
  </si>
  <si>
    <t>"podlahová skladba_NS_PST 1b_1.PP" (31,44)*1,15</t>
  </si>
  <si>
    <t>"podlahová skladba_NS_PST 2b,3b,4b_1.PP" (10,99+66,27+24,15)*1,15</t>
  </si>
  <si>
    <t>"podlahová skladba_NS_PSS 1a,1b_2.NP" (25,15+26,73)*1,15</t>
  </si>
  <si>
    <t>"podlahová skladba_NS_PSS 2b,3b,5a,6a_2.NP" (72,77+10,9+70,85+1,84)*1,15</t>
  </si>
  <si>
    <t>"podlahová skladba_NS_PSS 3a,7a_2.NP" (87,0+9,5)*1,15</t>
  </si>
  <si>
    <t>"podlahová skladba_NS_PSS 4a_2.NP" (31,68)*1,15</t>
  </si>
  <si>
    <t>"podlahová skladba_NS_PSS 8a_2.NP" (23,98)*1,15</t>
  </si>
  <si>
    <t>"podlahová skladba_NS_PSS 10a_3.NP" (30,98)*1,15</t>
  </si>
  <si>
    <t>"podlahová skladba_NS_PSS 11a,1b,2b,3b_3.NP" (155,01+25,09+26,43+63,8+12,38+8,48)*1,15</t>
  </si>
  <si>
    <t>250</t>
  </si>
  <si>
    <t>998713203</t>
  </si>
  <si>
    <t xml:space="preserve">Přesun hmot procentní pro izolace tepelné </t>
  </si>
  <si>
    <t>1423223486</t>
  </si>
  <si>
    <t>762</t>
  </si>
  <si>
    <t>Konstrukce tesařské</t>
  </si>
  <si>
    <t>251</t>
  </si>
  <si>
    <t>762018R01</t>
  </si>
  <si>
    <t xml:space="preserve">D+M dřevěné prvky konstrukcí </t>
  </si>
  <si>
    <t>-389134634</t>
  </si>
  <si>
    <t>Poznámka k položce:_x000d_
Specifikace / obsah jednotkové ceny:_x000d_
-dodávka, výroba řeziva/prvků, (případné hoblování prvků) - kvalita dle PD a TZ _x000d_
-přesuny vč. potřebné zdvihací techniky_x000d_
-kompletní osazení/montážní práce/kotvení vč. kotevních prvků_x000d_
-spojovací prostředky, ošetření a impregnace řeziva vč. příslušných finálních povrchových úprav_x000d_
(ochranné povrchové úpravy dle požadavků PBŘ) _x000d_
-----------------------------------------------------------------------------------_x000d_
-dílenská a výrobní dokumentace vč. příslušných statických výpočtů_x000d_
----------------------------------------------------------------------------_x000d_
-ostatní, jinde neuvedené. přímo související práce a dodávky</t>
  </si>
  <si>
    <t>"kompletní provedení dle specifikace PD a TZ vč. všech souvisejících prací a dodávek</t>
  </si>
  <si>
    <t>"střešní skladba_ZPS1c" ((15,3*4,35)-(1,4*10,36))*(0,085/2)</t>
  </si>
  <si>
    <t>(spádová vrstva_konstrukce)</t>
  </si>
  <si>
    <t>252</t>
  </si>
  <si>
    <t>762341043</t>
  </si>
  <si>
    <t xml:space="preserve">Bednění střech rovných z desek OSB-4 tl 15 mm na pero a drážku šroubovaných </t>
  </si>
  <si>
    <t>828037783</t>
  </si>
  <si>
    <t>253</t>
  </si>
  <si>
    <t>762341046</t>
  </si>
  <si>
    <t xml:space="preserve">Bednění střech rovných z desek OSB-4 tl 22 mm na pero a drážku šroubovaných </t>
  </si>
  <si>
    <t>-645589727</t>
  </si>
  <si>
    <t>"atikové konstrukce" (27,44+47,64+14,2+79,64)*0,7</t>
  </si>
  <si>
    <t>254</t>
  </si>
  <si>
    <t>762522811</t>
  </si>
  <si>
    <t>Demontáž podlah z prken nebo palubek tloušťky do 32 mm</t>
  </si>
  <si>
    <t>-1119850928</t>
  </si>
  <si>
    <t>"2.NP_odměřeno z tabulky místností" (155,54)</t>
  </si>
  <si>
    <t>255</t>
  </si>
  <si>
    <t>762522811.1</t>
  </si>
  <si>
    <t>Demontáž podlah s polštáři z prken tloušťky do 32 mm</t>
  </si>
  <si>
    <t>-733535648</t>
  </si>
  <si>
    <t>256</t>
  </si>
  <si>
    <t>762526811</t>
  </si>
  <si>
    <t xml:space="preserve">Demontáž podlah z dřevotřísky, překližky, sololitu tloušťky do 20 mm </t>
  </si>
  <si>
    <t>-846030106</t>
  </si>
  <si>
    <t>"2.NP_odměřeno z tabulky místností_BP" 155,54</t>
  </si>
  <si>
    <t>257</t>
  </si>
  <si>
    <t>762822830</t>
  </si>
  <si>
    <t>Demontáž stropních trámů z hraněného řeziva průřezové plochy do 450 cm2</t>
  </si>
  <si>
    <t>-1262892382</t>
  </si>
  <si>
    <t>"stropní kce 1.NP" ((5,0+0,5)*6)*3</t>
  </si>
  <si>
    <t>"stropní kce 2.NP" ((5,0+0,5)*36)</t>
  </si>
  <si>
    <t>258</t>
  </si>
  <si>
    <t>762841812</t>
  </si>
  <si>
    <t>Demontáž podbíjení stropů a střech sklonu do 60° z hrubých prken s omítkou</t>
  </si>
  <si>
    <t>1389693566</t>
  </si>
  <si>
    <t>259</t>
  </si>
  <si>
    <t>998762203</t>
  </si>
  <si>
    <t xml:space="preserve">Přesun hmot procentní pro kce tesařské </t>
  </si>
  <si>
    <t>1377702582</t>
  </si>
  <si>
    <t>763</t>
  </si>
  <si>
    <t>Konstrukce suché výstavby</t>
  </si>
  <si>
    <t>260</t>
  </si>
  <si>
    <t>763111741</t>
  </si>
  <si>
    <t>Montáž parotěsné zábrany do SDK příčky</t>
  </si>
  <si>
    <t>-1094841992</t>
  </si>
  <si>
    <t>"1.PP_odměřeno elektronicky" 2,9*(0,95)</t>
  </si>
  <si>
    <t>"1.NP_odměřeno elektronicky" 3,25*(5,0)</t>
  </si>
  <si>
    <t>"3.NP_odměřeno elektronicky" 3,45*(3,3)</t>
  </si>
  <si>
    <t>261</t>
  </si>
  <si>
    <t>28329274</t>
  </si>
  <si>
    <t xml:space="preserve">fólie PE vyztužená pro parotěsnou vrstvu </t>
  </si>
  <si>
    <t>-623059721</t>
  </si>
  <si>
    <t>30,39*1,1 'Přepočtené koeficientem množství</t>
  </si>
  <si>
    <t>262</t>
  </si>
  <si>
    <t>763121466</t>
  </si>
  <si>
    <t xml:space="preserve">SDK stěna předsazená instalační profil CW+UW desky 2xDFH2 12,5 s izolací </t>
  </si>
  <si>
    <t>1912864592</t>
  </si>
  <si>
    <t>263</t>
  </si>
  <si>
    <t>763121714</t>
  </si>
  <si>
    <t>SDK stěna předsazená základní penetrační nátěr</t>
  </si>
  <si>
    <t>1063351710</t>
  </si>
  <si>
    <t>264</t>
  </si>
  <si>
    <t>763121761</t>
  </si>
  <si>
    <t>Příplatek k SDK stěně předsazené za rovinnost kvality Q3</t>
  </si>
  <si>
    <t>889442044</t>
  </si>
  <si>
    <t>265</t>
  </si>
  <si>
    <t>763131411</t>
  </si>
  <si>
    <t>SDK podhled desky 1xA 12,5 bez izolace dvouvrstvá spodní kce profil CD+UD</t>
  </si>
  <si>
    <t>692948572</t>
  </si>
  <si>
    <t>"podhledová skladba_1.NP_odměřeno z tabulek místností" 55,92</t>
  </si>
  <si>
    <t>"podhledová skladba_2.NP_odměřeno z tabulek místností" 55,92</t>
  </si>
  <si>
    <t>"podhledová skladba_3.NP_odměřeno z tabulek místností" 0,0</t>
  </si>
  <si>
    <t>266</t>
  </si>
  <si>
    <t>763131442</t>
  </si>
  <si>
    <t>SDK podhled desky 2xDF 12,5 s izolací dvouvrstvá spodní kce profil CD+UD</t>
  </si>
  <si>
    <t>2102994676</t>
  </si>
  <si>
    <t>"podhledová skladba_1.NP_odměřeno z tabulek místností" 190,55</t>
  </si>
  <si>
    <t>"podhledová skladba_2.NP_odměřeno z tabulek místností" 167,35</t>
  </si>
  <si>
    <t>"podhledová skladba_3.NP_odměřeno z tabulek místností" 204,53</t>
  </si>
  <si>
    <t>267</t>
  </si>
  <si>
    <t>763131451</t>
  </si>
  <si>
    <t>SDK podhled deska 1xH2 12,5 bez izolace dvouvrstvá spodní kce profil CD+UD</t>
  </si>
  <si>
    <t>-1109678619</t>
  </si>
  <si>
    <t>"podhledová skladba_1.NP_odměřeno z tabulek místností" 10,9</t>
  </si>
  <si>
    <t>"podhledová skladba_2.NP_odměřeno z tabulek místností" 10,9</t>
  </si>
  <si>
    <t>268</t>
  </si>
  <si>
    <t>763131482</t>
  </si>
  <si>
    <t>SDK podhled desky 2xDFH2 12,5 s izolací dvouvrstvá spodní kce profil CD+UD</t>
  </si>
  <si>
    <t>-947865684</t>
  </si>
  <si>
    <t>"podhledová skladba_1.NP_odměřeno z tabulek místností" 45,65</t>
  </si>
  <si>
    <t>"podhledová skladba_2.NP_odměřeno z tabulek místností" 57,5</t>
  </si>
  <si>
    <t>"podhledová skladba_3.NP_odměřeno z tabulek místností" 39,48</t>
  </si>
  <si>
    <t>269</t>
  </si>
  <si>
    <t>763131714</t>
  </si>
  <si>
    <t>SDK podhled základní penetrační nátěr</t>
  </si>
  <si>
    <t>296913240</t>
  </si>
  <si>
    <t>(111,84+562,43+21,8+142,63)</t>
  </si>
  <si>
    <t>270</t>
  </si>
  <si>
    <t>763131721</t>
  </si>
  <si>
    <t>SDK podhled skoková změna v do 0,5 m</t>
  </si>
  <si>
    <t>1878057026</t>
  </si>
  <si>
    <t>271</t>
  </si>
  <si>
    <t>763131751</t>
  </si>
  <si>
    <t>Montáž parotěsné zábrany do SDK podhledu</t>
  </si>
  <si>
    <t>301383705</t>
  </si>
  <si>
    <t>(562,43+142,63)</t>
  </si>
  <si>
    <t>272</t>
  </si>
  <si>
    <t>-706388943</t>
  </si>
  <si>
    <t>705,06*1,1 'Přepočtené koeficientem množství</t>
  </si>
  <si>
    <t>273</t>
  </si>
  <si>
    <t>763131771</t>
  </si>
  <si>
    <t>Příplatek k SDK podhledu za rovinnost kvality Q3</t>
  </si>
  <si>
    <t>-1341379691</t>
  </si>
  <si>
    <t>274</t>
  </si>
  <si>
    <t>763755R00</t>
  </si>
  <si>
    <t>Dodávka a osazení veškerých doplňkových prvků SDK SVISLÝCH konstrukcí (lišt, profilů, výztužných profilů, ukončovacích prvků, dilatačních a přechodových prvků , napojení na okolní konstrukce, atd)</t>
  </si>
  <si>
    <t>-251651408</t>
  </si>
  <si>
    <t xml:space="preserve">Poznámka k položce:_x000d_
SYSTÉMOVÉ PROVEDENÍ (DLE KONKRÉTNÍHO DODAVATELE SYSTÉMU)_x000d_
(specifikace materiálů dle PD a TZ)_SPECIFIKACE A ROZSAH DLE TP KONKRÉTNĚ VYBRANÉHO DODAVATELE </t>
  </si>
  <si>
    <t xml:space="preserve">"kompletní provedení dle specifikace PD a TZ  vč. všech souvisejících prací a dodávek"</t>
  </si>
  <si>
    <t>"rozsah a množství vztaženo na celkovou plochu SDK konstrukcí" 30,39</t>
  </si>
  <si>
    <t>275</t>
  </si>
  <si>
    <t>763755R11</t>
  </si>
  <si>
    <t>Dodávka a osazení veškerých doplňkových prvků SDK VODOROVNÝCH konstrukcí (lišt, profilů, výztužných profilů, ukončovacích prvků, dilatačních a přechodových prvků , napojení na okolní konstrukce, atd)</t>
  </si>
  <si>
    <t>1470209885</t>
  </si>
  <si>
    <t xml:space="preserve">"rozsah a množství vztaženo na celkovou plochu SDK konstrukcí" </t>
  </si>
  <si>
    <t>276</t>
  </si>
  <si>
    <t>763755R22</t>
  </si>
  <si>
    <t xml:space="preserve">Příplatek k podhledů s požární odolností za opláštění zabudovaných prvků a zařízení </t>
  </si>
  <si>
    <t>-1653167921</t>
  </si>
  <si>
    <t>Poznámka k položce:_x000d_
SYSTÉMOVÉ PROVEDENÍ (DLE KONKRÉTNÍHO DODAVATELE SYSTÉMU)</t>
  </si>
  <si>
    <t>"rozsah a množství vztaženo na celkovou plochu SDK konstrukcí" 705,06</t>
  </si>
  <si>
    <t>277</t>
  </si>
  <si>
    <t>998763202</t>
  </si>
  <si>
    <t xml:space="preserve">Přesun hmot procentní pro dřevostavby </t>
  </si>
  <si>
    <t>-265483156</t>
  </si>
  <si>
    <t>764</t>
  </si>
  <si>
    <t>Konstrukce klempířské</t>
  </si>
  <si>
    <t>278</t>
  </si>
  <si>
    <t>764083U01</t>
  </si>
  <si>
    <t>K.a-01 - D+M Oplechování podokeníku, pozink plech tl. 0,8mm, parapet r.š. 290mm</t>
  </si>
  <si>
    <t>bm</t>
  </si>
  <si>
    <t>1669870381</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</si>
  <si>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klempířských výrobků.</t>
  </si>
  <si>
    <t>279</t>
  </si>
  <si>
    <t>764083U02</t>
  </si>
  <si>
    <t>K.a-02 - D+M Oplechování podokeníku, pozink plech tl. 0,8mm, parapet r.š. 290mm</t>
  </si>
  <si>
    <t>160795921</t>
  </si>
  <si>
    <t>280</t>
  </si>
  <si>
    <t>764083U03</t>
  </si>
  <si>
    <t>K.a-03 - D+M Oplechování atiky, pozink plech tl. 0,8mm, r.š. 930mm</t>
  </si>
  <si>
    <t>-1022112758</t>
  </si>
  <si>
    <t>281</t>
  </si>
  <si>
    <t>764083U04</t>
  </si>
  <si>
    <t>K.b-01 - D+M Oplechování podokeníku, pozink plech tl. 0,8mm, parapet r.š. 290mm</t>
  </si>
  <si>
    <t>-1127373456</t>
  </si>
  <si>
    <t>282</t>
  </si>
  <si>
    <t>764083U05</t>
  </si>
  <si>
    <t>K.b-02 - D+M Dešťový svod, pozink plech tl. 0,6mm, kruhový svod 90mm</t>
  </si>
  <si>
    <t>-198854054</t>
  </si>
  <si>
    <t>283</t>
  </si>
  <si>
    <t>764083U06</t>
  </si>
  <si>
    <t>K.b-03 - D+M Oplechování atiky, pozink plech tl. 0,8mm, r.š. 810mm</t>
  </si>
  <si>
    <t>1892621657</t>
  </si>
  <si>
    <t>284</t>
  </si>
  <si>
    <t>764083U07</t>
  </si>
  <si>
    <t>K.b-04 - D+M Oplechování objektové dilatace, pozink plech tl. 0,8mm, r.š. 200mm</t>
  </si>
  <si>
    <t>-748284436</t>
  </si>
  <si>
    <t>285</t>
  </si>
  <si>
    <t>764083U08</t>
  </si>
  <si>
    <t>K.b-05 - D+M Dešťový svod, pozink plech tl. 0,6mm, kruhový svod 90mm</t>
  </si>
  <si>
    <t>-1637955781</t>
  </si>
  <si>
    <t>286</t>
  </si>
  <si>
    <t>764083U09</t>
  </si>
  <si>
    <t>K.b-06 - D+M Dešťový svod, pozink plech tl. 0,6mm, kruhový svod 90mm</t>
  </si>
  <si>
    <t>-1805237091</t>
  </si>
  <si>
    <t>287</t>
  </si>
  <si>
    <t>764083U10</t>
  </si>
  <si>
    <t>K.b-07 - D+M Oplechování atiky s dilatací, pozink plech tl. 0,8mm, r.š. 870+100mm</t>
  </si>
  <si>
    <t>-796863996</t>
  </si>
  <si>
    <t>288</t>
  </si>
  <si>
    <t>764083U11</t>
  </si>
  <si>
    <t>K.c-01 - D+M Plechová okapnice - markýza, pozink plech tl. 0,8mm, r.š. 220mm</t>
  </si>
  <si>
    <t>1587628138</t>
  </si>
  <si>
    <t>289</t>
  </si>
  <si>
    <t>764083U12</t>
  </si>
  <si>
    <t>K.c-02 - D+M Lemování s dilatací - markýza, pozink plech tl. 0,8mm, r.š. 290+100mm</t>
  </si>
  <si>
    <t>1473725026</t>
  </si>
  <si>
    <t>290</t>
  </si>
  <si>
    <t>764083U13</t>
  </si>
  <si>
    <t>K.c-03 - D+M Závětrná lišta - markýza, pozink plech tl. 0,8mm, r.š. 300mm</t>
  </si>
  <si>
    <t>1328377214</t>
  </si>
  <si>
    <t>291</t>
  </si>
  <si>
    <t>764083U14</t>
  </si>
  <si>
    <t>K.c-04 - D+M Podokapový žlab, pozink plech tl. 0,6mm, půlkruhový žlab 150mm</t>
  </si>
  <si>
    <t>-1239799122</t>
  </si>
  <si>
    <t>292</t>
  </si>
  <si>
    <t>764083U15</t>
  </si>
  <si>
    <t>K.c-05 - D+M Dešťový svod, pozink plech tl. 0,6mm, kruhový svod 100mm</t>
  </si>
  <si>
    <t>-1911229126</t>
  </si>
  <si>
    <t>293</t>
  </si>
  <si>
    <t>764083U16</t>
  </si>
  <si>
    <t>K.c-06 - D+M Krycí plech, pozink plech tl. 0,8mm, lem vstupní markýzy š. 406-520mm, oplechování r.š. 500-600mm</t>
  </si>
  <si>
    <t>20983537</t>
  </si>
  <si>
    <t>294</t>
  </si>
  <si>
    <t>998764203</t>
  </si>
  <si>
    <t xml:space="preserve">Přesun hmot procentní pro konstrukce klempířské </t>
  </si>
  <si>
    <t>-166885038</t>
  </si>
  <si>
    <t>766</t>
  </si>
  <si>
    <t>Konstrukce truhlářské</t>
  </si>
  <si>
    <t>295</t>
  </si>
  <si>
    <t>766081U01</t>
  </si>
  <si>
    <t>O-01 - D+M Okno plastové, včetně vnitřního parapetu, 1500x1500mm</t>
  </si>
  <si>
    <t>ks</t>
  </si>
  <si>
    <t>-1096182333</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</si>
  <si>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oken.</t>
  </si>
  <si>
    <t>296</t>
  </si>
  <si>
    <t>766081U02</t>
  </si>
  <si>
    <t>O-02 - D+M Okno plastové, včetně vnitřního parapetu, 1500x1500mm</t>
  </si>
  <si>
    <t>-1605069171</t>
  </si>
  <si>
    <t>297</t>
  </si>
  <si>
    <t>766081U03</t>
  </si>
  <si>
    <t>O-03 - D+M Okno plastové, včetně vnitřního parapetu, 1400x500mm</t>
  </si>
  <si>
    <t>-328402422</t>
  </si>
  <si>
    <t>298</t>
  </si>
  <si>
    <t>766081U04</t>
  </si>
  <si>
    <t>O-04 - D+M Okno plastové, včetně vnitřního parapetu, 3000x900mm</t>
  </si>
  <si>
    <t>-157253119</t>
  </si>
  <si>
    <t>299</t>
  </si>
  <si>
    <t>766081U05</t>
  </si>
  <si>
    <t>O-05 - D+M Okno plastové, včetně vnitřního parapetu, 1500x750mm</t>
  </si>
  <si>
    <t>1377451693</t>
  </si>
  <si>
    <t>300</t>
  </si>
  <si>
    <t>766081U06</t>
  </si>
  <si>
    <t>O-06 - D+M Okno plastové, včetně vnitřního parapetu, 1300x900mm</t>
  </si>
  <si>
    <t>1864386959</t>
  </si>
  <si>
    <t>301</t>
  </si>
  <si>
    <t>766081U07</t>
  </si>
  <si>
    <t>O-07 - D+M Okno plastové, včetně vnitřního parapetu, 1400x400mm</t>
  </si>
  <si>
    <t>-1951027252</t>
  </si>
  <si>
    <t>302</t>
  </si>
  <si>
    <t>766081U08</t>
  </si>
  <si>
    <t>O-08 - D+M Okno plastové, včetně vnitřního parapetu, 1500x900mm</t>
  </si>
  <si>
    <t>-875302397</t>
  </si>
  <si>
    <t>303</t>
  </si>
  <si>
    <t>766081U09</t>
  </si>
  <si>
    <t>O-09 - D+M Okno plastové, včetně vnitřního parapetu, 1500x1950mm</t>
  </si>
  <si>
    <t>1196110975</t>
  </si>
  <si>
    <t>304</t>
  </si>
  <si>
    <t>766081U10</t>
  </si>
  <si>
    <t>O-10 - D+M Okno plastové, včetně vnitřního parapetu, 1500x1950mm</t>
  </si>
  <si>
    <t>-425430765</t>
  </si>
  <si>
    <t>305</t>
  </si>
  <si>
    <t>766081U11</t>
  </si>
  <si>
    <t>O-11 - D+M Okno plastové, včetně vnitřního parapetu, 750x1950mm</t>
  </si>
  <si>
    <t>1416813024</t>
  </si>
  <si>
    <t>306</t>
  </si>
  <si>
    <t>766081U12</t>
  </si>
  <si>
    <t>O-12 - D+M Okno plastové, včetně vnitřního parapetu, 750x1950mm</t>
  </si>
  <si>
    <t>-1354575813</t>
  </si>
  <si>
    <t>307</t>
  </si>
  <si>
    <t>766081U13</t>
  </si>
  <si>
    <t>O-13 - D+M Okno plastové, včetně vnitřního parapetu, 3000x1700mm</t>
  </si>
  <si>
    <t>1722635253</t>
  </si>
  <si>
    <t>308</t>
  </si>
  <si>
    <t>766081U14</t>
  </si>
  <si>
    <t>O-14 - D+M Okno plastové, včetně vnitřního parapetu, 1500x1500mm</t>
  </si>
  <si>
    <t>516116205</t>
  </si>
  <si>
    <t>309</t>
  </si>
  <si>
    <t>766081U15</t>
  </si>
  <si>
    <t>O-15 - D+M Okno plastové, včetně vnitřního parapetu, 1500x1950mm</t>
  </si>
  <si>
    <t>1837780986</t>
  </si>
  <si>
    <t>310</t>
  </si>
  <si>
    <t>766081U16</t>
  </si>
  <si>
    <t>O-16 - D+M Okno plastové, včetně vnitřního parapetu, 1500x1950mm</t>
  </si>
  <si>
    <t>1836452158</t>
  </si>
  <si>
    <t>311</t>
  </si>
  <si>
    <t>766081U17</t>
  </si>
  <si>
    <t>O-17 - D+M Okno plastové, včetně vnitřního parapetu, 1100x1500mm</t>
  </si>
  <si>
    <t>-1111477956</t>
  </si>
  <si>
    <t>312</t>
  </si>
  <si>
    <t>766081U18</t>
  </si>
  <si>
    <t>O-18 - D+M Okno plastové, včetně vnitřního parapetu, 1500x1700mm</t>
  </si>
  <si>
    <t>1927861829</t>
  </si>
  <si>
    <t>313</t>
  </si>
  <si>
    <t>766081U19</t>
  </si>
  <si>
    <t>O-19 - D+M Okno plastové, včetně vnitřního parapetu, 1500x1700mm</t>
  </si>
  <si>
    <t>1855336849</t>
  </si>
  <si>
    <t>314</t>
  </si>
  <si>
    <t>766081U20</t>
  </si>
  <si>
    <t>O-20 - D+M Okno plastové, včetně vnitřního parapetu, 750x1700mm</t>
  </si>
  <si>
    <t>1401186644</t>
  </si>
  <si>
    <t>315</t>
  </si>
  <si>
    <t>766081U21</t>
  </si>
  <si>
    <t>O-21 - D+M Okno plastové, včetně vnitřního parapetu, 750x1700mm</t>
  </si>
  <si>
    <t>-2123357739</t>
  </si>
  <si>
    <t>316</t>
  </si>
  <si>
    <t>766081U22</t>
  </si>
  <si>
    <t>O-22 - D+M Okno plastové, včetně vnitřního parapetu, 1500x1500mm</t>
  </si>
  <si>
    <t>365190050</t>
  </si>
  <si>
    <t>317</t>
  </si>
  <si>
    <t>766081U23</t>
  </si>
  <si>
    <t>O-23 - D+M Okno plastové, včetně vnitřního parapetu, 1200x1650mm</t>
  </si>
  <si>
    <t>-1502050269</t>
  </si>
  <si>
    <t>318</t>
  </si>
  <si>
    <t>766081U24</t>
  </si>
  <si>
    <t>O-24 - D+M Okno plastové, včetně vnitřního parapetu, 1500x1650mm</t>
  </si>
  <si>
    <t>-1258189272</t>
  </si>
  <si>
    <t>319</t>
  </si>
  <si>
    <t>766081U25</t>
  </si>
  <si>
    <t>O-25 - D+M Okno plastové, včetně vnitřního parapetu, 1500x1650mm</t>
  </si>
  <si>
    <t>-2081246714</t>
  </si>
  <si>
    <t>320</t>
  </si>
  <si>
    <t>766081U26</t>
  </si>
  <si>
    <t>O-26 - D+M Okno plastové, včetně vnitřního parapetu, 1200x1650mm</t>
  </si>
  <si>
    <t>-998640806</t>
  </si>
  <si>
    <t>321</t>
  </si>
  <si>
    <t>766081U27</t>
  </si>
  <si>
    <t>O-27 - D+M Okno plastové, včetně vnitřního parapetu, 1500x1500mm</t>
  </si>
  <si>
    <t>822719679</t>
  </si>
  <si>
    <t>322</t>
  </si>
  <si>
    <t>766081U28</t>
  </si>
  <si>
    <t>O-28 - D+M Okno plastové, včetně vnitřního parapetu, 1200x1500mm</t>
  </si>
  <si>
    <t>569229042</t>
  </si>
  <si>
    <t>323</t>
  </si>
  <si>
    <t>766081U29</t>
  </si>
  <si>
    <t>O-29 - D+M Okno plastové, včetně vnitřního parapetu, 1200x1500mm</t>
  </si>
  <si>
    <t>1605350121</t>
  </si>
  <si>
    <t>324</t>
  </si>
  <si>
    <t>766081U30</t>
  </si>
  <si>
    <t>O-30 - D+M Okno plastové, včetně vnitřního parapetu, 1500x1700mm</t>
  </si>
  <si>
    <t>1059764489</t>
  </si>
  <si>
    <t>325</t>
  </si>
  <si>
    <t>766081U31</t>
  </si>
  <si>
    <t>O-31 - D+M Okno plastové, včetně vnitřního parapetu, 1500x1700mm</t>
  </si>
  <si>
    <t>-825688516</t>
  </si>
  <si>
    <t>326</t>
  </si>
  <si>
    <t>766081U32</t>
  </si>
  <si>
    <t>O-32 - D+M Okno plastové, včetně vnitřního parapetu, 750x1700mm</t>
  </si>
  <si>
    <t>-11620265</t>
  </si>
  <si>
    <t>327</t>
  </si>
  <si>
    <t>766081U33</t>
  </si>
  <si>
    <t>O-33 - D+M Okno plastové, včetně vnitřního parapetu, 750x1700mm</t>
  </si>
  <si>
    <t>-249485176</t>
  </si>
  <si>
    <t>328</t>
  </si>
  <si>
    <t>766081U34</t>
  </si>
  <si>
    <t>O-34 - D+M Pevné zasklení, 1800x2250mm</t>
  </si>
  <si>
    <t>-1945962559</t>
  </si>
  <si>
    <t>329</t>
  </si>
  <si>
    <t>766081U35</t>
  </si>
  <si>
    <t>D-01 - D+M Vstupní dveře, prosklené, s AL prahem, včetně plastové zárubně, křídla 1800x2150mm + podkladní profil v. 135mm</t>
  </si>
  <si>
    <t>1367269440</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</si>
  <si>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dveří - exteriér.</t>
  </si>
  <si>
    <t>330</t>
  </si>
  <si>
    <t>766081U36</t>
  </si>
  <si>
    <t>D-02 - D+M Vstupní dveře, prosklené, s AL prahem, včetně plastové zárubně, křídla 1300x2100mm + podkladní profil v. 175mm</t>
  </si>
  <si>
    <t>-644051635</t>
  </si>
  <si>
    <t>331</t>
  </si>
  <si>
    <t>766081U37</t>
  </si>
  <si>
    <t>D-03 - D+M Vstupní dveře, prosklené, s AL prahem, včetně plastové zárubně, křídla 1300x2100mm + podkladní profil v. 250mm</t>
  </si>
  <si>
    <t>1511203473</t>
  </si>
  <si>
    <t>332</t>
  </si>
  <si>
    <t>766081U38</t>
  </si>
  <si>
    <t>D-04 - D+M Vstupní dveře, prosklené, s AL prahem, včetně plastové zárubně, křídla 1300x2100mm + nadsvětlík, výška celkem 2850mm</t>
  </si>
  <si>
    <t>-712622731</t>
  </si>
  <si>
    <t>333</t>
  </si>
  <si>
    <t>766081U39</t>
  </si>
  <si>
    <t>T.a-01 - D+M Nástěnné madlo, AL kostra s akrylvinylovým krytem, rozměr 89x38mm</t>
  </si>
  <si>
    <t>-309995429</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</si>
  <si>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plastových a truhlářských výrobků.</t>
  </si>
  <si>
    <t>334</t>
  </si>
  <si>
    <t>766081U40</t>
  </si>
  <si>
    <t>T.a-02 - D+M Nástěnné svodidlo, AL kostra s akrylvinylovým krytem, rozměr 127x27mm</t>
  </si>
  <si>
    <t>-902814579</t>
  </si>
  <si>
    <t>335</t>
  </si>
  <si>
    <t>766081U41</t>
  </si>
  <si>
    <t>T.a-03 - D+M Nástěnné ochranné pásy, akrylvinylový pás tl. 3mm, šířka 200mm</t>
  </si>
  <si>
    <t>969334484</t>
  </si>
  <si>
    <t>336</t>
  </si>
  <si>
    <t>766081U42</t>
  </si>
  <si>
    <t>T.a-04 - D+M Nástěnný ochranný plát, celoprobarvený plát tl. 0,8mm, šířka 500mm</t>
  </si>
  <si>
    <t>-475319671</t>
  </si>
  <si>
    <t>337</t>
  </si>
  <si>
    <t>766081U43</t>
  </si>
  <si>
    <t>T.a-05 - D+M Kryty rohů, akrylvinylový kryt rohů (úhelník) tl. 3mm, rozměry 50x50mm</t>
  </si>
  <si>
    <t>771490556</t>
  </si>
  <si>
    <t>338</t>
  </si>
  <si>
    <t>766081U44</t>
  </si>
  <si>
    <t>T.a-06 - D+M Sanitární příčka, dřevotříska tl. 28mm, včetně 1ks dveří</t>
  </si>
  <si>
    <t>-1818315409</t>
  </si>
  <si>
    <t>339</t>
  </si>
  <si>
    <t>766081U45</t>
  </si>
  <si>
    <t>T.a-07 - D+M Sanitární příčka, dřevotříska tl. 28mm, včetně 1ks dveří</t>
  </si>
  <si>
    <t>-2095132854</t>
  </si>
  <si>
    <t>340</t>
  </si>
  <si>
    <t>766081U46</t>
  </si>
  <si>
    <t>T.a-08 - D+M Madlo na zábradlí - dřevěné-buk, prům. 50mm</t>
  </si>
  <si>
    <t>-119172428</t>
  </si>
  <si>
    <t>341</t>
  </si>
  <si>
    <t>766081U47</t>
  </si>
  <si>
    <t>T.a-09 - D+M Výlez na střechu - třídílný - půdní schody na světl. výšku 2650mm, obvodový rám - 700x1200mm + horní izolované víko</t>
  </si>
  <si>
    <t>-624733993</t>
  </si>
  <si>
    <t>342</t>
  </si>
  <si>
    <t>766081U48</t>
  </si>
  <si>
    <t>T.b-01 - D+M Nástěnné madlo, AL kostra s akrylvinylovým krytem, rozměr 89x38mm</t>
  </si>
  <si>
    <t>-702580873</t>
  </si>
  <si>
    <t>343</t>
  </si>
  <si>
    <t>766081U49</t>
  </si>
  <si>
    <t>T.b-02 - D+M Nástěnné svodidlo, AL kostra s akrylvinylovým krytem, rozměr 127x27mm</t>
  </si>
  <si>
    <t>278212547</t>
  </si>
  <si>
    <t>344</t>
  </si>
  <si>
    <t>766081U50</t>
  </si>
  <si>
    <t>T.b-03 - D+M Nástěnné ochranné pásy, akrylvinylový pás tl. 3mm, šířka 200mm</t>
  </si>
  <si>
    <t>1214348855</t>
  </si>
  <si>
    <t>345</t>
  </si>
  <si>
    <t>766081U51</t>
  </si>
  <si>
    <t>T.b-04 - D+M Nástěnný ochranný plát, celobarevný plát tl. 0,8mm, šířka 500mm</t>
  </si>
  <si>
    <t>-1725394897</t>
  </si>
  <si>
    <t>346</t>
  </si>
  <si>
    <t>766081U52</t>
  </si>
  <si>
    <t>T.b-05 - D+M Kryty rohů, akrylvinylový kryt rohů (úhelník) tl. 3mm, rozměry 50x50mm</t>
  </si>
  <si>
    <t>2092275894</t>
  </si>
  <si>
    <t>347</t>
  </si>
  <si>
    <t>766081U53</t>
  </si>
  <si>
    <t>T.b-06 - D+M Sanitární příčka, dřevotříska tl. 28mm, včetně 1ks dveří</t>
  </si>
  <si>
    <t>-1685888041</t>
  </si>
  <si>
    <t>348</t>
  </si>
  <si>
    <t>766081U54</t>
  </si>
  <si>
    <t>T.b-07 - D+M Madlo na zábradlí - dřevěné-buk, prům. 50mm</t>
  </si>
  <si>
    <t>496142447</t>
  </si>
  <si>
    <t>349</t>
  </si>
  <si>
    <t>766081U55</t>
  </si>
  <si>
    <t>T.b-12 - D+M Madlo na zábradlí - dřevěné-buk, prům. 50mm</t>
  </si>
  <si>
    <t>95818761</t>
  </si>
  <si>
    <t>350</t>
  </si>
  <si>
    <t>766081U56</t>
  </si>
  <si>
    <t>T.b-08 - D+M Sklepní světlík z polyesteru vyztuženého skelným vláknem, 1500x1000x700mm</t>
  </si>
  <si>
    <t>-17351935</t>
  </si>
  <si>
    <t>351</t>
  </si>
  <si>
    <t>766081U57</t>
  </si>
  <si>
    <t>T.b-09 - D+M Nástěnné madlo na schodišti, AL kostra s akrylvinylovým krytem, rozměry 89x38mm</t>
  </si>
  <si>
    <t>868985899</t>
  </si>
  <si>
    <t>352</t>
  </si>
  <si>
    <t>766081U58</t>
  </si>
  <si>
    <t>T.b-10 - D+M Výlez na střechu - třídílný - půdní schody na světl. výšku 2650mm, obvodový rám - 700x1200mm + horní izolované víko</t>
  </si>
  <si>
    <t>-398812295</t>
  </si>
  <si>
    <t>353</t>
  </si>
  <si>
    <t>766081U59</t>
  </si>
  <si>
    <t>T.b-11 - D+M Dilatační profil v podlaze - h=10mm</t>
  </si>
  <si>
    <t>-1192315073</t>
  </si>
  <si>
    <t>354</t>
  </si>
  <si>
    <t>766081U60</t>
  </si>
  <si>
    <t>T.b-11 - D+M Dilatační profil ve stěně a stropu, h=12,5mm</t>
  </si>
  <si>
    <t>-768770391</t>
  </si>
  <si>
    <t>355</t>
  </si>
  <si>
    <t>766081U61</t>
  </si>
  <si>
    <t>T.b-13 - D+M Nástěnné madlo na únikovém schodišti, AL kostra s akrylvinylovým krytem, rozměr 89x38mm</t>
  </si>
  <si>
    <t>258371676</t>
  </si>
  <si>
    <t>356</t>
  </si>
  <si>
    <t>766081U62</t>
  </si>
  <si>
    <t>T.b-14 - D+M Prostup pro kabely, včetně integrované bitumenové manžety, materiál polyamid, DN 150</t>
  </si>
  <si>
    <t>-2032488018</t>
  </si>
  <si>
    <t>357</t>
  </si>
  <si>
    <t>766081U63</t>
  </si>
  <si>
    <t>T.c-01 - D+M _ lamelové obložení _ stěny/podhled</t>
  </si>
  <si>
    <t>1343796638</t>
  </si>
  <si>
    <t>358</t>
  </si>
  <si>
    <t>766081U64</t>
  </si>
  <si>
    <t>T.d-01 - D+M _ kompletní konstrukce a skladby terasy _ zvedací plošina</t>
  </si>
  <si>
    <t>-1056719956</t>
  </si>
  <si>
    <t>359</t>
  </si>
  <si>
    <t>766081U65</t>
  </si>
  <si>
    <t>T.d-02 - D+M Obložení schodišťových stupňů terasovými prkny 195x25mm</t>
  </si>
  <si>
    <t>1408642132</t>
  </si>
  <si>
    <t>360</t>
  </si>
  <si>
    <t>766081U66</t>
  </si>
  <si>
    <t>D-05 - D+M Dvoukřídlé vstupní dveře, prosklené, včetně plastové zárubně, křídla 1800x2050mm</t>
  </si>
  <si>
    <t>604487944</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</si>
  <si>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dveří - interiér.</t>
  </si>
  <si>
    <t>361</t>
  </si>
  <si>
    <t>766081U67</t>
  </si>
  <si>
    <t>D-06 - D+M Dvoukřídlé dveře, plné, včetně ocelové zárubně, provedení: CPL, 1100x1970mm</t>
  </si>
  <si>
    <t>-67296035</t>
  </si>
  <si>
    <t>362</t>
  </si>
  <si>
    <t>766081U68</t>
  </si>
  <si>
    <t>D-07 - D+M Požární dveře, plné, včetně ocelové zárubně, provedení: CPL, 800x1970mm, s PO, kouřotěsné</t>
  </si>
  <si>
    <t>-860458748</t>
  </si>
  <si>
    <t>363</t>
  </si>
  <si>
    <t>766081U69</t>
  </si>
  <si>
    <t>D-08 - D+M Dvoukřídlé dveře plné, včetně ocelové zárubně, provedení: CPL, 1100x1970mm</t>
  </si>
  <si>
    <t>1353431897</t>
  </si>
  <si>
    <t>364</t>
  </si>
  <si>
    <t>766081U70</t>
  </si>
  <si>
    <t>D-09 - D+M Dveře plné, včetně ocelové zárubně, provedení: CPL, 900x1970mm</t>
  </si>
  <si>
    <t>-827398935</t>
  </si>
  <si>
    <t>365</t>
  </si>
  <si>
    <t>766081U71</t>
  </si>
  <si>
    <t>D-10 - D+M Dvoukřídlé dveře posuvné před zdí, včetně ocelové zárubně, 1700x2300mm, provedení: CPL</t>
  </si>
  <si>
    <t>700153452</t>
  </si>
  <si>
    <t>366</t>
  </si>
  <si>
    <t>766081U72</t>
  </si>
  <si>
    <t>D-11 - D+M Dveře plné, včetně ocelové zárubně, provedení: CPL, 800x1970mm</t>
  </si>
  <si>
    <t>-1136681150</t>
  </si>
  <si>
    <t>367</t>
  </si>
  <si>
    <t>766081U73</t>
  </si>
  <si>
    <t>D-12 - D+M Dveře plné, včetně ocelové zárubně, provedení: CPL, 700x1970mm</t>
  </si>
  <si>
    <t>-147458845</t>
  </si>
  <si>
    <t>368</t>
  </si>
  <si>
    <t>766081U74</t>
  </si>
  <si>
    <t>D-13 - D+M Dveře plné, včetně ocelové zárubně, provedení: CPL, 700x1970mm</t>
  </si>
  <si>
    <t>418408681</t>
  </si>
  <si>
    <t>369</t>
  </si>
  <si>
    <t>766081U75</t>
  </si>
  <si>
    <t>D-14 - D+M Dveře plné, včetně ocelové zárubně, provedení: CPL, 800x1970mm</t>
  </si>
  <si>
    <t>1241521422</t>
  </si>
  <si>
    <t>370</t>
  </si>
  <si>
    <t>766081U76</t>
  </si>
  <si>
    <t>D-15 - D+M Dveře plné, posuvné před zdí, včetně ocelové zárubně, provedení: CPL, 900x1970mm</t>
  </si>
  <si>
    <t>1988775631</t>
  </si>
  <si>
    <t>371</t>
  </si>
  <si>
    <t>766081U77</t>
  </si>
  <si>
    <t>D-16 - D+M Požární AL dveře, plné, s AL prahem, včetně AL zárubně, prosklené, 900x1970mm, s PO</t>
  </si>
  <si>
    <t>89320543</t>
  </si>
  <si>
    <t>372</t>
  </si>
  <si>
    <t>766081U78</t>
  </si>
  <si>
    <t>D-17 - D+M Požární dveře, plné, včetně ocelové zárubně, provedení: CPL, 1100x1970mm, s PO, kouřotěsné</t>
  </si>
  <si>
    <t>1839421063</t>
  </si>
  <si>
    <t>373</t>
  </si>
  <si>
    <t>766081U79</t>
  </si>
  <si>
    <t>D-18 - D+M Požární dveře, prosklené, včetně ocelové zárubně, 1900x1970mm, s PO, kouřotěsné</t>
  </si>
  <si>
    <t>626421399</t>
  </si>
  <si>
    <t>374</t>
  </si>
  <si>
    <t>766081U80</t>
  </si>
  <si>
    <t>D-19 - D+M Dvoukřídlé dveře, plné, včetně ocelové zárubně, provedení: CPL, 1400x1970mm</t>
  </si>
  <si>
    <t>65494901</t>
  </si>
  <si>
    <t>375</t>
  </si>
  <si>
    <t>766081U81</t>
  </si>
  <si>
    <t>D-20 - D+M Dveře plné, včetně ocelové zárubně, provedení: CPL, 900x1970mm</t>
  </si>
  <si>
    <t>-1448990657</t>
  </si>
  <si>
    <t>376</t>
  </si>
  <si>
    <t>766081U82</t>
  </si>
  <si>
    <t>D-21 - D+M Dveře plné, včetně ocelové zárubně, provedení: CPL, 900x1970mm</t>
  </si>
  <si>
    <t>570031156</t>
  </si>
  <si>
    <t>377</t>
  </si>
  <si>
    <t>766081U83</t>
  </si>
  <si>
    <t>D-22 - D+M Dveře plné, včetně ocelové zárubně, provedení: CPL, 900x1970mm</t>
  </si>
  <si>
    <t>-2137202747</t>
  </si>
  <si>
    <t>378</t>
  </si>
  <si>
    <t>766081U84</t>
  </si>
  <si>
    <t>D-23 - D+M Dveře plné, včetně ocelové zárubně, provedení: CPL, 900x1970mm</t>
  </si>
  <si>
    <t>-321070934</t>
  </si>
  <si>
    <t>379</t>
  </si>
  <si>
    <t>766081U85</t>
  </si>
  <si>
    <t>D-24 - D+M Dveře plné, včetně ocelové zárubně, provedení: CPL, 900x1970mm</t>
  </si>
  <si>
    <t>-1279525136</t>
  </si>
  <si>
    <t>380</t>
  </si>
  <si>
    <t>766081U86</t>
  </si>
  <si>
    <t>D-25 - D+M Dveře plné, včetně ocelové zárubně, provedení: CPL, 700x1970mm</t>
  </si>
  <si>
    <t>-864052980</t>
  </si>
  <si>
    <t>381</t>
  </si>
  <si>
    <t>766081U87</t>
  </si>
  <si>
    <t>D-26 - D+M Požární dveře, plné, včetně ocelové zárubně, provedení: CPL, 800x1970mm, s PO, kouřotěsné</t>
  </si>
  <si>
    <t>920587402</t>
  </si>
  <si>
    <t>382</t>
  </si>
  <si>
    <t>766081U88</t>
  </si>
  <si>
    <t>D-27 - D+M Dveře plné, včetně ocelové zárubně, provedení: CPL, 800x1970mm</t>
  </si>
  <si>
    <t>-1915892575</t>
  </si>
  <si>
    <t>383</t>
  </si>
  <si>
    <t>766081U89</t>
  </si>
  <si>
    <t>D-28 - D+M Dveře plné, včetně ocelové zárubně, provedení: CPL, 900x1970mm</t>
  </si>
  <si>
    <t>-1062086096</t>
  </si>
  <si>
    <t>384</t>
  </si>
  <si>
    <t>766081U90</t>
  </si>
  <si>
    <t>D-29 - D+M Dveře plné, s výdejním okénkem, včetně ocelové zárubně, provedení: CPL, 800x1970mm</t>
  </si>
  <si>
    <t>-1131718085</t>
  </si>
  <si>
    <t>385</t>
  </si>
  <si>
    <t>766081U91</t>
  </si>
  <si>
    <t>D-30 - D+M Dvoukřídlé dveře, plné, včetně ocelové zárubně, provedení: CPL, 1400x1970mm</t>
  </si>
  <si>
    <t>-2010530717</t>
  </si>
  <si>
    <t>386</t>
  </si>
  <si>
    <t>766081U92</t>
  </si>
  <si>
    <t>D-31 - D+M Dvoukřídlé dveře, plné, včetně ocelové zárubně, provedení: CPL, 1400x1970mm</t>
  </si>
  <si>
    <t>1777768910</t>
  </si>
  <si>
    <t>387</t>
  </si>
  <si>
    <t>766081U93</t>
  </si>
  <si>
    <t>D-32 - D+M Požární dveře, plné, včetně ocelové zárubně, provedení: CPL, 900x1970mm, s PO, kouřotěsné</t>
  </si>
  <si>
    <t>-298496019</t>
  </si>
  <si>
    <t>388</t>
  </si>
  <si>
    <t>766081U94</t>
  </si>
  <si>
    <t>D-33 - D+M Požární dveře, plné, včetně ocelové zárubně, provedení: CPL, 900x1970mm, s PO, kouřotěsné</t>
  </si>
  <si>
    <t>-1245820840</t>
  </si>
  <si>
    <t>389</t>
  </si>
  <si>
    <t>766081U95</t>
  </si>
  <si>
    <t>D-34 - D+M Požární dveře, plné, včetně ocelové zárubně, provedení: CPL, 800x1970mm, s PO</t>
  </si>
  <si>
    <t>968840012</t>
  </si>
  <si>
    <t>390</t>
  </si>
  <si>
    <t>766081U96</t>
  </si>
  <si>
    <t>D-35 - D+M Dveře plné, včetně ocelové zárubně, provedení: CPL, 800x1970mm</t>
  </si>
  <si>
    <t>1928532335</t>
  </si>
  <si>
    <t>391</t>
  </si>
  <si>
    <t>766081U97</t>
  </si>
  <si>
    <t>D-36 - D+M Dvoukřídlé dveře, plné, včetně ocelové zárubně, provedení: CPL, 1600x1970mm</t>
  </si>
  <si>
    <t>-1628165619</t>
  </si>
  <si>
    <t>392</t>
  </si>
  <si>
    <t>766081U98</t>
  </si>
  <si>
    <t>D-37 - D+M Dvoukřídlé dveře s nadsvětlíkem, plné, včetně ocelové zárubně, provedení: CPL, 1800x1970mm, celkem výška 2320mm</t>
  </si>
  <si>
    <t>-1860182923</t>
  </si>
  <si>
    <t>393</t>
  </si>
  <si>
    <t>766081U99</t>
  </si>
  <si>
    <t>D-38 - D+M Dveře plné, včetně ocelové zárubně, provedení: CPL, 700x1970mm</t>
  </si>
  <si>
    <t>-725636500</t>
  </si>
  <si>
    <t>394</t>
  </si>
  <si>
    <t>766081W00</t>
  </si>
  <si>
    <t>D-39 - D+M Dveře plné, včetně ocelové zárubně, provedení: CPL, 900x1970mm</t>
  </si>
  <si>
    <t>-1911055978</t>
  </si>
  <si>
    <t>395</t>
  </si>
  <si>
    <t>766411821</t>
  </si>
  <si>
    <t xml:space="preserve">Demontáž truhlářského obložení stěn </t>
  </si>
  <si>
    <t>-1497493867</t>
  </si>
  <si>
    <t>"1.NP_odměřeno elektronicky" (10,7)</t>
  </si>
  <si>
    <t>"2.NP_odměřeno elektronicky" (73,32)</t>
  </si>
  <si>
    <t>396</t>
  </si>
  <si>
    <t>766411822</t>
  </si>
  <si>
    <t>Demontáž truhlářského obložení stěn podkladových roštů</t>
  </si>
  <si>
    <t>709556037</t>
  </si>
  <si>
    <t>397</t>
  </si>
  <si>
    <t>766629513</t>
  </si>
  <si>
    <t>Příplatek k montáži oken rovné ostění perlinka připojovací spára do 20 mm - pásky/folie</t>
  </si>
  <si>
    <t>-417425611</t>
  </si>
  <si>
    <t>398</t>
  </si>
  <si>
    <t>998766203</t>
  </si>
  <si>
    <t>Přesun hmot procentní pro konstrukce truhlářské</t>
  </si>
  <si>
    <t>-737874921</t>
  </si>
  <si>
    <t>767</t>
  </si>
  <si>
    <t>Konstrukce zámečnické</t>
  </si>
  <si>
    <t>399</t>
  </si>
  <si>
    <t>767082U01</t>
  </si>
  <si>
    <t>Z.a-01 - D+M Dveřní madlo, pozinkovaná ocel, délky 1000mm</t>
  </si>
  <si>
    <t>1939542045</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</si>
  <si>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zámečnických výrobků.</t>
  </si>
  <si>
    <t>400</t>
  </si>
  <si>
    <t>767082U02</t>
  </si>
  <si>
    <t>Z.a-02 - D+M Dveřní madlo, pozinkovaná ocel, délky 800mm</t>
  </si>
  <si>
    <t>-565611843</t>
  </si>
  <si>
    <t>401</t>
  </si>
  <si>
    <t>767082U03</t>
  </si>
  <si>
    <t>Z.a-03 - D+M Venkovní žaluzie, lamely Z-70mm v AL vodících lištách, ruční ovládání, 1500x1950mm</t>
  </si>
  <si>
    <t>-1025983111</t>
  </si>
  <si>
    <t>402</t>
  </si>
  <si>
    <t>767082U04</t>
  </si>
  <si>
    <t>Z.a-04 - D+M Venkovní žaluzie, lamely Z-70mm v AL vodících lištách, ruční ovládání, 750x1950mm</t>
  </si>
  <si>
    <t>1101090411</t>
  </si>
  <si>
    <t>403</t>
  </si>
  <si>
    <t>767082U05</t>
  </si>
  <si>
    <t>Z.a-05 - D+M Venkovní žaluzie, lamely Z-70mm v AL vodících lištách, ruční ovládání, 1500x1700mm</t>
  </si>
  <si>
    <t>1706699044</t>
  </si>
  <si>
    <t>404</t>
  </si>
  <si>
    <t>767082U06</t>
  </si>
  <si>
    <t>Z.a-06 - D+M Venkovní žaluzie, lamely Z-70mm v AL vodících lištách, ruční ovládání, 750x1700mm</t>
  </si>
  <si>
    <t>-1611828586</t>
  </si>
  <si>
    <t>405</t>
  </si>
  <si>
    <t>767082U07</t>
  </si>
  <si>
    <t>Z.a-07 - D+M Zábradlí, nerez prům. 30mm, tl. stěny 2mm</t>
  </si>
  <si>
    <t>-446511368</t>
  </si>
  <si>
    <t>406</t>
  </si>
  <si>
    <t>767082U08</t>
  </si>
  <si>
    <t>Z.a-08 - D+M Zábradlí, nerez prům. 30mm, tl. stěny 2mm</t>
  </si>
  <si>
    <t>-1769436727</t>
  </si>
  <si>
    <t>407</t>
  </si>
  <si>
    <t>767082U09</t>
  </si>
  <si>
    <t>Z.a-09 - D+M WC madlo pevné, nerezové, s držákem na toaletní papír, délka 900mm</t>
  </si>
  <si>
    <t>-1598543973</t>
  </si>
  <si>
    <t>408</t>
  </si>
  <si>
    <t>767082U10</t>
  </si>
  <si>
    <t>Z.a-10 - D+M WC madlo sklopné, nerezové, délka 800mm</t>
  </si>
  <si>
    <t>-483195715</t>
  </si>
  <si>
    <t>409</t>
  </si>
  <si>
    <t>767082U11</t>
  </si>
  <si>
    <t>Z.a-11 - D+M Madlo sklopné, nerezové, délka 550mm</t>
  </si>
  <si>
    <t>-1236132531</t>
  </si>
  <si>
    <t>410</t>
  </si>
  <si>
    <t>767082U12</t>
  </si>
  <si>
    <t>Z.a-12 - D+M Madlo univerzální pevné, nerezové, délka 600mm</t>
  </si>
  <si>
    <t>-701381253</t>
  </si>
  <si>
    <t>411</t>
  </si>
  <si>
    <t>767082U13</t>
  </si>
  <si>
    <t>Z.a-13 - D+M Sedátko sklopné do sprchy, 500x350mm</t>
  </si>
  <si>
    <t>982473018</t>
  </si>
  <si>
    <t>412</t>
  </si>
  <si>
    <t>767082U14</t>
  </si>
  <si>
    <t>Z.a-16 - D+M Venkovní žaluzie, lamely Z-70mm, v AL vodících lištách, ruční ovládání, 1500x2850mm</t>
  </si>
  <si>
    <t>161909868</t>
  </si>
  <si>
    <t>413</t>
  </si>
  <si>
    <t>767082U15</t>
  </si>
  <si>
    <t>Z.a-18 - D+M Madlo vodorovné pevné u umyvadla, nerezové, délka 550mm</t>
  </si>
  <si>
    <t>93812992</t>
  </si>
  <si>
    <t>414</t>
  </si>
  <si>
    <t>767082U16</t>
  </si>
  <si>
    <t>Z.a-14 - D+M Zábradlí ocelové</t>
  </si>
  <si>
    <t>kg</t>
  </si>
  <si>
    <t>1577361885</t>
  </si>
  <si>
    <t>415</t>
  </si>
  <si>
    <t>767082U17</t>
  </si>
  <si>
    <t>Z.b-01 - D+M Dveřní madlo, pozinkovaná ocel, délka 1000mm</t>
  </si>
  <si>
    <t>1831424045</t>
  </si>
  <si>
    <t>416</t>
  </si>
  <si>
    <t>767082U18</t>
  </si>
  <si>
    <t>Z.b-02 - D+M Dveřní madlo, pozinkovaná ocel, délka 800mm</t>
  </si>
  <si>
    <t>1986492605</t>
  </si>
  <si>
    <t>417</t>
  </si>
  <si>
    <t>767082U19</t>
  </si>
  <si>
    <t>Z.b-03 - D+M Venkovní žaluzie, lamely Z-70mm v AL vodících lištách, ruční ovládání, 1500x1700mm</t>
  </si>
  <si>
    <t>-1774776806</t>
  </si>
  <si>
    <t>418</t>
  </si>
  <si>
    <t>767082U20</t>
  </si>
  <si>
    <t>Z.b-04 - D+M Zábradlí, nerez prům. 30mm, tl. stěny 2mm</t>
  </si>
  <si>
    <t>-1463979375</t>
  </si>
  <si>
    <t>419</t>
  </si>
  <si>
    <t>767082U21</t>
  </si>
  <si>
    <t>Z.b-05 - D+M WC madlo pevné, nerezové, s držákem na toaletní papír, délka 900mm</t>
  </si>
  <si>
    <t>678648181</t>
  </si>
  <si>
    <t>420</t>
  </si>
  <si>
    <t>767082U22</t>
  </si>
  <si>
    <t>Z.b-06 - D+M WC madlo sklopné, nerezové, délka 800mm</t>
  </si>
  <si>
    <t>1702355988</t>
  </si>
  <si>
    <t>421</t>
  </si>
  <si>
    <t>767082U23</t>
  </si>
  <si>
    <t>Z.b-07 - D+M Sedátko sklopné do sprchy, 500x350mm</t>
  </si>
  <si>
    <t>-532497322</t>
  </si>
  <si>
    <t>422</t>
  </si>
  <si>
    <t>767082U24</t>
  </si>
  <si>
    <t>Z.b-08 - D+M Madlo univerzální pevné, nerezové, délka 600mm</t>
  </si>
  <si>
    <t>-2131172838</t>
  </si>
  <si>
    <t>423</t>
  </si>
  <si>
    <t>767082U25</t>
  </si>
  <si>
    <t>Z.b-11 - D+M Vodorovné madlo sklopné vedle umyvadla, nerezové, délky 550mm</t>
  </si>
  <si>
    <t>1810522273</t>
  </si>
  <si>
    <t>424</t>
  </si>
  <si>
    <t>767082U26</t>
  </si>
  <si>
    <t>Z.b-09 - D+M Zábradlí ocelové</t>
  </si>
  <si>
    <t>312724202</t>
  </si>
  <si>
    <t>425</t>
  </si>
  <si>
    <t>767082U27</t>
  </si>
  <si>
    <t>Z.b-12 - D+M Zábradlí ocelové</t>
  </si>
  <si>
    <t>-633822698</t>
  </si>
  <si>
    <t>426</t>
  </si>
  <si>
    <t>767082U28</t>
  </si>
  <si>
    <t>Z.b-13 - D+M Konstrukce pro uchycení hasičské sirény</t>
  </si>
  <si>
    <t>-134896658</t>
  </si>
  <si>
    <t>427</t>
  </si>
  <si>
    <t>767082U29</t>
  </si>
  <si>
    <t>Z.b-14 - D+M Žebříkové stupadlo, TR prům. 25mm, nerez ocel, šířka stupadla 400mm</t>
  </si>
  <si>
    <t>-1509489925</t>
  </si>
  <si>
    <t>428</t>
  </si>
  <si>
    <t>767082U30</t>
  </si>
  <si>
    <t>Z.c-01 - D+M Zábradlí ocelové</t>
  </si>
  <si>
    <t>450864549</t>
  </si>
  <si>
    <t>429</t>
  </si>
  <si>
    <t>767082U31</t>
  </si>
  <si>
    <t xml:space="preserve">D+M _ ocelový poklop (přečerpávací stanice) _ 1200/1500 mm </t>
  </si>
  <si>
    <t>1575137544</t>
  </si>
  <si>
    <t>430</t>
  </si>
  <si>
    <t>998767203</t>
  </si>
  <si>
    <t xml:space="preserve">Přesun hmot procentní pro zámečnické konstrukce </t>
  </si>
  <si>
    <t>-736847256</t>
  </si>
  <si>
    <t>771</t>
  </si>
  <si>
    <t>Podlahy z dlaždic</t>
  </si>
  <si>
    <t>431</t>
  </si>
  <si>
    <t>771111011</t>
  </si>
  <si>
    <t>Vysátí podkladu před pokládkou dlažby</t>
  </si>
  <si>
    <t>-781729981</t>
  </si>
  <si>
    <t>432</t>
  </si>
  <si>
    <t>771121011</t>
  </si>
  <si>
    <t>Nátěr penetrační na podlahu</t>
  </si>
  <si>
    <t>1894583991</t>
  </si>
  <si>
    <t>433</t>
  </si>
  <si>
    <t>771151012</t>
  </si>
  <si>
    <t>Samonivelační stěrka podlah pevnosti 20 MPa tl 5 mm</t>
  </si>
  <si>
    <t>-370885202</t>
  </si>
  <si>
    <t>434</t>
  </si>
  <si>
    <t>771274124</t>
  </si>
  <si>
    <t>Montáž obkladů stupnic z dlaždic protiskluzných keramických flexibilní lepidlo š do 350 mm</t>
  </si>
  <si>
    <t>1616385015</t>
  </si>
  <si>
    <t>(11*1,2*6)+(11*1,2*6)</t>
  </si>
  <si>
    <t>435</t>
  </si>
  <si>
    <t>59761R10</t>
  </si>
  <si>
    <t>dlaždice keramické slinuté protiskluzové schodišťové</t>
  </si>
  <si>
    <t>-1853276774</t>
  </si>
  <si>
    <t xml:space="preserve">Poznámka k položce:_x000d_
V jednotkové ceně zahrnuty náklady na veškeré doplňky a příslušenství dle PD a TZ._x000d_
(přechodové, dilatační a ukončovací lišty, ostatní doplňky)_x000d_
--------------------------------------------------------------------------------_x000d_
PŘESNÁ SPECIFIKACE _ VIZ PD A TZ </t>
  </si>
  <si>
    <t>158,4*0,33 'Přepočtené koeficientem množství</t>
  </si>
  <si>
    <t>436</t>
  </si>
  <si>
    <t>771274232</t>
  </si>
  <si>
    <t>Montáž obkladů podstupnic z dlaždic hladkých keramických flexibilní lepidlo v do 200 mm</t>
  </si>
  <si>
    <t>-1230223351</t>
  </si>
  <si>
    <t>437</t>
  </si>
  <si>
    <t>59761R12</t>
  </si>
  <si>
    <t>dlaždice keramické slinuté hladké (podstupnice)</t>
  </si>
  <si>
    <t>-1270477348</t>
  </si>
  <si>
    <t>158,4*0,22 'Přepočtené koeficientem množství</t>
  </si>
  <si>
    <t>438</t>
  </si>
  <si>
    <t>771473133</t>
  </si>
  <si>
    <t>Montáž soklů z dlaždic keramických schodišťových stupňovitých lepených v do 120 mm</t>
  </si>
  <si>
    <t>-1320465892</t>
  </si>
  <si>
    <t>(11*(0,159+0,31)*6)+(11*(0,159+0,31)*6)</t>
  </si>
  <si>
    <t>439</t>
  </si>
  <si>
    <t>59761R20</t>
  </si>
  <si>
    <t>sokl keramický rovný v do 120 mm</t>
  </si>
  <si>
    <t>779124465</t>
  </si>
  <si>
    <t>61,908*1,1 'Přepočtené koeficientem množství</t>
  </si>
  <si>
    <t>440</t>
  </si>
  <si>
    <t>771574266</t>
  </si>
  <si>
    <t xml:space="preserve">Montáž podlah keramických protiskluzných lepených flexibilním lepidlem </t>
  </si>
  <si>
    <t>-1436072144</t>
  </si>
  <si>
    <t>Poznámka k položce:_x000d_
V jednotkové ceně také zahrnuty náklady na montáž souvisejících obvodových systémových soklů + veškerých lišt a profilů</t>
  </si>
  <si>
    <t>"nášlapná vrstva_1.PP_odměřeno s tabulek místností" 190,56</t>
  </si>
  <si>
    <t>"nášlapná vrstva_1.NP_odměřeno s tabulek místností" 51,88</t>
  </si>
  <si>
    <t>"nášlapná vrstva_2.NP_odměřeno s tabulek místností" 51,88</t>
  </si>
  <si>
    <t>"nášlapná vrstva_3.NP_odměřeno s tabulek místností" 51,52</t>
  </si>
  <si>
    <t>"ostatní+výklenky_odsouhlaseno při realizaci" 0,1*345,84</t>
  </si>
  <si>
    <t>441</t>
  </si>
  <si>
    <t>59761R30</t>
  </si>
  <si>
    <t>dlaždice keramické protiskluzné slinuté</t>
  </si>
  <si>
    <t>-735145582</t>
  </si>
  <si>
    <t xml:space="preserve">Poznámka k položce:_x000d_
-systémová dodávka + související systémové soklíky (viz PD a TZ)_x000d_
--------------------------------------------------------------------------------_x000d_
V jednotkové ceně zahrnuty náklady na veškeré doplňky a příslušenství dle PD a TZ._x000d_
(přechodové, dilatační a ukončovací lišty, ostatní doplňky)_x000d_
--------------------------------------------------------------------------------_x000d_
PŘESNÁ SPECIFIKACE _ VIZ PD A TZ </t>
  </si>
  <si>
    <t>380,424*1,15 'Přepočtené koeficientem množství</t>
  </si>
  <si>
    <t>442</t>
  </si>
  <si>
    <t>771577114</t>
  </si>
  <si>
    <t xml:space="preserve">Příplatek k montáži podlah keramických lepených flexibilním lepidlem za spárování tmelem </t>
  </si>
  <si>
    <t>1974899505</t>
  </si>
  <si>
    <t>443</t>
  </si>
  <si>
    <t>771577R04</t>
  </si>
  <si>
    <t>Příplatek k vnitřním dlažbám za dodávku a montáž ukončovacích, rohových a koutových profilů</t>
  </si>
  <si>
    <t>1811177576</t>
  </si>
  <si>
    <t>Poznámka k položce:_x000d_
Množství/rozsah - VZTAŽEN NA CELKOVOU PLOCHU vnitřních dlažeb._x000d_
(specifikace materiálů dle PD a TZ)_SPECIFIKACE A ROZSAH DLE TP KONKRÉTNĚ VYBRANÉHO DODAVATELE _x000d_
------------------------------------------------------------------------------------------------------------------------------------</t>
  </si>
  <si>
    <t>444</t>
  </si>
  <si>
    <t>998771203</t>
  </si>
  <si>
    <t xml:space="preserve">Přesun hmot procentní pro podlahy z dlaždic </t>
  </si>
  <si>
    <t>-1230359601</t>
  </si>
  <si>
    <t>775</t>
  </si>
  <si>
    <t>Podlahy skládané</t>
  </si>
  <si>
    <t>445</t>
  </si>
  <si>
    <t>775541821</t>
  </si>
  <si>
    <t>Demontáž podlah plovoucích skládaných do suti</t>
  </si>
  <si>
    <t>-949725393</t>
  </si>
  <si>
    <t>Poznámka k položce:_x000d_
V jednotkové ceně zahrnuty náklady na demontáž souvisejících obvodových soklů.</t>
  </si>
  <si>
    <t>"1.NP_odměřeno z tabulky místností" 53,25</t>
  </si>
  <si>
    <t>"2.NP_odměřeno z tabulky místností" 42,5</t>
  </si>
  <si>
    <t>446</t>
  </si>
  <si>
    <t>998775203</t>
  </si>
  <si>
    <t xml:space="preserve">Přesun hmot procentní pro podlahy dřevěné </t>
  </si>
  <si>
    <t>1059874191</t>
  </si>
  <si>
    <t>776</t>
  </si>
  <si>
    <t>Podlahy povlakové</t>
  </si>
  <si>
    <t>447</t>
  </si>
  <si>
    <t>776111311</t>
  </si>
  <si>
    <t>Vysátí podkladu povlakových podlah</t>
  </si>
  <si>
    <t>131623218</t>
  </si>
  <si>
    <t>448</t>
  </si>
  <si>
    <t>776121111</t>
  </si>
  <si>
    <t>Vodou ředitelná penetrace savého podkladu povlakových podlah ředěná v poměru 1:3</t>
  </si>
  <si>
    <t>-129500446</t>
  </si>
  <si>
    <t>449</t>
  </si>
  <si>
    <t>776141112</t>
  </si>
  <si>
    <t>Vyrovnání podkladu povlakových podlah stěrkou pevnosti 20 MPa tl 5 mm</t>
  </si>
  <si>
    <t>-1516532690</t>
  </si>
  <si>
    <t>450</t>
  </si>
  <si>
    <t>776201811</t>
  </si>
  <si>
    <t>Demontáž lepených povlakových podlah bez podložky ručně</t>
  </si>
  <si>
    <t>1993326986</t>
  </si>
  <si>
    <t>"1.NP_odměřeno z tabulky místností" 127,5</t>
  </si>
  <si>
    <t>"2.NP_odměřeno z tabulky místností" 113,04</t>
  </si>
  <si>
    <t>451</t>
  </si>
  <si>
    <t>776221111</t>
  </si>
  <si>
    <t xml:space="preserve">Lepení pásů z PVC </t>
  </si>
  <si>
    <t>-732116245</t>
  </si>
  <si>
    <t>Poznámka k položce:_x000d_
V jednotkové ceně také zahrnuty náklady na montáž souvisejících obvodových systémových soklů + veškerých lišt a profilů + spoj podlahovin svařováním</t>
  </si>
  <si>
    <t>"nášlapná vrstva_1.PP_odměřeno s tabulek místností" 50,19</t>
  </si>
  <si>
    <t>"nášlapná vrstva_1.NP_odměřeno s tabulek místností" 150,06</t>
  </si>
  <si>
    <t>"nášlapná vrstva_2.NP_odměřeno s tabulek místností" 87,7</t>
  </si>
  <si>
    <t>"nášlapná vrstva_3.NP_odměřeno s tabulek místností" 69,59</t>
  </si>
  <si>
    <t>"nášlapná vrstva_1.NP_odměřeno s tabulek místností" 110,78</t>
  </si>
  <si>
    <t>"nášlapná vrstva_2.NP_odměřeno s tabulek místností" 142,92</t>
  </si>
  <si>
    <t>"nášlapná vrstva_3.NP_odměřeno s tabulek místností" 208,13</t>
  </si>
  <si>
    <t>"ostatní+výklenky_odsouhlaseno při realizaci" 0,1*(357,54+461,83)</t>
  </si>
  <si>
    <t>452</t>
  </si>
  <si>
    <t>28411R00</t>
  </si>
  <si>
    <t>dodávka povlakové podlahové krytiny - Hybridní vinylový zátěžový povlakový pás</t>
  </si>
  <si>
    <t>-1573455650</t>
  </si>
  <si>
    <t>453</t>
  </si>
  <si>
    <t>28412R00</t>
  </si>
  <si>
    <t>dodávka povlakové podlahové krytiny - Heterogenní vinylový zátěžový povlakový pás</t>
  </si>
  <si>
    <t>-1259629030</t>
  </si>
  <si>
    <t>454</t>
  </si>
  <si>
    <t>776221121</t>
  </si>
  <si>
    <t>Lepení elektrostaticky vodivých pásů z PVC standardním lepidlem</t>
  </si>
  <si>
    <t>1918758600</t>
  </si>
  <si>
    <t>"nášlapná vrstva_1.PP_odměřeno s tabulek místností" 16,08</t>
  </si>
  <si>
    <t>"ostatní+výklenky_odsouhlaseno při realizaci" 0,1*(16,08)</t>
  </si>
  <si>
    <t>455</t>
  </si>
  <si>
    <t>28411R05</t>
  </si>
  <si>
    <t>dodávka povlakové podlahové krytiny - Hybridní vinylový zátěžový povlakový pás s antistatickými vlastnostmi</t>
  </si>
  <si>
    <t>-1671261792</t>
  </si>
  <si>
    <t>17,688*1,15 'Přepočtené koeficientem množství</t>
  </si>
  <si>
    <t>456</t>
  </si>
  <si>
    <t>776222111</t>
  </si>
  <si>
    <t>Lepení pásů z PVC 2-složkovým lepidlem</t>
  </si>
  <si>
    <t>-293986172</t>
  </si>
  <si>
    <t>"nášlapná vrstva_1.PP_odměřeno s tabulek místností" 10,99</t>
  </si>
  <si>
    <t>"nášlapná vrstva_1.NP_odměřeno s tabulek místností" 42,84</t>
  </si>
  <si>
    <t>"nášlapná vrstva_2.NP_odměřeno s tabulek místností" 17,33</t>
  </si>
  <si>
    <t>"nášlapná vrstva_3.NP_odměřeno s tabulek místností" 11,51</t>
  </si>
  <si>
    <t>"nášlapná vrstva_1.NP_odměřeno s tabulek místností" 16,18</t>
  </si>
  <si>
    <t>"nášlapná vrstva_2.NP_odměřeno s tabulek místností" 60,57</t>
  </si>
  <si>
    <t>"nášlapná vrstva_3.NP_odměřeno s tabulek místností" 39,44</t>
  </si>
  <si>
    <t>"ostatní+výklenky_odsouhlaseno při realizaci" 0,1*(82,67+116,19)</t>
  </si>
  <si>
    <t>457</t>
  </si>
  <si>
    <t>28411R01</t>
  </si>
  <si>
    <t>dodávka povlakové podlahové krytiny - Protiskluzný zátěžový heterogenní PVC pás</t>
  </si>
  <si>
    <t>1671256542</t>
  </si>
  <si>
    <t>458</t>
  </si>
  <si>
    <t>28411R02</t>
  </si>
  <si>
    <t>dodávka povlakové podlahové krytiny - Vinylový povlakový pás s nopy</t>
  </si>
  <si>
    <t>-807671174</t>
  </si>
  <si>
    <t>459</t>
  </si>
  <si>
    <t>998776203</t>
  </si>
  <si>
    <t xml:space="preserve">Přesun hmot procentní pro podlahy povlakové </t>
  </si>
  <si>
    <t>-756840661</t>
  </si>
  <si>
    <t>781</t>
  </si>
  <si>
    <t>Dokončovací práce - obklady</t>
  </si>
  <si>
    <t>460</t>
  </si>
  <si>
    <t>781121011</t>
  </si>
  <si>
    <t>Nátěr penetrační na stěnu</t>
  </si>
  <si>
    <t>-1753982671</t>
  </si>
  <si>
    <t>"1.PP-3.NP" 1,5*(64,64+16,35+3,0+13,25)</t>
  </si>
  <si>
    <t>"1.PP-3.NP" 1,8*(5,6+34,2+5,6)</t>
  </si>
  <si>
    <t>"1.PP-3.NP" 2,0*(14,0+55,3+101,6+76,8)</t>
  </si>
  <si>
    <t>461</t>
  </si>
  <si>
    <t>781131112</t>
  </si>
  <si>
    <t>Izolace pod obklad nátěrem nebo stěrkou ve dvou vrstvách</t>
  </si>
  <si>
    <t>2014764264</t>
  </si>
  <si>
    <t>462</t>
  </si>
  <si>
    <t>781131264</t>
  </si>
  <si>
    <t>Izolace pod obklad těsnícími pásy mezi podlahou a stěnou / stěnami</t>
  </si>
  <si>
    <t>-1848772767</t>
  </si>
  <si>
    <t>463</t>
  </si>
  <si>
    <t>781474115</t>
  </si>
  <si>
    <t>Montáž obkladů vnitřních keramických hladkých lepených flexibilním lepidlem</t>
  </si>
  <si>
    <t>-710955649</t>
  </si>
  <si>
    <t>Poznámka k položce:_x000d_
V jednotkové ceně zahrnuty náklady na montáž veškerých doplňků a příslušenství dle PD a TZ._x000d_
(listely, dekory - specifikované v PD) _x000d_
-------------------------------------------</t>
  </si>
  <si>
    <t>464</t>
  </si>
  <si>
    <t>59761R00</t>
  </si>
  <si>
    <t>obklad keramický hladký</t>
  </si>
  <si>
    <t>-1204418221</t>
  </si>
  <si>
    <t>Poznámka k položce:_x000d_
V jednotkové ceně zahrnuty náklady na veškeré doplňky a příslušenství dle PD a TZ._x000d_
(listely, dekory - specifikované v PD) _x000d_
-------------------------------------------_x000d_
-přesná specifikace _ viz PD a TZ</t>
  </si>
  <si>
    <t>722,98*1,1 'Přepočtené koeficientem množství</t>
  </si>
  <si>
    <t>465</t>
  </si>
  <si>
    <t>781477114</t>
  </si>
  <si>
    <t xml:space="preserve">Příplatek k montáži obkladů vnitřních keramických hladkých za spárování tmelem </t>
  </si>
  <si>
    <t>1530607636</t>
  </si>
  <si>
    <t>466</t>
  </si>
  <si>
    <t>781477R00</t>
  </si>
  <si>
    <t>Příplatek k vnitřním obladům za dodávku a montáž ukončovacích, rohových a koutových profilů</t>
  </si>
  <si>
    <t>-1280839195</t>
  </si>
  <si>
    <t>Poznámka k položce:_x000d_
Množství/rozsah - VZTAŽEN NA CELKOVOU PLOCHU vnitřních obkladů._x000d_
(specifikace materiálů dle PD a TZ)_SPECIFIKACE A ROZSAH DLE TP KONKRÉTNĚ VYBRANÉHO DODAVATELE _x000d_
------------------------------------------------------------------------------------------------------------------------------------</t>
  </si>
  <si>
    <t>467</t>
  </si>
  <si>
    <t>781495115</t>
  </si>
  <si>
    <t>Spárování vnitřních obkladů silikonem</t>
  </si>
  <si>
    <t>-1081116712</t>
  </si>
  <si>
    <t>468</t>
  </si>
  <si>
    <t>998781203</t>
  </si>
  <si>
    <t xml:space="preserve">Přesun hmot procentní pro obklady keramické </t>
  </si>
  <si>
    <t>1612677942</t>
  </si>
  <si>
    <t>783</t>
  </si>
  <si>
    <t>Dokončovací práce - nátěry</t>
  </si>
  <si>
    <t>469</t>
  </si>
  <si>
    <t>783314201</t>
  </si>
  <si>
    <t>Základní antikorozní jednonásobný syntetický standardní nátěr zámečnických konstrukcí</t>
  </si>
  <si>
    <t>-1984833952</t>
  </si>
  <si>
    <t>"nátěr prvků ocelových překladů_odměřeno elektronicky" 51,95</t>
  </si>
  <si>
    <t>470</t>
  </si>
  <si>
    <t>783317101</t>
  </si>
  <si>
    <t>Krycí jednonásobný syntetický standardní nátěr zámečnických konstrukcí</t>
  </si>
  <si>
    <t>569192531</t>
  </si>
  <si>
    <t>471</t>
  </si>
  <si>
    <t>783923171</t>
  </si>
  <si>
    <t>Penetrační akrylátový nátěr hrubých betonových podlah</t>
  </si>
  <si>
    <t>-1564530977</t>
  </si>
  <si>
    <t>Poznámka k položce:_x000d_
-upřesnění a odsouhlasení při realizaci</t>
  </si>
  <si>
    <t>"vyrovnávací vrstva podkladů_předpoklad 75% plochy" (276,64+378,64+367,3+387,09)*0,75</t>
  </si>
  <si>
    <t>784</t>
  </si>
  <si>
    <t>Dokončovací práce - malby a tapety</t>
  </si>
  <si>
    <t>472</t>
  </si>
  <si>
    <t>784181101</t>
  </si>
  <si>
    <t>Základní akrylátová jednonásobná penetrace podkladu v místnostech výšky do 3,80m</t>
  </si>
  <si>
    <t>-621402626</t>
  </si>
  <si>
    <t>473</t>
  </si>
  <si>
    <t>784221101</t>
  </si>
  <si>
    <t>Dvojnásobné bílé malby ze směsí za sucha dobře otěruvzdorných v místnostech do 3,80 m</t>
  </si>
  <si>
    <t>-1127856419</t>
  </si>
  <si>
    <t>474</t>
  </si>
  <si>
    <t>HZS1291</t>
  </si>
  <si>
    <t>Hodinová zúčtovací sazba pomocný stavební dělník</t>
  </si>
  <si>
    <t>-1230013140</t>
  </si>
  <si>
    <t>"nezměřitelné bourací a demontážní práce_odsouhlasení při realizaci" 425,0</t>
  </si>
  <si>
    <t>N00</t>
  </si>
  <si>
    <t>Nepojmenované, ostatní práce a dodávky</t>
  </si>
  <si>
    <t>475</t>
  </si>
  <si>
    <t>N00_015R02</t>
  </si>
  <si>
    <t xml:space="preserve">Příplatek k hydroizolačnímu souvrství spodní stavby _ za provedení veškerých detailů a (D+M) systémových prostupů/průchodek </t>
  </si>
  <si>
    <t>-1357846861</t>
  </si>
  <si>
    <t xml:space="preserve">Poznámka k položce:_x000d_
Kompletní dodávka a provedení dle specifikace PD (SOUPIS DETAILŮ) a TZ + systémové technologické postupy _x000d_
----------------------------------------------------------------------------------------------------------------------------------------_x000d_
</t>
  </si>
  <si>
    <t>"rozsah a specifikace _ plocha HI souvrstvý" (31,68+189,15)+198,36</t>
  </si>
  <si>
    <t>476</t>
  </si>
  <si>
    <t>N00_015R04</t>
  </si>
  <si>
    <t xml:space="preserve">Příplatek k povlakovým krytinám střech _ za provedení veškerých detailů a (D+M) systémových prostupů/průchodek </t>
  </si>
  <si>
    <t>-1082467442</t>
  </si>
  <si>
    <t>"rozsah a specifikace _ plocha střešního pláště" 549,355+46,212</t>
  </si>
  <si>
    <t>Ostatní</t>
  </si>
  <si>
    <t>OST11</t>
  </si>
  <si>
    <t>Ostatní skladby, konstrukce a dodávky</t>
  </si>
  <si>
    <t>477</t>
  </si>
  <si>
    <t>OST11_R01</t>
  </si>
  <si>
    <t xml:space="preserve">D+M _ Venkovní systémový podhled (Plochá střecha – markýza nad vstupem C) </t>
  </si>
  <si>
    <t>-1243711040</t>
  </si>
  <si>
    <t xml:space="preserve">Poznámka k položce:_x000d_
Kompletní systémová dodávka a provedení dle specifikace PD a TZ včetně všech přímo souvisejících prací/činností/dodávek a doplňků/příslušenství_x000d_
----------------------------------------------------------------------------------------------------------------------------------------------------------------------------------_x000d_
Podhledová skladba _ ZPS1c:_x000d_
-protipožární cementovláknité desky tl. 12,5 mm s těsněnými spárami na zavěšené nosné konstrukci_x000d_
-nosný dřevěný rošt z latí 60/40 mm _x000d_
-síť proti hmyzu_x000d_
-dřěvěný modřínový podhled z lamel tl. 25 mm </t>
  </si>
  <si>
    <t>"podhledová skladba_ZPS1c" ((15,3*4,35)-(1,4*10,36))</t>
  </si>
  <si>
    <t>OST50</t>
  </si>
  <si>
    <t xml:space="preserve">Ostatní prvky a výrobky </t>
  </si>
  <si>
    <t>478</t>
  </si>
  <si>
    <t>795083U00</t>
  </si>
  <si>
    <t>D+M _ záchytný systém proti pádu _ viz samostatný soupis prací</t>
  </si>
  <si>
    <t>-1589102464</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</si>
  <si>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ostatních výrobků.</t>
  </si>
  <si>
    <t>479</t>
  </si>
  <si>
    <t>795084U01</t>
  </si>
  <si>
    <t>OV.01 _ D+M _ prosklená zaoblená stěna 3321/2750 mm</t>
  </si>
  <si>
    <t>-739169596</t>
  </si>
  <si>
    <t>OST51</t>
  </si>
  <si>
    <t>Ostatní prvky zařízení / vybavení</t>
  </si>
  <si>
    <t>480</t>
  </si>
  <si>
    <t>795084U01.1</t>
  </si>
  <si>
    <t>1 - D+M Elektrická polohovací postel, 800x900x2000mm, včetně zdrav. matrace</t>
  </si>
  <si>
    <t>-454540398</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</si>
  <si>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zařízení.</t>
  </si>
  <si>
    <t>481</t>
  </si>
  <si>
    <t>795084U02</t>
  </si>
  <si>
    <t>2 - D+M Uzamykatelný noční stolek s deskou, 835x410x375mm</t>
  </si>
  <si>
    <t>-784980966</t>
  </si>
  <si>
    <t>482</t>
  </si>
  <si>
    <t>795084U03</t>
  </si>
  <si>
    <t>3 - D+M Stůl, 800x800x800mm</t>
  </si>
  <si>
    <t>-1301771265</t>
  </si>
  <si>
    <t>483</t>
  </si>
  <si>
    <t>795084U04</t>
  </si>
  <si>
    <t>4 - D+M Uzamykatelná šatní skříň s trezorem, 2000x1054x500mm</t>
  </si>
  <si>
    <t>616671373</t>
  </si>
  <si>
    <t>484</t>
  </si>
  <si>
    <t>795084U05</t>
  </si>
  <si>
    <t>5 - D+M Chladící zařízení 50L, 510x430x480mm</t>
  </si>
  <si>
    <t>960172410</t>
  </si>
  <si>
    <t>485</t>
  </si>
  <si>
    <t>795084U06</t>
  </si>
  <si>
    <t>6 - D+M Botník jednolůžkový pokoj, 1100x536x500mm</t>
  </si>
  <si>
    <t>-2008723186</t>
  </si>
  <si>
    <t>486</t>
  </si>
  <si>
    <t>795084U07</t>
  </si>
  <si>
    <t>7 - D+M Police s osvětlením, 270x1200x190mm</t>
  </si>
  <si>
    <t>-977861045</t>
  </si>
  <si>
    <t>487</t>
  </si>
  <si>
    <t>795084U08</t>
  </si>
  <si>
    <t>8 - D+M Věšák se zrcadlem, 1000x1000x210mm</t>
  </si>
  <si>
    <t>1200861858</t>
  </si>
  <si>
    <t>488</t>
  </si>
  <si>
    <t>795084U09</t>
  </si>
  <si>
    <t>9 - D+M Televizor, úhlopříčka 100</t>
  </si>
  <si>
    <t>1408679173</t>
  </si>
  <si>
    <t>489</t>
  </si>
  <si>
    <t>795084U10</t>
  </si>
  <si>
    <t>10 - D+M Vestavěná skříň s botníkem, 2700x1850x600mm</t>
  </si>
  <si>
    <t>1999182460</t>
  </si>
  <si>
    <t>490</t>
  </si>
  <si>
    <t>795084U11</t>
  </si>
  <si>
    <t>11 - D+M Zásobník na toaletní papír, 210x205x115mm</t>
  </si>
  <si>
    <t>-256442192</t>
  </si>
  <si>
    <t>491</t>
  </si>
  <si>
    <t>795084U12</t>
  </si>
  <si>
    <t>12 - D+M Zásobník na papírové utěrky, 330x275x133mm</t>
  </si>
  <si>
    <t>532192214</t>
  </si>
  <si>
    <t>492</t>
  </si>
  <si>
    <t>795084U13</t>
  </si>
  <si>
    <t>13 - D+M Stojan na podnosy, 1708x615x445mm</t>
  </si>
  <si>
    <t>-1961555760</t>
  </si>
  <si>
    <t>493</t>
  </si>
  <si>
    <t>795084U14</t>
  </si>
  <si>
    <t>14 - D+M Promítací plátno, nástěnné, 1350x1800mm</t>
  </si>
  <si>
    <t>-345098570</t>
  </si>
  <si>
    <t>494</t>
  </si>
  <si>
    <t>795084U15</t>
  </si>
  <si>
    <t>15 - D+M Uzamykatelná omyvatelná linka, 860x1200x600mm</t>
  </si>
  <si>
    <t>-603185634</t>
  </si>
  <si>
    <t>495</t>
  </si>
  <si>
    <t>795084U16</t>
  </si>
  <si>
    <t>16 - D+M Pracovní linka, 860x1800x600mm</t>
  </si>
  <si>
    <t>-1175922203</t>
  </si>
  <si>
    <t>496</t>
  </si>
  <si>
    <t>795084U17</t>
  </si>
  <si>
    <t>17 - D+M Police na uskladnění bažantů, 30x1000x300mm</t>
  </si>
  <si>
    <t>916724983</t>
  </si>
  <si>
    <t>497</t>
  </si>
  <si>
    <t>795084U18</t>
  </si>
  <si>
    <t>18 - D+M Televizor, úhlopříčka 136</t>
  </si>
  <si>
    <t>-1552200506</t>
  </si>
  <si>
    <t>498</t>
  </si>
  <si>
    <t>795084U19</t>
  </si>
  <si>
    <t>19 - D+M Korytový žehlič 130-160, 1100x2690x590mm</t>
  </si>
  <si>
    <t>-789055619</t>
  </si>
  <si>
    <t>499</t>
  </si>
  <si>
    <t>795084U20</t>
  </si>
  <si>
    <t>20 - D+M Žehlící komplet, 1070x1550x580mm</t>
  </si>
  <si>
    <t>806530149</t>
  </si>
  <si>
    <t>500</t>
  </si>
  <si>
    <t>795084U21</t>
  </si>
  <si>
    <t>21 - D+M Převlékací zástěna, 1850x2100mm</t>
  </si>
  <si>
    <t>1315934953</t>
  </si>
  <si>
    <t>501</t>
  </si>
  <si>
    <t>795084U22</t>
  </si>
  <si>
    <t>22 - D+M Uzamykatelná omyvatelná linka, 860x1000x600mm</t>
  </si>
  <si>
    <t>643452361</t>
  </si>
  <si>
    <t>502</t>
  </si>
  <si>
    <t>795084U23</t>
  </si>
  <si>
    <t>23 - D+M Uzamykatelná omyvatelná linka, 860x1800x600mm</t>
  </si>
  <si>
    <t>1076492943</t>
  </si>
  <si>
    <t>503</t>
  </si>
  <si>
    <t>795084U24</t>
  </si>
  <si>
    <t>24 - D+M Kancelářská židle, 1200x610x510mm</t>
  </si>
  <si>
    <t>-1655180913</t>
  </si>
  <si>
    <t>504</t>
  </si>
  <si>
    <t>795084U25</t>
  </si>
  <si>
    <t>25 - D+M Židle, 820x440x430mm</t>
  </si>
  <si>
    <t>-1410460026</t>
  </si>
  <si>
    <t>505</t>
  </si>
  <si>
    <t>795084U26</t>
  </si>
  <si>
    <t>26 - D+M Varnice na převoz jídla, obsah 40L</t>
  </si>
  <si>
    <t>1596275948</t>
  </si>
  <si>
    <t>506</t>
  </si>
  <si>
    <t>795084U27</t>
  </si>
  <si>
    <t>27 - D+M Vyhřívaný výdejní vozík, 1215x650x900mm</t>
  </si>
  <si>
    <t>209861370</t>
  </si>
  <si>
    <t>507</t>
  </si>
  <si>
    <t>795084U28</t>
  </si>
  <si>
    <t>28 - D+M Vyhřívaný vozík na rozvoz jídla, pro 15 gastronádob, 775x945x1510mm</t>
  </si>
  <si>
    <t>-878789854</t>
  </si>
  <si>
    <t>508</t>
  </si>
  <si>
    <t>795084U29</t>
  </si>
  <si>
    <t>29 - D+M Pračka 32kg, 1710x1260x1272mm</t>
  </si>
  <si>
    <t>1948476899</t>
  </si>
  <si>
    <t>509</t>
  </si>
  <si>
    <t>795084U30</t>
  </si>
  <si>
    <t>30 - D+M Pračka 15kg, 1568x1090x1130mm</t>
  </si>
  <si>
    <t>-740842150</t>
  </si>
  <si>
    <t>510</t>
  </si>
  <si>
    <t>795084U31</t>
  </si>
  <si>
    <t>31 - D+M Pračka 6kg, 944x660x768mm</t>
  </si>
  <si>
    <t>1380503558</t>
  </si>
  <si>
    <t>511</t>
  </si>
  <si>
    <t>795084U32</t>
  </si>
  <si>
    <t>32 - D+M Sušička 16kg, 1680x795x1280mm</t>
  </si>
  <si>
    <t>-638229955</t>
  </si>
  <si>
    <t>795084U33</t>
  </si>
  <si>
    <t>33 - D+M Jídelní stůl, 800x800x1200mm</t>
  </si>
  <si>
    <t>1259608831</t>
  </si>
  <si>
    <t>513</t>
  </si>
  <si>
    <t>795084U34</t>
  </si>
  <si>
    <t>34 - D+M Lednice na uskladnění kontaminovaného odpadu, 850x480x500mm</t>
  </si>
  <si>
    <t>-1696773915</t>
  </si>
  <si>
    <t>514</t>
  </si>
  <si>
    <t>795084U35</t>
  </si>
  <si>
    <t>35 - D+M Botník dvojlůžkový pokoj, 1450x654x600mm</t>
  </si>
  <si>
    <t>-614793055</t>
  </si>
  <si>
    <t>515</t>
  </si>
  <si>
    <t>795084U36</t>
  </si>
  <si>
    <t>37 - D+M Pohovka, 2400x1400mm</t>
  </si>
  <si>
    <t>-1955835922</t>
  </si>
  <si>
    <t>516</t>
  </si>
  <si>
    <t>795084U37</t>
  </si>
  <si>
    <t>38 - D+M Křesla, 950x540x990mm</t>
  </si>
  <si>
    <t>2073908718</t>
  </si>
  <si>
    <t>517</t>
  </si>
  <si>
    <t>795084U38</t>
  </si>
  <si>
    <t>39 - D+M Pracovní linka, 860x1800x600mm, součástí jsou horní skříňky</t>
  </si>
  <si>
    <t>1696250955</t>
  </si>
  <si>
    <t>518</t>
  </si>
  <si>
    <t>795084U39</t>
  </si>
  <si>
    <t>40 - D+M Pomocná kuchyňka s dřezem, 860x1900x600mm</t>
  </si>
  <si>
    <t>-1741620210</t>
  </si>
  <si>
    <t>519</t>
  </si>
  <si>
    <t>795084U40</t>
  </si>
  <si>
    <t>41 - D+M Pracovní linka, 860x1150x600mm, součástí jsou horní skříňky</t>
  </si>
  <si>
    <t>-135205157</t>
  </si>
  <si>
    <t>520</t>
  </si>
  <si>
    <t>795084U41</t>
  </si>
  <si>
    <t>42 - D+M Šatní skříň, 2050x400x600mm</t>
  </si>
  <si>
    <t>1325448951</t>
  </si>
  <si>
    <t>521</t>
  </si>
  <si>
    <t>795084U42</t>
  </si>
  <si>
    <t>43 - D+M Uzamykatelná skříň, 2000x1000x500mm</t>
  </si>
  <si>
    <t>994668807</t>
  </si>
  <si>
    <t>522</t>
  </si>
  <si>
    <t>795084U43</t>
  </si>
  <si>
    <t>44 - D+M Skladový regál, 2000x900x500mm</t>
  </si>
  <si>
    <t>-1859427318</t>
  </si>
  <si>
    <t>523</t>
  </si>
  <si>
    <t>795084U44</t>
  </si>
  <si>
    <t>45 - D+M Skladový regál, 2000x1600x400mm, nerezový</t>
  </si>
  <si>
    <t>-2019382533</t>
  </si>
  <si>
    <t>524</t>
  </si>
  <si>
    <t>795084U45</t>
  </si>
  <si>
    <t>46 - D+M Kuchyňská linka s dřezem, s odkapovou plochou a s pracovní plochou, 860x1600x600mm</t>
  </si>
  <si>
    <t>1867839215</t>
  </si>
  <si>
    <t>525</t>
  </si>
  <si>
    <t>795084U46</t>
  </si>
  <si>
    <t>47 - D+M Kuchyňský kout, 860x1750x600mm, materiál dřevotříska, součástí pracovní deska</t>
  </si>
  <si>
    <t>759367343</t>
  </si>
  <si>
    <t>526</t>
  </si>
  <si>
    <t>795084U47</t>
  </si>
  <si>
    <t>48 - D+M Policová skříň, 2050x1000x450mm, dřevotříska</t>
  </si>
  <si>
    <t>1468048989</t>
  </si>
  <si>
    <t>527</t>
  </si>
  <si>
    <t>795084U48</t>
  </si>
  <si>
    <t>49 - D+M Policový regál, 2050x1000x600mm, kovová kce, dřevěné police</t>
  </si>
  <si>
    <t>-1777043600</t>
  </si>
  <si>
    <t>528</t>
  </si>
  <si>
    <t>795084U49</t>
  </si>
  <si>
    <t>I - D+M Vozík na prádlo, 950x540x990mm</t>
  </si>
  <si>
    <t>-535791767</t>
  </si>
  <si>
    <t>529</t>
  </si>
  <si>
    <t>795084U50</t>
  </si>
  <si>
    <t>II - D+M Vozík na odpad, 1020x530x500mm</t>
  </si>
  <si>
    <t>2032361756</t>
  </si>
  <si>
    <t>530</t>
  </si>
  <si>
    <t>795084U51</t>
  </si>
  <si>
    <t>III - D+M Distribuční a výdejní vozík na léky, 1050x550x700mm</t>
  </si>
  <si>
    <t>-884526130</t>
  </si>
  <si>
    <t>531</t>
  </si>
  <si>
    <t>795084U52</t>
  </si>
  <si>
    <t>IV - D+M Vozík k převazům, 900x480x740mm</t>
  </si>
  <si>
    <t>-1602199886</t>
  </si>
  <si>
    <t>532</t>
  </si>
  <si>
    <t>795084U53</t>
  </si>
  <si>
    <t>A - D+M Sedací vana s bočním vstupem pro imobilní osoby s hydromasáží, 970x760x1510mm</t>
  </si>
  <si>
    <t>784677739</t>
  </si>
  <si>
    <t>533</t>
  </si>
  <si>
    <t>795084U54</t>
  </si>
  <si>
    <t>B - D+M Elektrické sprchové lůžko, 2040x780mm</t>
  </si>
  <si>
    <t>-896932280</t>
  </si>
  <si>
    <t>534</t>
  </si>
  <si>
    <t>795084U55</t>
  </si>
  <si>
    <t>C - D+M Sprchový panel</t>
  </si>
  <si>
    <t>1604977763</t>
  </si>
  <si>
    <t>535</t>
  </si>
  <si>
    <t>795084U56</t>
  </si>
  <si>
    <t>G - D+M Myčka a dezinfektor, 1500x500x450mm</t>
  </si>
  <si>
    <t>-105976916</t>
  </si>
  <si>
    <t>536</t>
  </si>
  <si>
    <t>795084U57</t>
  </si>
  <si>
    <t>H - D+M Velká lednice, 2010x601x729mm</t>
  </si>
  <si>
    <t>1919572033</t>
  </si>
  <si>
    <t>537</t>
  </si>
  <si>
    <t>795084U58</t>
  </si>
  <si>
    <t>CH - D+M Uzamykatelná skříň na léky s trezorem, 2050x1054x600mm</t>
  </si>
  <si>
    <t>-747545717</t>
  </si>
  <si>
    <t>538</t>
  </si>
  <si>
    <t>795084U78</t>
  </si>
  <si>
    <t>CH - D+M Uzamykatelná skříň na léky s trezorem, 2050x600x600mm</t>
  </si>
  <si>
    <t>-1710357654</t>
  </si>
  <si>
    <t>539</t>
  </si>
  <si>
    <t>795084U59</t>
  </si>
  <si>
    <t>J - D+M Kartotéka 4x1, 1321x413x622mm</t>
  </si>
  <si>
    <t>1860485691</t>
  </si>
  <si>
    <t>540</t>
  </si>
  <si>
    <t>795084U60</t>
  </si>
  <si>
    <t>K - D+M Pracovní stůl, atyp rozměry</t>
  </si>
  <si>
    <t>-1178920438</t>
  </si>
  <si>
    <t>541</t>
  </si>
  <si>
    <t>795084U61</t>
  </si>
  <si>
    <t>K - D+M Pracovní stůl, 720x600x1500mm</t>
  </si>
  <si>
    <t>1983298062</t>
  </si>
  <si>
    <t>542</t>
  </si>
  <si>
    <t>795084U62</t>
  </si>
  <si>
    <t>L - D+M Nástěnná tabule, 800x1560mm</t>
  </si>
  <si>
    <t>-289631097</t>
  </si>
  <si>
    <t>543</t>
  </si>
  <si>
    <t>795084U63</t>
  </si>
  <si>
    <t>M - D+M Skříňka pro úschovu klíčů, 670x620x105mm</t>
  </si>
  <si>
    <t>917187638</t>
  </si>
  <si>
    <t>544</t>
  </si>
  <si>
    <t>795084U64</t>
  </si>
  <si>
    <t>N - D+M Uzamykatelná skříň nerezová, 1800x1000x500mm</t>
  </si>
  <si>
    <t>2064684009</t>
  </si>
  <si>
    <t>545</t>
  </si>
  <si>
    <t>795084U65</t>
  </si>
  <si>
    <t>O - D+M Dřez, 165x480x480mm</t>
  </si>
  <si>
    <t>743329006</t>
  </si>
  <si>
    <t>546</t>
  </si>
  <si>
    <t>795084U66</t>
  </si>
  <si>
    <t>MN - D+M Myčka nádobí - 15 sad, 165x480x480mm</t>
  </si>
  <si>
    <t>-1505342500</t>
  </si>
  <si>
    <t>547</t>
  </si>
  <si>
    <t>795084U67</t>
  </si>
  <si>
    <t>Q - D+M Stolek na chodbě, 745x700mm</t>
  </si>
  <si>
    <t>-1769297244</t>
  </si>
  <si>
    <t>548</t>
  </si>
  <si>
    <t>795084U68</t>
  </si>
  <si>
    <t>R - D+M Křeslo na chodbě, 745x700mm</t>
  </si>
  <si>
    <t>1187304320</t>
  </si>
  <si>
    <t>549</t>
  </si>
  <si>
    <t>795084U69</t>
  </si>
  <si>
    <t>S - D+M Konferenční stolek, 485x600x1100mm</t>
  </si>
  <si>
    <t>-731831078</t>
  </si>
  <si>
    <t>550</t>
  </si>
  <si>
    <t>795084U70</t>
  </si>
  <si>
    <t>U - D+M 5-ti místná lavice, 800x2960x630mm</t>
  </si>
  <si>
    <t>377804479</t>
  </si>
  <si>
    <t>551</t>
  </si>
  <si>
    <t>795084U71</t>
  </si>
  <si>
    <t>V - D+M Teleskopická zástěna, 175x230x53mm</t>
  </si>
  <si>
    <t>-1704094034</t>
  </si>
  <si>
    <t>552</t>
  </si>
  <si>
    <t>795084U72</t>
  </si>
  <si>
    <t>W - D+M Lednice 90-100L</t>
  </si>
  <si>
    <t>-509636608</t>
  </si>
  <si>
    <t>553</t>
  </si>
  <si>
    <t>795084U73</t>
  </si>
  <si>
    <t>X - D+M Zrcadlo, 510x350x19mm</t>
  </si>
  <si>
    <t>790403676</t>
  </si>
  <si>
    <t>554</t>
  </si>
  <si>
    <t>795084U74</t>
  </si>
  <si>
    <t>Y - D+M Nerezová police, 30x300x80mm</t>
  </si>
  <si>
    <t>1434537919</t>
  </si>
  <si>
    <t>555</t>
  </si>
  <si>
    <t>795084U75</t>
  </si>
  <si>
    <t>ETP - D+M Elektrická trouba</t>
  </si>
  <si>
    <t>1527746669</t>
  </si>
  <si>
    <t>556</t>
  </si>
  <si>
    <t>795084U76</t>
  </si>
  <si>
    <t>ETM - D+M Mikrovlnná trouba</t>
  </si>
  <si>
    <t>-1114482519</t>
  </si>
  <si>
    <t>557</t>
  </si>
  <si>
    <t>795084U77</t>
  </si>
  <si>
    <t>EVD - D+M Elektrický sporák</t>
  </si>
  <si>
    <t>1759326526</t>
  </si>
  <si>
    <t>558</t>
  </si>
  <si>
    <t>795084U78.1</t>
  </si>
  <si>
    <t>D+M _ závěs sprchových koutů na závěsové tyči</t>
  </si>
  <si>
    <t>-23023060</t>
  </si>
  <si>
    <t>D.1.2 - Stavebně konstrukční řešení</t>
  </si>
  <si>
    <t>273322611</t>
  </si>
  <si>
    <t>Základové desky ze ŽB tř. C 30/37 XA2</t>
  </si>
  <si>
    <t>-1467086927</t>
  </si>
  <si>
    <t>"rozsah_D.1.2_v.č. 21-29,TZ"</t>
  </si>
  <si>
    <t>"objekt_přístavby schodiště_odměřeno elektronicky" 3,52</t>
  </si>
  <si>
    <t>273323611</t>
  </si>
  <si>
    <t>Základové desky ze ŽB pro konstrukce bílých van tř. C 30/37 XA2</t>
  </si>
  <si>
    <t>-1682612280</t>
  </si>
  <si>
    <t>"objekt_přístavby_odměřeno elektronicky" 55,65</t>
  </si>
  <si>
    <t>273351121</t>
  </si>
  <si>
    <t>Zřízení bednění základových desek</t>
  </si>
  <si>
    <t>114330174</t>
  </si>
  <si>
    <t>"objekt_přístavby_odměřeno elektronicky" 33,35</t>
  </si>
  <si>
    <t>"objekt_přístavby schodiště_odměřeno elektronicky" 6,5</t>
  </si>
  <si>
    <t>273351122</t>
  </si>
  <si>
    <t>Odstranění bednění základových desek</t>
  </si>
  <si>
    <t>1064912599</t>
  </si>
  <si>
    <t>273361821</t>
  </si>
  <si>
    <t>Výztuž základových desek betonářskou ocelí 10 505 (R)</t>
  </si>
  <si>
    <t>101001191</t>
  </si>
  <si>
    <t>"předpoklad_bude upřesněno a odsouhlaseno v dílenské dokumentaci" 4,2+(100/1000*3,52)</t>
  </si>
  <si>
    <t>274322611</t>
  </si>
  <si>
    <t>Základové pasy ze ŽB tř. C 30/37 XA2</t>
  </si>
  <si>
    <t>-1849038837</t>
  </si>
  <si>
    <t>"objekt_přístavby schodiště_odměřeno elektronicky" 11,88+0,6</t>
  </si>
  <si>
    <t>274351121</t>
  </si>
  <si>
    <t>Zřízení bednění základových pasů rovného</t>
  </si>
  <si>
    <t>-1184922105</t>
  </si>
  <si>
    <t>"objekt_přístavby schodiště_odměřeno elektronicky" 34,65</t>
  </si>
  <si>
    <t>274351122</t>
  </si>
  <si>
    <t>Odstranění bednění základových pasů rovného</t>
  </si>
  <si>
    <t>1870068758</t>
  </si>
  <si>
    <t>274361821</t>
  </si>
  <si>
    <t>Výztuž základových pásů betonářskou ocelí 10 505 (R)</t>
  </si>
  <si>
    <t>294895769</t>
  </si>
  <si>
    <t>"předpoklad_bude upřesněno a odsouhlaseno v dílenské dokumentaci" (100/1000*12,48)</t>
  </si>
  <si>
    <t>275322611</t>
  </si>
  <si>
    <t>Základové patky ze ŽB tř. C 30/37 XA2</t>
  </si>
  <si>
    <t>-396386260</t>
  </si>
  <si>
    <t>"konstrukce ostatní_odměřeno elektronicky" 17,4</t>
  </si>
  <si>
    <t>275351121</t>
  </si>
  <si>
    <t>Zřízení bednění základových patek</t>
  </si>
  <si>
    <t>1283190091</t>
  </si>
  <si>
    <t>"konstrukce ostatní_odměřeno elektronicky" 96,0</t>
  </si>
  <si>
    <t>275351122</t>
  </si>
  <si>
    <t>Odstranění bednění základových patek</t>
  </si>
  <si>
    <t>2106388628</t>
  </si>
  <si>
    <t>275361821</t>
  </si>
  <si>
    <t>Výztuž základových patek betonářskou ocelí 10 505 (R)</t>
  </si>
  <si>
    <t>-2022101718</t>
  </si>
  <si>
    <t>"předpoklad_bude upřesněno a odsouhlaseno v dílenské dokumentaci" (100/1000*17,4)</t>
  </si>
  <si>
    <t>279113154</t>
  </si>
  <si>
    <t>Základová zeď tl do 300 mm z tvárnic ztraceného bednění včetně výplně z betonu tř. C 30/37</t>
  </si>
  <si>
    <t>583267912</t>
  </si>
  <si>
    <t>"objekt_přístavby schodiště_odměřeno elektronicky" (27,4*0,5)</t>
  </si>
  <si>
    <t>279323112</t>
  </si>
  <si>
    <t>Základová zeď ze ŽB pro konstrukce bílých van tř. C 30/37 XA2</t>
  </si>
  <si>
    <t>-655158004</t>
  </si>
  <si>
    <t>"objekt_přístavby_odměřeno elektronicky" 49,9</t>
  </si>
  <si>
    <t>279351121</t>
  </si>
  <si>
    <t>Zřízení oboustranného bednění základových zdí</t>
  </si>
  <si>
    <t>-637984365</t>
  </si>
  <si>
    <t>"objekt_přístavby_odměřeno elektronicky" 364,15</t>
  </si>
  <si>
    <t>279351122</t>
  </si>
  <si>
    <t>Odstranění oboustranného bednění základových zdí</t>
  </si>
  <si>
    <t>-937126110</t>
  </si>
  <si>
    <t>279361821</t>
  </si>
  <si>
    <t>Výztuž základových zdí nosných betonářskou ocelí 10 505</t>
  </si>
  <si>
    <t>-2093839805</t>
  </si>
  <si>
    <t>"předpoklad_bude upřesněno a odsouhlaseno v dílenské dokumentaci" 3,78</t>
  </si>
  <si>
    <t>279361R21</t>
  </si>
  <si>
    <t>Výztuž základových zdí ze ztraceného bednění betonářskou ocelí 10 505</t>
  </si>
  <si>
    <t>619858444</t>
  </si>
  <si>
    <t>"předpoklad_bude upřesněno a odsouhlaseno v dílenské dokumentaci" (17,5/1000)*13,7</t>
  </si>
  <si>
    <t>330321410</t>
  </si>
  <si>
    <t>Sloupy nebo pilíře ze ŽB tř. C 25/30 bez výztuže</t>
  </si>
  <si>
    <t>-177008309</t>
  </si>
  <si>
    <t>332351111</t>
  </si>
  <si>
    <t xml:space="preserve">Zřízení bednění kruhových sloupů v do 4 m </t>
  </si>
  <si>
    <t>-1300260883</t>
  </si>
  <si>
    <t>332351112</t>
  </si>
  <si>
    <t xml:space="preserve">Odstranění bednění kruhových sloupů v do 4 m </t>
  </si>
  <si>
    <t>15784844</t>
  </si>
  <si>
    <t>332361821</t>
  </si>
  <si>
    <t>Výztuž sloupů oblých betonářskou ocelí 10 505</t>
  </si>
  <si>
    <t>1098620996</t>
  </si>
  <si>
    <t>"předpoklad_bude upřesněno a odsouhlaseno v dílenské dokumentaci"</t>
  </si>
  <si>
    <t>250/1000*(17,065)</t>
  </si>
  <si>
    <t>342311811</t>
  </si>
  <si>
    <t>Konstrukce výplňové a dobetonávky z betonu tř. C 25/30</t>
  </si>
  <si>
    <t>1799198561</t>
  </si>
  <si>
    <t>411168282</t>
  </si>
  <si>
    <t>Strop keramický tl 21 cm z vložek MIAKO a keramobetonových nosníků OVN 50 cm</t>
  </si>
  <si>
    <t>-1816435423</t>
  </si>
  <si>
    <t>"objekt_schodiště" (3,0*9,33*1)</t>
  </si>
  <si>
    <t>411168285</t>
  </si>
  <si>
    <t>271064104</t>
  </si>
  <si>
    <t>"objekt_B" (12,9*9,75*1)+(2,75*3,05*1)</t>
  </si>
  <si>
    <t>411168302</t>
  </si>
  <si>
    <t>Strop keramický tl 25 cm z vložek MIAKO a keramobetonových nosníků OVN 50 cm</t>
  </si>
  <si>
    <t>1220383770</t>
  </si>
  <si>
    <t>"objekt_schodiště" (3,0*9,33*3)</t>
  </si>
  <si>
    <t>411168305</t>
  </si>
  <si>
    <t>-921265010</t>
  </si>
  <si>
    <t>"objekt_B" (12,9*9,75*3)</t>
  </si>
  <si>
    <t>411321414</t>
  </si>
  <si>
    <t>Stropy deskové ze ŽB tř. C 25/30</t>
  </si>
  <si>
    <t>543416832</t>
  </si>
  <si>
    <t>Dobetonávky/nadbetonávky:</t>
  </si>
  <si>
    <t>"objekt_B" (115,0*0,095*3)+(141*0,095*1)*1,1</t>
  </si>
  <si>
    <t>411321616</t>
  </si>
  <si>
    <t>Stropy deskové ze ŽB tř. C 30/37</t>
  </si>
  <si>
    <t>794404823</t>
  </si>
  <si>
    <t>"objekt_A_1,PP" 32,21*0,12*1,1</t>
  </si>
  <si>
    <t>"objekt_A_1,NP" 70,02*0,09*1,1</t>
  </si>
  <si>
    <t>"objekt_A_2,NP" 139,13*0,09*1,1</t>
  </si>
  <si>
    <t>"objekt_A_3,NP" 274,82*0,09*1,1</t>
  </si>
  <si>
    <t>411354313</t>
  </si>
  <si>
    <t>Zřízení podpěrné konstrukce stropů výšky do 4 m tl do 25 cm</t>
  </si>
  <si>
    <t>760105745</t>
  </si>
  <si>
    <t>"objekt_A_1,PP" 32,21</t>
  </si>
  <si>
    <t>"objekt_A_1,NP" 70,02</t>
  </si>
  <si>
    <t>"objekt_A_2,NP" 139,13</t>
  </si>
  <si>
    <t>"objekt_A_3,NP" 274,82</t>
  </si>
  <si>
    <t>411354314</t>
  </si>
  <si>
    <t>Odstranění podpěrné konstrukce stropů výšky do 4 m tl do 25 cm</t>
  </si>
  <si>
    <t>-610723856</t>
  </si>
  <si>
    <t>411361821</t>
  </si>
  <si>
    <t>Výztuž stropů betonářskou ocelí 10 505</t>
  </si>
  <si>
    <t>-712134034</t>
  </si>
  <si>
    <t>(1,1*(0,14+0,99))</t>
  </si>
  <si>
    <t>411362021</t>
  </si>
  <si>
    <t>Výztuž stropů svařovanými sítěmi Kari</t>
  </si>
  <si>
    <t>398907012</t>
  </si>
  <si>
    <t>(1,1*(0,19+1,446+1,588+0,266))</t>
  </si>
  <si>
    <t>413232221</t>
  </si>
  <si>
    <t>Zazdívka zhlaví válcovaných nosníků v do 300 mm</t>
  </si>
  <si>
    <t>-151055644</t>
  </si>
  <si>
    <t>417321515</t>
  </si>
  <si>
    <t>Ztužující pásy a věnce ze ŽB tř. C 25/30</t>
  </si>
  <si>
    <t>914069665</t>
  </si>
  <si>
    <t>"objekt_A" 0,3*0,25*(208,5*1,1)</t>
  </si>
  <si>
    <t>"objekt_B" 0,25*0,2*(79,0*1,1)</t>
  </si>
  <si>
    <t>417351115</t>
  </si>
  <si>
    <t>Zřízení bednění ztužujících věnců</t>
  </si>
  <si>
    <t>-1546799293</t>
  </si>
  <si>
    <t>"objekt_A" 0,3*2*(208,5*1,1)</t>
  </si>
  <si>
    <t>"objekt_B" 0,25*2*(79,0*1,1)</t>
  </si>
  <si>
    <t>417351116</t>
  </si>
  <si>
    <t>Odstranění bednění ztužujících věnců</t>
  </si>
  <si>
    <t>158699863</t>
  </si>
  <si>
    <t>417361821</t>
  </si>
  <si>
    <t>Výztuž ztužujících pásů a věnců betonářskou ocelí 10 505</t>
  </si>
  <si>
    <t>1407267456</t>
  </si>
  <si>
    <t>(1,1*(0,536+1,554))</t>
  </si>
  <si>
    <t>430321616</t>
  </si>
  <si>
    <t>Schodišťová konstrukce a rampa ze ŽB tř. C 30/37</t>
  </si>
  <si>
    <t>1866306827</t>
  </si>
  <si>
    <t>"objekt_A_odměřeno elektronicky" 1,85</t>
  </si>
  <si>
    <t>"objekt_B_odměřeno elektronicky" 8,19+7,04+14,08</t>
  </si>
  <si>
    <t>430361821</t>
  </si>
  <si>
    <t>Výztuž schodišťové konstrukce a rampy betonářskou ocelí 10 505</t>
  </si>
  <si>
    <t>608739561</t>
  </si>
  <si>
    <t>(1,1*(0,05+0,655+1,594+0,74+0,521))</t>
  </si>
  <si>
    <t>430362021</t>
  </si>
  <si>
    <t>Výztuž schodišťové konstrukce a rampy svařovanými sítěmi Kari</t>
  </si>
  <si>
    <t>561320053</t>
  </si>
  <si>
    <t>(1,1*(0,03))</t>
  </si>
  <si>
    <t>431351121</t>
  </si>
  <si>
    <t>Zřízení bednění podest schodišť a ramp přímočarých v do 4 m</t>
  </si>
  <si>
    <t>-873769231</t>
  </si>
  <si>
    <t>"objekt_A_odměřeno elektronicky" 20,45</t>
  </si>
  <si>
    <t>"objekt_B_odměřeno elektronicky" 52,56</t>
  </si>
  <si>
    <t>431351122</t>
  </si>
  <si>
    <t>Odstranění bednění podest schodišť a ramp přímočarých v do 4 m</t>
  </si>
  <si>
    <t>-117589920</t>
  </si>
  <si>
    <t>434351141</t>
  </si>
  <si>
    <t>Zřízení bednění stupňů přímočarých schodišť</t>
  </si>
  <si>
    <t>1837579216</t>
  </si>
  <si>
    <t>"objekt_A_odměřeno elektronicky" 13,5</t>
  </si>
  <si>
    <t>"objekt_B_odměřeno elektronicky" 31,65</t>
  </si>
  <si>
    <t>434351142</t>
  </si>
  <si>
    <t>Odstranění bednění stupňů přímočarých schodišť</t>
  </si>
  <si>
    <t>1708645880</t>
  </si>
  <si>
    <t>953334315</t>
  </si>
  <si>
    <t xml:space="preserve">Kombinovaný těsnící pás s bobtnavým profilem do pracovních spar betonových kcí </t>
  </si>
  <si>
    <t>1054357834</t>
  </si>
  <si>
    <t>973031325</t>
  </si>
  <si>
    <t>Vysekání kapes ve zdivu cihelném na MV nebo MVC pl do 0,10 m2 hl do 300 mm</t>
  </si>
  <si>
    <t>441682363</t>
  </si>
  <si>
    <t>985331217</t>
  </si>
  <si>
    <t>Dodatečné vlepování betonářské výztuže D do 20 mm do chemické malty včetně vyvrtání otvoru</t>
  </si>
  <si>
    <t>40520824</t>
  </si>
  <si>
    <t xml:space="preserve">"rozsah_D.1.2_v.č. 21-29,TZ" </t>
  </si>
  <si>
    <t>"objekt A" 0,15*(1228,0)</t>
  </si>
  <si>
    <t>223227831</t>
  </si>
  <si>
    <t>1629544927</t>
  </si>
  <si>
    <t>191938445</t>
  </si>
  <si>
    <t>-964577192</t>
  </si>
  <si>
    <t>3,439*20 'Přepočtené koeficientem množství</t>
  </si>
  <si>
    <t>978528344</t>
  </si>
  <si>
    <t>-1610839755</t>
  </si>
  <si>
    <t>767015R01</t>
  </si>
  <si>
    <t>D+M ocelových a zámečnických prvků / konstrukcí</t>
  </si>
  <si>
    <t>-1671242538</t>
  </si>
  <si>
    <t xml:space="preserve">Poznámka k položce:_x000d_
Specifikace / rozsah provedení - viz TZ:_x000d_
--------------------------------------------------------_x000d_
Obsah jednotkové ceny :_x000d_
-dodávka a výroba ocelových prvků a konstrukcí - dle zadání a PD_x000d_
-dodávka veškerých spojovacích a kotevních prvků_x000d_
(podlití konstrukcí a kotevních prvků C 40/50 - nesmrštitelnou zálivkovou hmotou)_x000d_
-kompletní provrchobvé úpravy prvků dle požadavků PD a PBŘ_x000d_
-veškeré přesuny/zdvihací technika a kompletní montážní práce_x000d_
-kompletní montážní / usazovací a kotevní práce_x000d_
--------------------------------------------------------_x000d_
-dílenská dokumentace vč. statického přepočtu_x000d_
-ostatní nespecifikované práce a dodávky, které bezprostředně souvisí s provedení _x000d_
předmětného prvku/konstrukce dle zadávací dokumentace_x000d_
-veškeré náklady na dodávku ((včetně prořezů) a provedení jsou obsaženy v jednotkové ceně_x000d_
_x000d_
</t>
  </si>
  <si>
    <t>"objet A" 10032,0</t>
  </si>
  <si>
    <t>"ostatní" 4288,0</t>
  </si>
  <si>
    <t>"objekt B" 257,0+30,0</t>
  </si>
  <si>
    <t>Přesun hmot procentní pro zámečnické konstrukce v objektech v do 24 m</t>
  </si>
  <si>
    <t>-1030507342</t>
  </si>
  <si>
    <t xml:space="preserve">D.1.3 - Požárně bezpečnostní řešení </t>
  </si>
  <si>
    <t xml:space="preserve">    OST-01 - Požárně bezpečnostní řešení </t>
  </si>
  <si>
    <t>OST-01</t>
  </si>
  <si>
    <t>795665P01</t>
  </si>
  <si>
    <t>Dodávka a sazení/umístění přenosných hasicích přístrojů - s hasicí schodpností 21A</t>
  </si>
  <si>
    <t>-2140467808</t>
  </si>
  <si>
    <t xml:space="preserve">Poznámka k položce:_x000d_
Ruční hasicí přístroje se umísťují zpravidla na svislých stavebních konstrukcích (např. stěnách) tak, aby rukojeť přístroje byla 1 500 mm ±50 mm nad podlahou, na přístupném a dobře viditelném místě. Ruční hasicí přístroje se doporučuje umístit v blízkosti míst pravděpodobného vzniku požáru, u vchodů do místností, na únikových cestách apod._x000d_
_x000d_
</t>
  </si>
  <si>
    <t>"kompletní provedení dle specifikace PD a TZ vč. všech souvisejících prací dodávek, příslušenství a komponentů"</t>
  </si>
  <si>
    <t>"specifikace viz PBŘ"</t>
  </si>
  <si>
    <t>"1.PP" 2,0</t>
  </si>
  <si>
    <t>"1.NP"1,0</t>
  </si>
  <si>
    <t>"2.NP"1,0</t>
  </si>
  <si>
    <t>"3.NP"1,0</t>
  </si>
  <si>
    <t>795665P02</t>
  </si>
  <si>
    <t>Dodávka a sazení/umístění přenosných hasicích přístrojů - s hasicí schodpností 55B</t>
  </si>
  <si>
    <t>1427293932</t>
  </si>
  <si>
    <t>"1.PP" 1,0</t>
  </si>
  <si>
    <t>"1.NP"</t>
  </si>
  <si>
    <t>"2.NP"</t>
  </si>
  <si>
    <t>"3.NP"</t>
  </si>
  <si>
    <t>795665P03</t>
  </si>
  <si>
    <t>Dodávka a sazení/umístění přenosných hasicích přístrojů - s hasicí schodpností 13A</t>
  </si>
  <si>
    <t>-934489164</t>
  </si>
  <si>
    <t>"1.PP" 3,0</t>
  </si>
  <si>
    <t>"1.NP" 3,0</t>
  </si>
  <si>
    <t>"2.NP" 3,0</t>
  </si>
  <si>
    <t>"3.NP" 3,0</t>
  </si>
  <si>
    <t>795666P03</t>
  </si>
  <si>
    <t>D+M Bezpečnostní a informativní tabulky</t>
  </si>
  <si>
    <t>1372181387</t>
  </si>
  <si>
    <t>"kompletní provedení dle specifikace PD a TZ vč. všech souvisejících prací dodávek, příslušenství a komponentů dle výpisu"</t>
  </si>
  <si>
    <t xml:space="preserve">"specifikace viz PBŘ" </t>
  </si>
  <si>
    <t xml:space="preserve">"vysměrování úniku, únikových východů a cest" </t>
  </si>
  <si>
    <t xml:space="preserve">"označení umístění hasebních prostředků" </t>
  </si>
  <si>
    <t xml:space="preserve">"ostatní-jiné" </t>
  </si>
  <si>
    <t>"viz specifikace PBŘ - upřesnění v rámci realizace stavby" 29,0</t>
  </si>
  <si>
    <t>D.1.4 - Technika prostředí staveb</t>
  </si>
  <si>
    <t>D.1.4.1-2 - Vnitřní vodovod a kanalizace</t>
  </si>
  <si>
    <t>N00 - Technika prostředí staveb</t>
  </si>
  <si>
    <t>N00_R01</t>
  </si>
  <si>
    <t>Vnitřní vodovod a kanalizace _ viz samostatný soupis prací</t>
  </si>
  <si>
    <t>1583389263</t>
  </si>
  <si>
    <t>D.1.4.3 - Vzduchotechnika</t>
  </si>
  <si>
    <t>Vzduchotechnika _ viz samostatný soupis prací</t>
  </si>
  <si>
    <t>1354831934</t>
  </si>
  <si>
    <t>D.1.4.4 - Vytápění</t>
  </si>
  <si>
    <t>Vytápění _ viz samostatný soupis prací</t>
  </si>
  <si>
    <t>-1088913200</t>
  </si>
  <si>
    <t>D.1.4.5 - EPS</t>
  </si>
  <si>
    <t>EPS _ viz samostatný soupis prací</t>
  </si>
  <si>
    <t>-862529782</t>
  </si>
  <si>
    <t>D.1.4.6 - Elektroinstalace _ slaboproud</t>
  </si>
  <si>
    <t>Elektroinstalace _ slaboproud _ viz samostatný soupis prací</t>
  </si>
  <si>
    <t>-568323393</t>
  </si>
  <si>
    <t>D.1.4.7 - Elektroinstalace _ silnoproud</t>
  </si>
  <si>
    <t>Elektroinstalace _ silnoproud _ viz samostatný soupis prací</t>
  </si>
  <si>
    <t>415970003</t>
  </si>
  <si>
    <t>D.1.4.8 - Klimatizace</t>
  </si>
  <si>
    <t>Klimatizace _ viz samostatný soupis prací</t>
  </si>
  <si>
    <t>-1262612886</t>
  </si>
  <si>
    <t>D.2.1 - Komunikace a zpevněné plochy</t>
  </si>
  <si>
    <t xml:space="preserve">      18 - Zemní práce - povrchové úpravy terénu</t>
  </si>
  <si>
    <t xml:space="preserve">    5 - Komunikace pozemní</t>
  </si>
  <si>
    <t>122251102</t>
  </si>
  <si>
    <t>Odkopávky a prokopávky nezapažené v hornině třídy těžitelnosti I, skupiny 3 objem do 50 m3 strojně</t>
  </si>
  <si>
    <t>528072612</t>
  </si>
  <si>
    <t>"skladba pochozí" (76,0+1,2)*0,3</t>
  </si>
  <si>
    <t>122251104</t>
  </si>
  <si>
    <t>Odkopávky a prokopávky nezapažené v hornině třídy těžitelnosti I, skupiny 3 objem do 500 m3 strojně</t>
  </si>
  <si>
    <t>-759414209</t>
  </si>
  <si>
    <t>"pojezdová skladba" (506,7+55,0)*0,55</t>
  </si>
  <si>
    <t>"pojezdová skladba_SANACE podkladu_bude upřesněno při realizaci" (506,7)*0,25</t>
  </si>
  <si>
    <t>132254102</t>
  </si>
  <si>
    <t>Hloubení rýh zapažených š do 800 mm v hornině třídy těžitelnosti I, skupiny 3 objem do 50 m3 strojně</t>
  </si>
  <si>
    <t>369433366</t>
  </si>
  <si>
    <t>"liniové prvky" 0,4*0,3*(148,0+111,5+77,8+46,0+46,0)</t>
  </si>
  <si>
    <t>162251102</t>
  </si>
  <si>
    <t>Vodorovné přemístění do 50 m výkopku/sypaniny z horniny třídy těžitelnosti I, skupiny 1 až 3</t>
  </si>
  <si>
    <t>-670579012</t>
  </si>
  <si>
    <t>15,455*2 'Přepočtené koeficientem množství</t>
  </si>
  <si>
    <t>-495901312</t>
  </si>
  <si>
    <t>"zpětný návoz orniční vrstvy z mezidepinie" (245,6*0,2)</t>
  </si>
  <si>
    <t>162751117</t>
  </si>
  <si>
    <t>Vodorovné přemístění do 10000 m výkopku/sypaniny z horniny třídy těžitelnosti I, skupiny 1 až 3</t>
  </si>
  <si>
    <t>-1944684925</t>
  </si>
  <si>
    <t>"liniové prvky" 0,4*0,3*(148,0+111,5+77,8+46,0+46,0)*0,7</t>
  </si>
  <si>
    <t>162751119</t>
  </si>
  <si>
    <t>Příplatek k vodorovnému přemístění výkopku/sypaniny z horniny třídy těžitelnosti I, skupiny 1 až 3 ZKD 1000 m přes 10000 m</t>
  </si>
  <si>
    <t>-544124092</t>
  </si>
  <si>
    <t>494,831*10 'Přepočtené koeficientem množství</t>
  </si>
  <si>
    <t>171201231</t>
  </si>
  <si>
    <t xml:space="preserve">Poplatek za uložení zeminy a kamení na skládce (skládkovné) </t>
  </si>
  <si>
    <t>-369154337</t>
  </si>
  <si>
    <t>494,831*1,8 'Přepočtené koeficientem množství</t>
  </si>
  <si>
    <t>1493786409</t>
  </si>
  <si>
    <t>1982741390</t>
  </si>
  <si>
    <t>(23,16+435,61+51,516)-494,831</t>
  </si>
  <si>
    <t>181951112</t>
  </si>
  <si>
    <t>Úprava pláně v hornině třídy těžitelnosti I, skupiny 1 až 3 se zhutněním</t>
  </si>
  <si>
    <t>1607610434</t>
  </si>
  <si>
    <t>"pojezdová skladba" (506,7+55,0)</t>
  </si>
  <si>
    <t>Úprava pláně v hornině třídy těžitelnosti I, skupiny 1 až 3 se zhutněním_ručním vibračním pěchem nebo válcem</t>
  </si>
  <si>
    <t>652153976</t>
  </si>
  <si>
    <t>"liniové prvky" 0,4*(148,0+111,5+77,8+46,0+46,0)</t>
  </si>
  <si>
    <t>"skladba pochozí" (76,0+1,2)</t>
  </si>
  <si>
    <t>"skladba_okapový chodník" (20,0)</t>
  </si>
  <si>
    <t>184818234</t>
  </si>
  <si>
    <t>Ochrana kmene bedněním výšky do 2 m</t>
  </si>
  <si>
    <t>1235705283</t>
  </si>
  <si>
    <t>1631779634</t>
  </si>
  <si>
    <t>Zemní práce - povrchové úpravy terénu</t>
  </si>
  <si>
    <t>181111111</t>
  </si>
  <si>
    <t>Plošná úprava terénu do 500 m2 zemina tř 1 až 4 nerovnosti do 100 mm v rovinně a svahu do 1:5</t>
  </si>
  <si>
    <t>1127896861</t>
  </si>
  <si>
    <t>181311103</t>
  </si>
  <si>
    <t>Rozprostření ornice tl vrstvy do 200 mm v rovině nebo ve svahu do 1:5 ručně</t>
  </si>
  <si>
    <t>529223562</t>
  </si>
  <si>
    <t>181411131</t>
  </si>
  <si>
    <t>Založení parkového trávníku výsevem v rovině a ve svahu do 1:5</t>
  </si>
  <si>
    <t>146122187</t>
  </si>
  <si>
    <t>00572410</t>
  </si>
  <si>
    <t>osivo směs travní parková</t>
  </si>
  <si>
    <t>-132181590</t>
  </si>
  <si>
    <t>245,6*0,03 'Přepočtené koeficientem množství</t>
  </si>
  <si>
    <t>181951111</t>
  </si>
  <si>
    <t>Úprava pláně v hornině třídy těžitelnosti I, skupiny 1 až 3 bez zhutnění</t>
  </si>
  <si>
    <t>-834803802</t>
  </si>
  <si>
    <t>183403153</t>
  </si>
  <si>
    <t>Obdělání půdy hrabáním v rovině a svahu do 1:5</t>
  </si>
  <si>
    <t>-1625267403</t>
  </si>
  <si>
    <t>183403161</t>
  </si>
  <si>
    <t>Obdělání půdy válením v rovině a svahu do 1:5</t>
  </si>
  <si>
    <t>2024655006</t>
  </si>
  <si>
    <t>339921111</t>
  </si>
  <si>
    <t>Osazování betonových palisád do betonového základu jednotlivě výšky prvku do 0,5 m</t>
  </si>
  <si>
    <t>1827340260</t>
  </si>
  <si>
    <t>59228407</t>
  </si>
  <si>
    <t>palisáda betonová tyčová hranatá přírodní 110x110x400mm</t>
  </si>
  <si>
    <t>67942195</t>
  </si>
  <si>
    <t>Komunikace pozemní</t>
  </si>
  <si>
    <t>564201111</t>
  </si>
  <si>
    <t>Podklad nebo podsyp ze štěrkopísku ŠP tl 40 mm</t>
  </si>
  <si>
    <t>1477580668</t>
  </si>
  <si>
    <t>564851111</t>
  </si>
  <si>
    <t>Podklad ze štěrkodrtě ŠD tl 150 mm</t>
  </si>
  <si>
    <t>1156173650</t>
  </si>
  <si>
    <t>"pojezdová skladba" (506,7+55,0)*2</t>
  </si>
  <si>
    <t>564861111</t>
  </si>
  <si>
    <t>Podklad ze štěrkodrtě ŠD tl 200 mm</t>
  </si>
  <si>
    <t>-1388456209</t>
  </si>
  <si>
    <t>564871111</t>
  </si>
  <si>
    <t>Podklad ze štěrkodrtě ŠD tl 250 mm</t>
  </si>
  <si>
    <t>-1760911569</t>
  </si>
  <si>
    <t>"pojezdová skladba_SANACE podkladu_bude upřesněno při realizaci" (506,7)</t>
  </si>
  <si>
    <t>565155101</t>
  </si>
  <si>
    <t>Asfaltový beton vrstva podkladní ACP 16+ tl 70 mm š do 1,5 m</t>
  </si>
  <si>
    <t>-672151290</t>
  </si>
  <si>
    <t>573111112</t>
  </si>
  <si>
    <t>Postřik živičný infiltrační s posypem z asfaltu množství 1 kg/m2</t>
  </si>
  <si>
    <t>31164962</t>
  </si>
  <si>
    <t>573231108</t>
  </si>
  <si>
    <t>Postřik živičný spojovací ze silniční emulze v množství 0,50 kg/m2</t>
  </si>
  <si>
    <t>-619347066</t>
  </si>
  <si>
    <t>577134031</t>
  </si>
  <si>
    <t>Asfaltový beton vrstva obrusná ACO 11 tl 40 mm š do 1,5 m z modifikovaného asfaltu</t>
  </si>
  <si>
    <t>-1791027028</t>
  </si>
  <si>
    <t>596211121</t>
  </si>
  <si>
    <t>Kladení zámkové dlažby komunikací pro pěší tl 60 mm skupiny B pl do 100 m2</t>
  </si>
  <si>
    <t>-1194628430</t>
  </si>
  <si>
    <t>59245R12</t>
  </si>
  <si>
    <t>dlažba betonová zámková tl. 60mm _ (specifikace dle PD a TZ)</t>
  </si>
  <si>
    <t>724163155</t>
  </si>
  <si>
    <t>77,2*1,1 'Přepočtené koeficientem množství</t>
  </si>
  <si>
    <t>59245R22</t>
  </si>
  <si>
    <t>dlažba zámková pro nevidomé tl. 60mm color _ (specifikace dle PD a TZ)</t>
  </si>
  <si>
    <t>892380893</t>
  </si>
  <si>
    <t>599141111</t>
  </si>
  <si>
    <t>Vyplnění spár mezi silničními dílci živičnou zálivkou</t>
  </si>
  <si>
    <t>1844330724</t>
  </si>
  <si>
    <t>637121112</t>
  </si>
  <si>
    <t>Okapový chodník z kačírku tl 150 mm s udusáním</t>
  </si>
  <si>
    <t>387028617</t>
  </si>
  <si>
    <t>895941R01</t>
  </si>
  <si>
    <t xml:space="preserve">Dodávka a zřízení vpusti kanalizační uliční s mříží pro vozovku s nálevkou </t>
  </si>
  <si>
    <t>-1679919214</t>
  </si>
  <si>
    <t xml:space="preserve">Poznámka k položce:_x000d_
Kompletní systémová dodávka a provedení/zřízení dle specifikace PD a TZ včetně všech přímo souvisejících prací/činností/dodávek/doplňků a příslušenství_x000d_
-------------------------------------------------------------------------------------------------------------------------------------------------------------------------------------------_x000d_
KOMPLETNÍ SPECIFIKACE A ROZSAH DODÁVKY _ VIZ V.Č. D.2.1.5, TZ </t>
  </si>
  <si>
    <t>899331111</t>
  </si>
  <si>
    <t xml:space="preserve">Výšková úprava uličního vstupu nebo vpusti </t>
  </si>
  <si>
    <t>-1813162090</t>
  </si>
  <si>
    <t>899520R01</t>
  </si>
  <si>
    <t xml:space="preserve">Kanalizační přípojka PVC DN 150 mm </t>
  </si>
  <si>
    <t>-1126854912</t>
  </si>
  <si>
    <t>Poznámka k položce:_x000d_
Kompletní systémová dodávka a provedení/zřízení dle specifikace PD a TZ včetně zemních prací a všech přímo souvisejících prací/činností/dodávek/doplňků a příslušenství_x000d_
-------------------------------------------------------------------------------------------------------------------------------------------------------------------------------------------</t>
  </si>
  <si>
    <t>914111R01</t>
  </si>
  <si>
    <t>Dodávka a montáž svislé dopravní značky _ B29+E13</t>
  </si>
  <si>
    <t>-1833491792</t>
  </si>
  <si>
    <t>Poznámka k položce:_x000d_
Kompletní systémová dodávka (včetně základového prvku) a provedení dle specifikace PD a TZ včetně všech přímo souvisejících prací/činností a dodávek_x000d_
----------------------------------------------------------------------------------------------------------------------------------------------------------------------------------------</t>
  </si>
  <si>
    <t>914111R02</t>
  </si>
  <si>
    <t>Dodávka a montáž svislé dopravní značky _ IP12+O1</t>
  </si>
  <si>
    <t>171902487</t>
  </si>
  <si>
    <t>914111R03</t>
  </si>
  <si>
    <t>Dodávka a montáž svislé dopravní značky _ IP11b</t>
  </si>
  <si>
    <t>-696353421</t>
  </si>
  <si>
    <t>915211111</t>
  </si>
  <si>
    <t>Vodorovné dopravní značení dělící čáry souvislé š 125 mm bílé</t>
  </si>
  <si>
    <t>1404389572</t>
  </si>
  <si>
    <t>915231111</t>
  </si>
  <si>
    <t>Vodorovné dopravní značení přechody pro chodce, šipky, symboly bílé</t>
  </si>
  <si>
    <t>353245143</t>
  </si>
  <si>
    <t>915491211</t>
  </si>
  <si>
    <t>Osazení vodícího proužku z betonových desek do betonového lože tl do 100 mm š proužku 250 mm</t>
  </si>
  <si>
    <t>-2066665876</t>
  </si>
  <si>
    <t>"odměřeno elektronicky" 111,5+38,9+38,9</t>
  </si>
  <si>
    <t>59218001R</t>
  </si>
  <si>
    <t>vodící proužek betonový silniční bílý 500x250x80mm</t>
  </si>
  <si>
    <t>815285382</t>
  </si>
  <si>
    <t>189,3*1,1 'Přepočtené koeficientem množství</t>
  </si>
  <si>
    <t>916111122</t>
  </si>
  <si>
    <t>Osazení obruby z drobných kostek bez boční opěry do lože z betonu prostého</t>
  </si>
  <si>
    <t>316746146</t>
  </si>
  <si>
    <t>"odměřeno elektronicky" (46,0+46,0)</t>
  </si>
  <si>
    <t>58381007</t>
  </si>
  <si>
    <t>kostka dlažební žula drobná 10/10</t>
  </si>
  <si>
    <t>118861636</t>
  </si>
  <si>
    <t>92*0,11 'Přepočtené koeficientem množství</t>
  </si>
  <si>
    <t>916131113</t>
  </si>
  <si>
    <t>Osazení silničního obrubníku betonového ležatého s boční opěrou do lože z betonu prostého</t>
  </si>
  <si>
    <t>103222972</t>
  </si>
  <si>
    <t>"odměřeno elektronicky" 46,0</t>
  </si>
  <si>
    <t>59217029</t>
  </si>
  <si>
    <t>obrubník betonový silniční nájezdový 1000x150x150mm</t>
  </si>
  <si>
    <t>-1335489106</t>
  </si>
  <si>
    <t>46*1,1 'Přepočtené koeficientem množství</t>
  </si>
  <si>
    <t>916231213</t>
  </si>
  <si>
    <t>Osazení chodníkového obrubníku betonového stojatého s boční opěrou do lože z betonu prostého</t>
  </si>
  <si>
    <t>1832807639</t>
  </si>
  <si>
    <t>"odměřeno elektronicky" 111,5</t>
  </si>
  <si>
    <t>59217017</t>
  </si>
  <si>
    <t>obrubník betonový chodníkový 1000x100x250mm</t>
  </si>
  <si>
    <t>461839258</t>
  </si>
  <si>
    <t>111,5*1,1 'Přepočtené koeficientem množství</t>
  </si>
  <si>
    <t>916331112</t>
  </si>
  <si>
    <t>Osazení zahradního obrubníku betonového do lože z betonu s boční opěrou</t>
  </si>
  <si>
    <t>1442747346</t>
  </si>
  <si>
    <t>"okapový chodník_odměřeno elektronicky" 80,0</t>
  </si>
  <si>
    <t>"chodník pro pěší_odměřeno elektronicky" 68,0</t>
  </si>
  <si>
    <t>59217002</t>
  </si>
  <si>
    <t>obrubník betonový zahradní šedý 1000x50x200mm</t>
  </si>
  <si>
    <t>-304548833</t>
  </si>
  <si>
    <t>148*1,1 'Přepočtené koeficientem množství</t>
  </si>
  <si>
    <t>58932563</t>
  </si>
  <si>
    <t>beton C 16/20 kamenivo frakce 0/8</t>
  </si>
  <si>
    <t>-756249726</t>
  </si>
  <si>
    <t>919726122</t>
  </si>
  <si>
    <t>Geotextilie pro ochranu, separaci a filtraci netkaná měrná hmotnost do 300 g/m2</t>
  </si>
  <si>
    <t>-1093237199</t>
  </si>
  <si>
    <t>919726123</t>
  </si>
  <si>
    <t>Geotextilie pro ochranu, separaci a filtraci netkaná měrná hmotnost do 500 g/m2</t>
  </si>
  <si>
    <t>88115069</t>
  </si>
  <si>
    <t>931386920</t>
  </si>
  <si>
    <t>998225111</t>
  </si>
  <si>
    <t>Přesun hmot pro pozemní komunikace s krytem z kamene, monolitickým betonovým nebo živičným</t>
  </si>
  <si>
    <t>48294711</t>
  </si>
  <si>
    <t>D.2.2 - Vodovod</t>
  </si>
  <si>
    <t>N00 - Inženýrské objekty</t>
  </si>
  <si>
    <t>Inženýrské objekty</t>
  </si>
  <si>
    <t>Inženýrský objekt_ Vodovod _ viz samostatný soupis prací</t>
  </si>
  <si>
    <t>-780164203</t>
  </si>
  <si>
    <t>D.2.3 - Dešťová kanalizace</t>
  </si>
  <si>
    <t>Inženýrský objekt_ Dešťová kanalizace _ viz samostatný soupis prací</t>
  </si>
  <si>
    <t>-1479207314</t>
  </si>
  <si>
    <t>D.2.4 - Splašková kanalizace</t>
  </si>
  <si>
    <t>Inženýrský objekt_ Splašková kanalizace _ viz samostatný soupis prací</t>
  </si>
  <si>
    <t>-1062026075</t>
  </si>
  <si>
    <t>D.2.5 - Zahrada</t>
  </si>
  <si>
    <t xml:space="preserve">    OST01 - Ostatní prvky, konstrukce a dodávky</t>
  </si>
  <si>
    <t>122251101</t>
  </si>
  <si>
    <t>Odkopávky a prokopávky nezapažené v hornině třídy těžitelnosti I, skupiny 3 objem do 20 m3 strojně</t>
  </si>
  <si>
    <t>1023946244</t>
  </si>
  <si>
    <t>"vedlejší okruh" (55,6)*0,25</t>
  </si>
  <si>
    <t>405924256</t>
  </si>
  <si>
    <t>"volnočasový okruh" (185,0)*0,25</t>
  </si>
  <si>
    <t>"skladba_jezírka" (94,0)*0,4</t>
  </si>
  <si>
    <t>122251103</t>
  </si>
  <si>
    <t>Odkopávky a prokopávky nezapažené v hornině třídy těžitelnosti I, skupiny 3 objem do 100 m3 strojně</t>
  </si>
  <si>
    <t>876551524</t>
  </si>
  <si>
    <t>"hlavní okruh" (274,5)*0,25</t>
  </si>
  <si>
    <t>131111333</t>
  </si>
  <si>
    <t>Vrtání jamek pro plotové sloupky D do 300 mm - ručně s motorovým vrtákem</t>
  </si>
  <si>
    <t>152259103</t>
  </si>
  <si>
    <t>"základové prvky_pergola" (39*2)*0,8</t>
  </si>
  <si>
    <t>1470842247</t>
  </si>
  <si>
    <t>"liniové prvky_obruby" (0,4*0,3)*313,854</t>
  </si>
  <si>
    <t>-1828496923</t>
  </si>
  <si>
    <t>11,298*2 'Přepočtené koeficientem množství</t>
  </si>
  <si>
    <t>-666816650</t>
  </si>
  <si>
    <t>"základové prvky_pergola" (39*2)*0,8*(3,14*0,15*0,15)</t>
  </si>
  <si>
    <t>"liniové prvky_obruby" (0,4*0,3)*313,854*0,7</t>
  </si>
  <si>
    <t>-801815376</t>
  </si>
  <si>
    <t>197,148*10 'Přepočtené koeficientem množství</t>
  </si>
  <si>
    <t>-245154409</t>
  </si>
  <si>
    <t>197,148*1,8 'Přepočtené koeficientem množství</t>
  </si>
  <si>
    <t>-1813050033</t>
  </si>
  <si>
    <t>1242944430</t>
  </si>
  <si>
    <t>(13,9+83,85+68,625+4,409+37,662)-197,148</t>
  </si>
  <si>
    <t>207273320</t>
  </si>
  <si>
    <t>"hlavní okruh" (274,5)</t>
  </si>
  <si>
    <t>"volnočasový okruh" (185,0)</t>
  </si>
  <si>
    <t>"vedlejší okruh" (55,6)</t>
  </si>
  <si>
    <t>"liniové prvky_obruby" (0,4)*313,854</t>
  </si>
  <si>
    <t>318900908</t>
  </si>
  <si>
    <t>183101214</t>
  </si>
  <si>
    <t>Jamky pro výsadbu s výměnou 50 % půdy zeminy tř 1 až 4 objem do 0,125 m3 v rovině a svahu do 1:5</t>
  </si>
  <si>
    <t>1255699920</t>
  </si>
  <si>
    <t>3+18</t>
  </si>
  <si>
    <t>1037150R</t>
  </si>
  <si>
    <t>substrát pro dřeviny a keře</t>
  </si>
  <si>
    <t>-909119503</t>
  </si>
  <si>
    <t>21*0,0625 'Přepočtené koeficientem množství</t>
  </si>
  <si>
    <t>183101215</t>
  </si>
  <si>
    <t>Jamky pro výsadbu s výměnou 50 % půdy zeminy tř 1 až 4 objem do 0,4 m3 v rovině a svahu do 1:5</t>
  </si>
  <si>
    <t>-2051323687</t>
  </si>
  <si>
    <t>4+2+3+1+4+2+2+1+3</t>
  </si>
  <si>
    <t>-1752038117</t>
  </si>
  <si>
    <t>22*0,2 'Přepočtené koeficientem množství</t>
  </si>
  <si>
    <t>184102115</t>
  </si>
  <si>
    <t>Výsadba dřeviny s balem D do 0,6 m do jamky se zalitím v rovině a svahu do 1:5</t>
  </si>
  <si>
    <t>315473107</t>
  </si>
  <si>
    <t>4+2+3+1+4+2+2+1+2</t>
  </si>
  <si>
    <t>02650R11</t>
  </si>
  <si>
    <t xml:space="preserve">štědřenec Watererův (Laburnum watereri) o velikosti kořenového balu </t>
  </si>
  <si>
    <t>-28326228</t>
  </si>
  <si>
    <t>02650R12</t>
  </si>
  <si>
    <t xml:space="preserve">višeň chloupkatá (Prunus subhirtella) o minimální velikosti </t>
  </si>
  <si>
    <t>1129649492</t>
  </si>
  <si>
    <t>02650R13</t>
  </si>
  <si>
    <t xml:space="preserve">hloh jednosemenný (Crataegus monogyna) o minimálním obvodů kmínků </t>
  </si>
  <si>
    <t>-959180903</t>
  </si>
  <si>
    <t>02650R14</t>
  </si>
  <si>
    <t xml:space="preserve">ambroň západní (Liquidambar styraciflua) o minimálním obvodu kmínku </t>
  </si>
  <si>
    <t>-1110090139</t>
  </si>
  <si>
    <t>02650R15</t>
  </si>
  <si>
    <t xml:space="preserve">slivoň myrabalán (Prunus cerasifera) o minimálním obvodů kmínků </t>
  </si>
  <si>
    <t>299795531</t>
  </si>
  <si>
    <t>02650R16</t>
  </si>
  <si>
    <t xml:space="preserve">trnovník akát (bílý) (Robinia pseudoacacia) o minimálním obvodů </t>
  </si>
  <si>
    <t>-124892370</t>
  </si>
  <si>
    <t>02650R17</t>
  </si>
  <si>
    <t xml:space="preserve">borovice vejmutovka (Pinus strobus) o minimální velikosti dřeviny </t>
  </si>
  <si>
    <t>-761879665</t>
  </si>
  <si>
    <t>02650R18</t>
  </si>
  <si>
    <t>javor babyka (Acer campestre) o minimálním obvodu kmínku 12/14 cm</t>
  </si>
  <si>
    <t>-50589028</t>
  </si>
  <si>
    <t>02650R19</t>
  </si>
  <si>
    <t xml:space="preserve">Višeň křovitá, kontejner C2 (kulatý kontejner o objemu 2l) </t>
  </si>
  <si>
    <t>1400306750</t>
  </si>
  <si>
    <t>184102211</t>
  </si>
  <si>
    <t>Výsadba keře bez balu v do 1 m do jamky se zalitím v rovině a svahu do 1:5</t>
  </si>
  <si>
    <t>1384330114</t>
  </si>
  <si>
    <t>02650R20</t>
  </si>
  <si>
    <t xml:space="preserve">Ibišek syrský, kontejner p16, výška 15-20cm </t>
  </si>
  <si>
    <t>1214947</t>
  </si>
  <si>
    <t>02650R21</t>
  </si>
  <si>
    <t xml:space="preserve">Brslen Fortuneův, kontejner min. k10,5, výšky 15-25cm </t>
  </si>
  <si>
    <t>-2023221638</t>
  </si>
  <si>
    <t>184215133</t>
  </si>
  <si>
    <t>Ukotvení kmene dřevin třemi kůly D do 0,1 m délky do 3 m</t>
  </si>
  <si>
    <t>2137288922</t>
  </si>
  <si>
    <t>60591R00</t>
  </si>
  <si>
    <t>kůl odkorněný vyvazovací dřevěný impregnovaný D 8cm dl 3-3,3 m</t>
  </si>
  <si>
    <t>193525350</t>
  </si>
  <si>
    <t>60591R01</t>
  </si>
  <si>
    <t>příčka spojovací min délka 30 cm</t>
  </si>
  <si>
    <t>-1280331662</t>
  </si>
  <si>
    <t>184215411</t>
  </si>
  <si>
    <t>Zhotovení závlahové mísy dřevin D do 0,5 m v rovině nebo na svahu do 1:5</t>
  </si>
  <si>
    <t>-1156234345</t>
  </si>
  <si>
    <t>58331R00</t>
  </si>
  <si>
    <t>štěrkopísek netříděný _ vhodný pro zhotovení závlahových mís</t>
  </si>
  <si>
    <t>211261565</t>
  </si>
  <si>
    <t>43*0,001 'Přepočtené koeficientem množství</t>
  </si>
  <si>
    <t>185804311</t>
  </si>
  <si>
    <t>Zalití rostlin vodou plocha do 20 m2</t>
  </si>
  <si>
    <t>-1580635230</t>
  </si>
  <si>
    <t>0,1*(22+21)*5</t>
  </si>
  <si>
    <t>185851121</t>
  </si>
  <si>
    <t>Dovoz vody pro zálivku rostlin za vzdálenost do 1000 m</t>
  </si>
  <si>
    <t>465726849</t>
  </si>
  <si>
    <t>08211R01</t>
  </si>
  <si>
    <t xml:space="preserve">voda pro zalití rostlin a dřevin </t>
  </si>
  <si>
    <t>951059220</t>
  </si>
  <si>
    <t>275313911</t>
  </si>
  <si>
    <t>Základové patky z betonu tř. C 30/37</t>
  </si>
  <si>
    <t>1353507796</t>
  </si>
  <si>
    <t>192255120</t>
  </si>
  <si>
    <t>564231111</t>
  </si>
  <si>
    <t>Podklad nebo podsyp ze štěrkopísku ŠP tl 100 mm</t>
  </si>
  <si>
    <t>-2117390022</t>
  </si>
  <si>
    <t>"skladba_jezírka" (94,0)</t>
  </si>
  <si>
    <t>564710R11</t>
  </si>
  <si>
    <t>Kryt z kameniva drceného vel. 0-4 mm tl 40 mm, hutněný</t>
  </si>
  <si>
    <t>711293009</t>
  </si>
  <si>
    <t>Poznámka k položce:_x000d_
Kompletní dodávka a provedení dle specifikace PD a TZ včetně všech přímo souvisejících prací / činností a dodávek_x000d_
-----------------------------------------------------------------------------------------------------------------------------------------</t>
  </si>
  <si>
    <t>1797158108</t>
  </si>
  <si>
    <t>1859617959</t>
  </si>
  <si>
    <t>Kladení dlažby komunikací pro pěší tl 60 mm skupiny B pl do 100 m2</t>
  </si>
  <si>
    <t>-1780109250</t>
  </si>
  <si>
    <t>dlažba betonová tl. 60mm _ (specifikace dle PD a TZ)</t>
  </si>
  <si>
    <t>-2051123747</t>
  </si>
  <si>
    <t>55,6*1,1 'Přepočtené koeficientem množství</t>
  </si>
  <si>
    <t>596211122</t>
  </si>
  <si>
    <t>Kladení dlažby komunikací pro pěší tl 60 mm skupiny B pl do 300 m2</t>
  </si>
  <si>
    <t>-606766126</t>
  </si>
  <si>
    <t>315436367</t>
  </si>
  <si>
    <t>274,5*1,1 'Přepočtené koeficientem množství</t>
  </si>
  <si>
    <t>-960409368</t>
  </si>
  <si>
    <t>59217016</t>
  </si>
  <si>
    <t>obrubník betonový chodníkový 1000x80x250mm</t>
  </si>
  <si>
    <t>807914693</t>
  </si>
  <si>
    <t>313,854*1,1 'Přepočtené koeficientem množství</t>
  </si>
  <si>
    <t>-1805078315</t>
  </si>
  <si>
    <t>252623267</t>
  </si>
  <si>
    <t>998223011</t>
  </si>
  <si>
    <t>Přesun hmot pro zpevněné plochy s krytem dlážděným</t>
  </si>
  <si>
    <t>1396285839</t>
  </si>
  <si>
    <t>711461103</t>
  </si>
  <si>
    <t xml:space="preserve">Provedení izolace proti tlakové vodě fólií přilepenou ve spojích </t>
  </si>
  <si>
    <t>-2083218728</t>
  </si>
  <si>
    <t>Poznámka k položce:_x000d_
-kompletní provedení včetně všech detailů</t>
  </si>
  <si>
    <t>28322017</t>
  </si>
  <si>
    <t xml:space="preserve">fólie hydroizolační pro izolaci jezírek a vodních nádrží mPVC </t>
  </si>
  <si>
    <t>745693124</t>
  </si>
  <si>
    <t>94*1,15 'Přepočtené koeficientem množství</t>
  </si>
  <si>
    <t>762018R02</t>
  </si>
  <si>
    <t>D+M dřevěné prvky konstrukcí _ pergola</t>
  </si>
  <si>
    <t>-1974422549</t>
  </si>
  <si>
    <t>Poznámka k položce:_x000d_
Specifikace / obsah jednotkové ceny:_x000d_
-dodávka, výroba řeziva/prvků, (případné hoblování prvků) - kvalita dle PD a TZ _x000d_
-přesuny vč. potřebné zdvihací techniky_x000d_
-kompletní osazení/montážní práce/kotvení vč. kotevních prvků_x000d_
-spojovací prostředky, ošetření a impregnace řeziva vč. příslušných finálních povrchových úprav_x000d_
(ochranné povrchové úpravy dle požadavků PBŘ) _x000d_
------------------_x000d_
-dílenská a výrobní dokumentace vč. příslušných statických výpočtů_x000d_
------------------_x000d_
-ostatní, jinde neuvedené. přímo související práce a dodávky</t>
  </si>
  <si>
    <t>"kompletní provedení_viz D.2.5_prvky legendy č.8-11,29-30" 1,0</t>
  </si>
  <si>
    <t>OST01</t>
  </si>
  <si>
    <t>Ostatní prvky, konstrukce a dodávky</t>
  </si>
  <si>
    <t>OST01_R01</t>
  </si>
  <si>
    <t xml:space="preserve">D+M _ (prvek legendy_č.6) _ lavička kotvená 780/1800/530 mm </t>
  </si>
  <si>
    <t>-1202896390</t>
  </si>
  <si>
    <t>Poznámka k položce:_x000d_
Kompletní dodávka a provedení dle specifikace PD a TZ včetně všech přímo souvisejících prací/činností/dodávek_x000d_
--------------------------------------------------------------------------------------------------------------------------------------------</t>
  </si>
  <si>
    <t>OST01_R02</t>
  </si>
  <si>
    <t xml:space="preserve">D+M _ (prvek legendy_č.7) _ vyvýšený záhon 800/1000/400 mm </t>
  </si>
  <si>
    <t>-583462610</t>
  </si>
  <si>
    <t>OST01_R04</t>
  </si>
  <si>
    <t xml:space="preserve">POLOŽKA NEOBSAZENA _ NENACEŇOVAT </t>
  </si>
  <si>
    <t>-1380561546</t>
  </si>
  <si>
    <t>OST01_R05</t>
  </si>
  <si>
    <t>-1902766627</t>
  </si>
  <si>
    <t>OST01_R06</t>
  </si>
  <si>
    <t>41607033</t>
  </si>
  <si>
    <t>OST01_R07</t>
  </si>
  <si>
    <t xml:space="preserve">D+M _ (prvek legendy_č.25) _čerpadlo do jezírka </t>
  </si>
  <si>
    <t>1920642110</t>
  </si>
  <si>
    <t>OST01_R08</t>
  </si>
  <si>
    <t xml:space="preserve">D+M _ (prvek legendy_č.26) _ vodní fontána </t>
  </si>
  <si>
    <t>1069212125</t>
  </si>
  <si>
    <t>OST01_R09</t>
  </si>
  <si>
    <t xml:space="preserve">D+M _ (prvek legendy_č.27) _ dvojlavička kotvená 800/1700/6300 mm </t>
  </si>
  <si>
    <t>1666302073</t>
  </si>
  <si>
    <t>OST01_R10</t>
  </si>
  <si>
    <t>D+M _ (prvek legendy_č.28) _ dodávka a výsadba keřů (materiálová specifikace viz prvky legendy) _ CELKOVÝ POČET 18 KUS</t>
  </si>
  <si>
    <t>-450943208</t>
  </si>
  <si>
    <t>D.2.6 - Oplocení</t>
  </si>
  <si>
    <t>-188579953</t>
  </si>
  <si>
    <t>0,9*(43+4+13+16+2+5)</t>
  </si>
  <si>
    <t>132251253</t>
  </si>
  <si>
    <t>Hloubení rýh nezapažených š do 2000 mm v hornině třídy těžitelnosti I, skupiny 3 objem do 100 m3 strojně</t>
  </si>
  <si>
    <t>1489796180</t>
  </si>
  <si>
    <t>-200525256</t>
  </si>
  <si>
    <t>26,5*2 'Přepočtené koeficientem množství</t>
  </si>
  <si>
    <t>-1745265574</t>
  </si>
  <si>
    <t>536610229</t>
  </si>
  <si>
    <t>"oplocení" (0,9*(43+4+13+16+2+5))*(3,14*0,15*0,15)</t>
  </si>
  <si>
    <t>"OZ" 6,05+36,12</t>
  </si>
  <si>
    <t>-113783534</t>
  </si>
  <si>
    <t>47,448*10 'Přepočtené koeficientem množství</t>
  </si>
  <si>
    <t>2142211224</t>
  </si>
  <si>
    <t>5,278*1,8 'Přepočtené koeficientem množství</t>
  </si>
  <si>
    <t>1581045782</t>
  </si>
  <si>
    <t>1580194930</t>
  </si>
  <si>
    <t>213311141</t>
  </si>
  <si>
    <t>Polštáře zhutněné pod základy ze štěrkopísku tříděného</t>
  </si>
  <si>
    <t>286828271</t>
  </si>
  <si>
    <t>"oplocení" 0,75</t>
  </si>
  <si>
    <t>"opěrná stěna" 6,05</t>
  </si>
  <si>
    <t>-1420340110</t>
  </si>
  <si>
    <t>(0,8*(43+4+13+16+2+5))*(3,14*0,15*0,15)</t>
  </si>
  <si>
    <t>327324128</t>
  </si>
  <si>
    <t>Opěrné zdi a valy ze ŽB tř. C 30/37 XA2, XF1, XF2</t>
  </si>
  <si>
    <t>-1290619222</t>
  </si>
  <si>
    <t>Poznámka k položce:_x000d_
(KONSTRUKCE NAD ÚROVNÍ TERÉNU ŘEŠENY JAKO POHLEDOVÉ !!)_x000d_
VEŠKERÉ HRANY BUDOU ZKOSENY _ VIZ POŽADAVEK PD A TZ</t>
  </si>
  <si>
    <t>"viz SKŘ D.1.2_návrh kapacit" 36,12</t>
  </si>
  <si>
    <t>327351211</t>
  </si>
  <si>
    <t>Bednění opěrných zdí a valů svislých i skloněných zřízení</t>
  </si>
  <si>
    <t>-5252714</t>
  </si>
  <si>
    <t>327351219</t>
  </si>
  <si>
    <t>Příplatek za zakřivení u bednění opěrných zdí a valů</t>
  </si>
  <si>
    <t>337166921</t>
  </si>
  <si>
    <t>327351221</t>
  </si>
  <si>
    <t>Bednění opěrných zdí a valů svislých i skloněných odstranění</t>
  </si>
  <si>
    <t>-1621700405</t>
  </si>
  <si>
    <t>327351R11</t>
  </si>
  <si>
    <t xml:space="preserve">Příplatek za pohledové bednění opětné stěny </t>
  </si>
  <si>
    <t>1162707789</t>
  </si>
  <si>
    <t>327361006</t>
  </si>
  <si>
    <t>Výztuž opěrných zdí a valů z betonářské oceli 10 505</t>
  </si>
  <si>
    <t>1856301245</t>
  </si>
  <si>
    <t xml:space="preserve">"předpoklad_bude řešeno a odsouhlaseno v dílenské dokumentaci" </t>
  </si>
  <si>
    <t>100/1000*36,12</t>
  </si>
  <si>
    <t>338171113</t>
  </si>
  <si>
    <t>Osazování sloupků a vzpěr plotových ocelových v do 2,00 m se zabetonováním</t>
  </si>
  <si>
    <t>1224397848</t>
  </si>
  <si>
    <t>(13,0+4,0)+(5,0+2,0)</t>
  </si>
  <si>
    <t>338171123</t>
  </si>
  <si>
    <t>Osazování sloupků a vzpěr plotových ocelových v do 2,60 m se zabetonováním</t>
  </si>
  <si>
    <t>661334396</t>
  </si>
  <si>
    <t>(43,0)+(16,0)</t>
  </si>
  <si>
    <t>55342263R</t>
  </si>
  <si>
    <t>sloupek plotový ocelový 2400/48 mm _ specifikace dle PD a TZ (včetně doplňků a příslušenství)</t>
  </si>
  <si>
    <t>-518919902</t>
  </si>
  <si>
    <t>55342260R</t>
  </si>
  <si>
    <t>sloupek plotový ocelový 1800/48 mm _ specifikace dle PD a TZ (včetně doplňků a příslušenství)</t>
  </si>
  <si>
    <t>1377399150</t>
  </si>
  <si>
    <t>55342250R</t>
  </si>
  <si>
    <t>sloupek plotový ocelový 1500/48 mm _ specifikace dle PD a TZ (včetně doplňků a příslušenství)</t>
  </si>
  <si>
    <t>1786574295</t>
  </si>
  <si>
    <t>55342190R</t>
  </si>
  <si>
    <t>plotová ocelová vzpěra 2400/42 mm _ s hlavou a objímkou _ specifikace dle PD a TZ (včetně doplňků a příslušenství)</t>
  </si>
  <si>
    <t>-772442736</t>
  </si>
  <si>
    <t>55342188R</t>
  </si>
  <si>
    <t>plotová ocelová vzpěra 1800/42 mm _ s hlavou a objímkou _ specifikace dle PD a TZ (včetně doplňků a příslušenství)</t>
  </si>
  <si>
    <t>-992624543</t>
  </si>
  <si>
    <t>55342189R</t>
  </si>
  <si>
    <t>plotová ocelová vzpěra 1500/42 mm _ s hlavou a objímkou _ specifikace dle PD a TZ (včetně doplňků a příslušenství)</t>
  </si>
  <si>
    <t>1814151540</t>
  </si>
  <si>
    <t>348401130</t>
  </si>
  <si>
    <t xml:space="preserve">Montáž oplocení ze strojového pletiva s napínacími dráty </t>
  </si>
  <si>
    <t>-2079958840</t>
  </si>
  <si>
    <t>31324768R</t>
  </si>
  <si>
    <t>pletivo drátěné se čtvercovými oky , včetně napínacích drátů a souvisejících doplňků a příslušenství</t>
  </si>
  <si>
    <t>-1765244917</t>
  </si>
  <si>
    <t>141,8*1,15 'Přepočtené koeficientem množství</t>
  </si>
  <si>
    <t>-1864220321</t>
  </si>
  <si>
    <t>-919998442</t>
  </si>
  <si>
    <t>-293690052</t>
  </si>
  <si>
    <t>997013211</t>
  </si>
  <si>
    <t>Vnitrostaveništní doprava suti a vybouraných hmot pro budovy v do 6 m ručně</t>
  </si>
  <si>
    <t>-883750955</t>
  </si>
  <si>
    <t>751841560</t>
  </si>
  <si>
    <t>1477047614</t>
  </si>
  <si>
    <t>-525564084</t>
  </si>
  <si>
    <t>17,545*20 'Přepočtené koeficientem množství</t>
  </si>
  <si>
    <t>1482851551</t>
  </si>
  <si>
    <t>998232110</t>
  </si>
  <si>
    <t>Přesun hmot pro oplocení v do 3 m</t>
  </si>
  <si>
    <t>-626857485</t>
  </si>
  <si>
    <t>-9053331</t>
  </si>
  <si>
    <t>"povrchová úprava OZ_odměřeno elektronicky" 105,85</t>
  </si>
  <si>
    <t xml:space="preserve">D+M _ systémové provedení _ brána š 2000 mm </t>
  </si>
  <si>
    <t>87353213</t>
  </si>
  <si>
    <t>Poznámka k položce:_x000d_
Kompletní systémová dodávka a provedení dle specifikace PD a TZ včetně všech přímo souvisejících prací/činností/dodávek/doplňků a příslušenství_x000d_
----------------------------------------------------------------------------------------------------------------------------------------------------------------------------------</t>
  </si>
  <si>
    <t>767015R02</t>
  </si>
  <si>
    <t xml:space="preserve">D+M _ systémové provedení _ branka š 1000 mm </t>
  </si>
  <si>
    <t>2094845737</t>
  </si>
  <si>
    <t>767015R03</t>
  </si>
  <si>
    <t xml:space="preserve">D+M _ systémové provedení _ posuvná teleskopická brána průjezdu 6500 mm </t>
  </si>
  <si>
    <t>1433245730</t>
  </si>
  <si>
    <t>Poznámka k položce:_x000d_
Kompletní systémová dodávka a provedení dle specifikace PD a TZ včetně všech přímo souvisejících prací/činností/dodávek/doplňků a příslušenství_x000d_
----------------------------------------------------------------------------------------------------------------------------------------------------------------------------------_x000d_
(včetně základových konstrukcí _ VIZ KONKRÉTNÍ SYSTÉMOVÉ PROVEDENÍ DODAVATELE</t>
  </si>
  <si>
    <t>D.2.7 - Výtahy, plošiny</t>
  </si>
  <si>
    <t>M - Práce a dodávky M</t>
  </si>
  <si>
    <t xml:space="preserve">    33-M - Montáže dopr.zaříz.,sklad. zař. a váh</t>
  </si>
  <si>
    <t>Práce a dodávky M</t>
  </si>
  <si>
    <t>33-M</t>
  </si>
  <si>
    <t>Montáže dopr.zaříz.,sklad. zař. a váh</t>
  </si>
  <si>
    <t>33-M_R01</t>
  </si>
  <si>
    <t xml:space="preserve">D+M _ OSOBNÍ VÝTAH </t>
  </si>
  <si>
    <t>-305830352</t>
  </si>
  <si>
    <t>Poznámka k položce:_x000d_
Kompletní systémová dodávka a provedení dle specifikace PD a TZ včetně všech přímo souvisejících prací/čiností/dodávek/dopňků a příslušenství,_x000d_
kompletní předávací dokumentace + uvedení do provozu_x000d_
----------------------------------------------------------------------------------------------------------------------------------------------------------------------------------_x000d_
Základní specifikace :_x000d_
Osobní výtah pro přepravu osob (třída výtahu I), elektrický lanový s výtahovým strojem s plynulou regulací frekvenčním měničem. Jmenovitá nosnost 1600 kg, pojme max. 21 osob. Jmenovitá rychlost 1 m/s, zdvih 10,17 m._x000d_
Výtah má celkem 5 stanic, 4 nástupiště má na hlavní nástupní straně (strana A). Nástupišťě má na opačné nástupní straně (strana C) hlavní stanice 2._x000d_
-----------------------------------------------------------------------------------------------------------------------------------------------------------------------------------_x000d_
OSTATNÍ A UPŘESNUJÍCÍ SPECIFIKACE A ROZSAH DODÁVEK _ VIZ D.2.7 , TZ</t>
  </si>
  <si>
    <t>33-M_R02</t>
  </si>
  <si>
    <t>D+M _ MALÝ NÁKLADNÍ VÝTAH</t>
  </si>
  <si>
    <t>1084957750</t>
  </si>
  <si>
    <t>Poznámka k položce:_x000d_
Kompletní systémová dodávka a provedení dle specifikace PD a TZ včetně všech přímo souvisejících prací/čiností/dodávek/dopňků a příslušenství,_x000d_
kompletní předávací dokumentace + uvedení do provozu_x000d_
----------------------------------------------------------------------------------------------------------------------------------------------------------------------------------_x000d_
Základní specifikace :_x000d_
Malý nákladní výtah pro přesun čistého prádla z 1.S do 1.NP. Dvoukřídlové dveře, nakládání jednostranné. Půdorysný rozměr klece 600 x 600 mm, výška klece 800 mm, nosnost 100 kg; Zdvih 2610 mm, výška výtahové šachty max. 5300 mm. Obslužná výška 900 mm, pozice strojovny nad šachtou._x000d_
Z prostorových důvodů se nepočítá s obezděním výtahové šachty. Konstrukce výtahu je opláštěna ocelovým opláštěním (nosná konstrukce a opláštění je součást dodávky výtahu)_x000d_
-----------------------------------------------------------------------------------------------------------------------------------------------------------------------------------_x000d_
OSTATNÍ A UPŘESNUJÍCÍ SPECIFIKACE A ROZSAH DODÁVEK _ VIZ D.2.7 , TZ</t>
  </si>
  <si>
    <t>33-M_R03</t>
  </si>
  <si>
    <t>D+M _ MALÝ MANUÁLNÍ VÝTAH</t>
  </si>
  <si>
    <t>-1204388307</t>
  </si>
  <si>
    <t>Poznámka k položce:_x000d_
Kompletní systémová dodávka a provedení dle specifikace PD a TZ včetně všech přímo souvisejících prací/čiností/dodávek/dopňků a příslušenství,_x000d_
kompletní předávací dokumentace + uvedení do provozu_x000d_
----------------------------------------------------------------------------------------------------------------------------------------------------------------------------------_x000d_
Základní specifikace :_x000d_
Malý manuální výtah bude sloužit pro přesun špinavého prádla z 1.NP do 1.S. Nakládání jednostranné. Rozměr transportní plošiny (desky) 600x600mm; nosnost 100kg. Výtah bude obsluhován ručně pomocí kladkostroje._x000d_
-----------------------------------------------------------------------------------------------------------------------------------------------------------------------------------_x000d_
OSTATNÍ A UPŘESNUJÍCÍ SPECIFIKACE A ROZSAH DODÁVEK _ VIZ D.2.7 , TZ</t>
  </si>
  <si>
    <t>33-M_R04</t>
  </si>
  <si>
    <t>D+M _ VERTIKÁLNÍ ZDVIŽNÁ PLOŠINA</t>
  </si>
  <si>
    <t>-533907809</t>
  </si>
  <si>
    <t>Poznámka k položce:_x000d_
Kompletní systémová dodávka a provedení dle specifikace PD a TZ včetně všech přímo souvisejících prací/čiností/dodávek/dopňků a příslušenství,_x000d_
kompletní předávací dokumentace + uvedení do provozu_x000d_
----------------------------------------------------------------------------------------------------------------------------------------------------------------------------------_x000d_
Základní specifikace :_x000d_
Vertikální zdvižná plošina slouží k přepravě osob z terasy na terén a opačně._x000d_
Parametry:_x000d_
Nosnost 300kg (2 osoby)_x000d_
Rychlost 0,08 m/s_x000d_
Pohon 2,5kW Elektrický motor / pohon řemenem_x000d_
-----------------------------------------------------------------------------------------------------------------------------------------------------------------------------------_x000d_
OSTATNÍ A UPŘESNUJÍCÍ SPECIFIKACE A ROZSAH DODÁVEK _ VIZ D.2.7 , TZ</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</si>
</sst>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0" fillId="0" borderId="0" applyNumberFormat="0" applyFill="0" applyBorder="0" applyAlignment="0" applyProtection="0"/>
  </cellStyleXfs>
  <cellXfs count="32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0" xfId="0" applyNumberFormat="1" applyFont="1" applyAlignment="1" applyProtection="1">
      <alignment horizontal="right"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0" xfId="0" applyProtection="1">
      <protection locked="0"/>
    </xf>
    <xf numFmtId="0" fontId="0" fillId="0" borderId="1" xfId="0" applyBorder="1"/>
    <xf numFmtId="0" fontId="0" fillId="0" borderId="2" xfId="0" applyBorder="1"/>
    <xf numFmtId="0" fontId="0" fillId="0" borderId="2" xfId="0" applyBorder="1" applyProtection="1">
      <protection locked="0"/>
    </xf>
    <xf numFmtId="0" fontId="14"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3" fillId="0" borderId="0" xfId="0" applyFont="1" applyAlignment="1">
      <alignment horizontal="left" vertical="center" wrapText="1"/>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3" xfId="0" applyBorder="1" applyAlignment="1">
      <alignment vertical="center" wrapText="1"/>
    </xf>
    <xf numFmtId="0" fontId="0" fillId="0" borderId="12" xfId="0" applyFont="1" applyBorder="1" applyAlignment="1">
      <alignment vertical="center"/>
    </xf>
    <xf numFmtId="0" fontId="0" fillId="0" borderId="12" xfId="0" applyFont="1" applyBorder="1" applyAlignment="1" applyProtection="1">
      <alignment vertical="center"/>
      <protection locked="0"/>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0" fillId="0" borderId="4" xfId="0" applyBorder="1" applyAlignment="1" applyProtection="1">
      <alignment vertical="center"/>
      <protection locked="0"/>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4" xfId="0" applyFont="1" applyBorder="1" applyAlignment="1" applyProtection="1">
      <alignment vertical="center"/>
      <protection locked="0"/>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protection locked="0"/>
    </xf>
    <xf numFmtId="0" fontId="23"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4" fillId="0" borderId="12" xfId="0" applyNumberFormat="1" applyFont="1" applyBorder="1" applyAlignment="1" applyProtection="1"/>
    <xf numFmtId="166" fontId="34" fillId="0" borderId="13" xfId="0" applyNumberFormat="1" applyFont="1" applyBorder="1" applyAlignment="1" applyProtection="1"/>
    <xf numFmtId="4" fontId="35"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0" applyFont="1" applyAlignment="1" applyProtection="1">
      <alignment vertical="center" wrapText="1"/>
    </xf>
    <xf numFmtId="0" fontId="0" fillId="0" borderId="14" xfId="0" applyFont="1" applyBorder="1" applyAlignment="1" applyProtection="1">
      <alignment vertical="center"/>
    </xf>
    <xf numFmtId="0" fontId="0" fillId="0" borderId="0" xfId="0"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38" fillId="0" borderId="22" xfId="0" applyFont="1" applyBorder="1" applyAlignment="1" applyProtection="1">
      <alignment horizontal="center" vertical="center"/>
    </xf>
    <xf numFmtId="49" fontId="38" fillId="0" borderId="22" xfId="0" applyNumberFormat="1" applyFont="1" applyBorder="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22" xfId="0" applyFont="1" applyBorder="1" applyAlignment="1" applyProtection="1">
      <alignment horizontal="center" vertical="center" wrapText="1"/>
    </xf>
    <xf numFmtId="167" fontId="38" fillId="0" borderId="22" xfId="0" applyNumberFormat="1" applyFont="1" applyBorder="1" applyAlignment="1" applyProtection="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167" fontId="23" fillId="2" borderId="22" xfId="0" applyNumberFormat="1" applyFont="1" applyFill="1" applyBorder="1" applyAlignment="1" applyProtection="1">
      <alignment vertical="center"/>
      <protection locked="0"/>
    </xf>
    <xf numFmtId="0" fontId="24" fillId="2" borderId="19" xfId="0" applyFont="1" applyFill="1" applyBorder="1" applyAlignment="1" applyProtection="1">
      <alignment horizontal="left" vertical="center"/>
      <protection locked="0"/>
    </xf>
    <xf numFmtId="0" fontId="24" fillId="0" borderId="20" xfId="0" applyFont="1" applyBorder="1" applyAlignment="1" applyProtection="1">
      <alignment horizontal="center"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styles" Target="styles.xml" /><Relationship Id="rId22" Type="http://schemas.openxmlformats.org/officeDocument/2006/relationships/theme" Target="theme/theme1.xml" /><Relationship Id="rId23" Type="http://schemas.openxmlformats.org/officeDocument/2006/relationships/calcChain" Target="calcChain.xml" /><Relationship Id="rId24"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8.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9.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0.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drawing" Target="../drawings/drawing16.xml" /></Relationships>
</file>

<file path=xl/worksheets/_rels/sheet17.xml.rels>&#65279;<?xml version="1.0" encoding="utf-8"?><Relationships xmlns="http://schemas.openxmlformats.org/package/2006/relationships"><Relationship Id="rId1" Type="http://schemas.openxmlformats.org/officeDocument/2006/relationships/drawing" Target="../drawings/drawing17.xml" /></Relationships>
</file>

<file path=xl/worksheets/_rels/sheet18.xml.rels>&#65279;<?xml version="1.0" encoding="utf-8"?><Relationships xmlns="http://schemas.openxmlformats.org/package/2006/relationships"><Relationship Id="rId1" Type="http://schemas.openxmlformats.org/officeDocument/2006/relationships/drawing" Target="../drawings/drawing18.xml" /></Relationships>
</file>

<file path=xl/worksheets/_rels/sheet19.xml.rels>&#65279;<?xml version="1.0" encoding="utf-8"?><Relationships xmlns="http://schemas.openxmlformats.org/package/2006/relationships"><Relationship Id="rId1" Type="http://schemas.openxmlformats.org/officeDocument/2006/relationships/drawing" Target="../drawings/drawing19.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20.xml.rels>&#65279;<?xml version="1.0" encoding="utf-8"?><Relationships xmlns="http://schemas.openxmlformats.org/package/2006/relationships"><Relationship Id="rId1" Type="http://schemas.openxmlformats.org/officeDocument/2006/relationships/drawing" Target="../drawings/drawing20.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3" t="s">
        <v>20</v>
      </c>
      <c r="AL7" s="23"/>
      <c r="AM7" s="23"/>
      <c r="AN7" s="28" t="s">
        <v>21</v>
      </c>
      <c r="AO7" s="23"/>
      <c r="AP7" s="23"/>
      <c r="AQ7" s="23"/>
      <c r="AR7" s="21"/>
      <c r="BE7" s="32"/>
      <c r="BS7" s="18" t="s">
        <v>6</v>
      </c>
    </row>
    <row r="8" s="1" customFormat="1" ht="12" customHeight="1">
      <c r="B8" s="22"/>
      <c r="C8" s="23"/>
      <c r="D8" s="33" t="s">
        <v>22</v>
      </c>
      <c r="E8" s="23"/>
      <c r="F8" s="23"/>
      <c r="G8" s="23"/>
      <c r="H8" s="23"/>
      <c r="I8" s="23"/>
      <c r="J8" s="23"/>
      <c r="K8" s="28" t="s">
        <v>23</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24</v>
      </c>
      <c r="AL8" s="23"/>
      <c r="AM8" s="23"/>
      <c r="AN8" s="34" t="s">
        <v>25</v>
      </c>
      <c r="AO8" s="23"/>
      <c r="AP8" s="23"/>
      <c r="AQ8" s="23"/>
      <c r="AR8" s="21"/>
      <c r="BE8" s="32"/>
      <c r="BS8" s="18" t="s">
        <v>6</v>
      </c>
    </row>
    <row r="9" s="1" customFormat="1" ht="29.28" customHeight="1">
      <c r="B9" s="22"/>
      <c r="C9" s="23"/>
      <c r="D9" s="27" t="s">
        <v>26</v>
      </c>
      <c r="E9" s="23"/>
      <c r="F9" s="23"/>
      <c r="G9" s="23"/>
      <c r="H9" s="23"/>
      <c r="I9" s="23"/>
      <c r="J9" s="23"/>
      <c r="K9" s="35" t="s">
        <v>27</v>
      </c>
      <c r="L9" s="23"/>
      <c r="M9" s="23"/>
      <c r="N9" s="23"/>
      <c r="O9" s="23"/>
      <c r="P9" s="23"/>
      <c r="Q9" s="23"/>
      <c r="R9" s="23"/>
      <c r="S9" s="23"/>
      <c r="T9" s="23"/>
      <c r="U9" s="23"/>
      <c r="V9" s="23"/>
      <c r="W9" s="23"/>
      <c r="X9" s="23"/>
      <c r="Y9" s="23"/>
      <c r="Z9" s="23"/>
      <c r="AA9" s="23"/>
      <c r="AB9" s="23"/>
      <c r="AC9" s="23"/>
      <c r="AD9" s="23"/>
      <c r="AE9" s="23"/>
      <c r="AF9" s="23"/>
      <c r="AG9" s="23"/>
      <c r="AH9" s="23"/>
      <c r="AI9" s="23"/>
      <c r="AJ9" s="23"/>
      <c r="AK9" s="27" t="s">
        <v>28</v>
      </c>
      <c r="AL9" s="23"/>
      <c r="AM9" s="23"/>
      <c r="AN9" s="35" t="s">
        <v>29</v>
      </c>
      <c r="AO9" s="23"/>
      <c r="AP9" s="23"/>
      <c r="AQ9" s="23"/>
      <c r="AR9" s="21"/>
      <c r="BE9" s="32"/>
      <c r="BS9" s="18" t="s">
        <v>6</v>
      </c>
    </row>
    <row r="10" s="1" customFormat="1" ht="12" customHeight="1">
      <c r="B10" s="22"/>
      <c r="C10" s="23"/>
      <c r="D10" s="33" t="s">
        <v>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31</v>
      </c>
      <c r="AL10" s="23"/>
      <c r="AM10" s="23"/>
      <c r="AN10" s="28" t="s">
        <v>1</v>
      </c>
      <c r="AO10" s="23"/>
      <c r="AP10" s="23"/>
      <c r="AQ10" s="23"/>
      <c r="AR10" s="21"/>
      <c r="BE10" s="32"/>
      <c r="BS10" s="18" t="s">
        <v>6</v>
      </c>
    </row>
    <row r="11" s="1" customFormat="1" ht="18.48" customHeight="1">
      <c r="B11" s="22"/>
      <c r="C11" s="23"/>
      <c r="D11" s="23"/>
      <c r="E11" s="28" t="s">
        <v>32</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33</v>
      </c>
      <c r="AL11" s="23"/>
      <c r="AM11" s="23"/>
      <c r="AN11" s="28" t="s">
        <v>1</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34</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31</v>
      </c>
      <c r="AL13" s="23"/>
      <c r="AM13" s="23"/>
      <c r="AN13" s="36" t="s">
        <v>35</v>
      </c>
      <c r="AO13" s="23"/>
      <c r="AP13" s="23"/>
      <c r="AQ13" s="23"/>
      <c r="AR13" s="21"/>
      <c r="BE13" s="32"/>
      <c r="BS13" s="18" t="s">
        <v>6</v>
      </c>
    </row>
    <row r="14">
      <c r="B14" s="22"/>
      <c r="C14" s="23"/>
      <c r="D14" s="23"/>
      <c r="E14" s="36" t="s">
        <v>35</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3" t="s">
        <v>33</v>
      </c>
      <c r="AL14" s="23"/>
      <c r="AM14" s="23"/>
      <c r="AN14" s="36" t="s">
        <v>35</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36</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31</v>
      </c>
      <c r="AL16" s="23"/>
      <c r="AM16" s="23"/>
      <c r="AN16" s="28" t="s">
        <v>1</v>
      </c>
      <c r="AO16" s="23"/>
      <c r="AP16" s="23"/>
      <c r="AQ16" s="23"/>
      <c r="AR16" s="21"/>
      <c r="BE16" s="32"/>
      <c r="BS16" s="18" t="s">
        <v>4</v>
      </c>
    </row>
    <row r="17" s="1" customFormat="1" ht="18.48" customHeight="1">
      <c r="B17" s="22"/>
      <c r="C17" s="23"/>
      <c r="D17" s="23"/>
      <c r="E17" s="28" t="s">
        <v>37</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33</v>
      </c>
      <c r="AL17" s="23"/>
      <c r="AM17" s="23"/>
      <c r="AN17" s="28" t="s">
        <v>1</v>
      </c>
      <c r="AO17" s="23"/>
      <c r="AP17" s="23"/>
      <c r="AQ17" s="23"/>
      <c r="AR17" s="21"/>
      <c r="BE17" s="32"/>
      <c r="BS17" s="18" t="s">
        <v>38</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39</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31</v>
      </c>
      <c r="AL19" s="23"/>
      <c r="AM19" s="23"/>
      <c r="AN19" s="28" t="s">
        <v>1</v>
      </c>
      <c r="AO19" s="23"/>
      <c r="AP19" s="23"/>
      <c r="AQ19" s="23"/>
      <c r="AR19" s="21"/>
      <c r="BE19" s="32"/>
      <c r="BS19" s="18" t="s">
        <v>6</v>
      </c>
    </row>
    <row r="20" s="1" customFormat="1" ht="18.48" customHeight="1">
      <c r="B20" s="22"/>
      <c r="C20" s="23"/>
      <c r="D20" s="23"/>
      <c r="E20" s="28" t="s">
        <v>40</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33</v>
      </c>
      <c r="AL20" s="23"/>
      <c r="AM20" s="23"/>
      <c r="AN20" s="28" t="s">
        <v>1</v>
      </c>
      <c r="AO20" s="23"/>
      <c r="AP20" s="23"/>
      <c r="AQ20" s="23"/>
      <c r="AR20" s="21"/>
      <c r="BE20" s="32"/>
      <c r="BS20" s="18" t="s">
        <v>38</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41</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71.25" customHeight="1">
      <c r="B23" s="22"/>
      <c r="C23" s="23"/>
      <c r="D23" s="23"/>
      <c r="E23" s="38" t="s">
        <v>42</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3"/>
      <c r="AQ25" s="23"/>
      <c r="AR25" s="21"/>
      <c r="BE25" s="32"/>
    </row>
    <row r="26" s="2" customFormat="1" ht="25.92" customHeight="1">
      <c r="A26" s="40"/>
      <c r="B26" s="41"/>
      <c r="C26" s="42"/>
      <c r="D26" s="43" t="s">
        <v>43</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ROUND(AG94,2)</f>
        <v>0</v>
      </c>
      <c r="AL26" s="44"/>
      <c r="AM26" s="44"/>
      <c r="AN26" s="44"/>
      <c r="AO26" s="44"/>
      <c r="AP26" s="42"/>
      <c r="AQ26" s="42"/>
      <c r="AR26" s="46"/>
      <c r="BE26" s="32"/>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2"/>
    </row>
    <row r="28" s="2" customFormat="1">
      <c r="A28" s="40"/>
      <c r="B28" s="41"/>
      <c r="C28" s="42"/>
      <c r="D28" s="42"/>
      <c r="E28" s="42"/>
      <c r="F28" s="42"/>
      <c r="G28" s="42"/>
      <c r="H28" s="42"/>
      <c r="I28" s="42"/>
      <c r="J28" s="42"/>
      <c r="K28" s="42"/>
      <c r="L28" s="47" t="s">
        <v>44</v>
      </c>
      <c r="M28" s="47"/>
      <c r="N28" s="47"/>
      <c r="O28" s="47"/>
      <c r="P28" s="47"/>
      <c r="Q28" s="42"/>
      <c r="R28" s="42"/>
      <c r="S28" s="42"/>
      <c r="T28" s="42"/>
      <c r="U28" s="42"/>
      <c r="V28" s="42"/>
      <c r="W28" s="47" t="s">
        <v>45</v>
      </c>
      <c r="X28" s="47"/>
      <c r="Y28" s="47"/>
      <c r="Z28" s="47"/>
      <c r="AA28" s="47"/>
      <c r="AB28" s="47"/>
      <c r="AC28" s="47"/>
      <c r="AD28" s="47"/>
      <c r="AE28" s="47"/>
      <c r="AF28" s="42"/>
      <c r="AG28" s="42"/>
      <c r="AH28" s="42"/>
      <c r="AI28" s="42"/>
      <c r="AJ28" s="42"/>
      <c r="AK28" s="47" t="s">
        <v>46</v>
      </c>
      <c r="AL28" s="47"/>
      <c r="AM28" s="47"/>
      <c r="AN28" s="47"/>
      <c r="AO28" s="47"/>
      <c r="AP28" s="42"/>
      <c r="AQ28" s="42"/>
      <c r="AR28" s="46"/>
      <c r="BE28" s="32"/>
    </row>
    <row r="29" s="3" customFormat="1" ht="14.4" customHeight="1">
      <c r="A29" s="3"/>
      <c r="B29" s="48"/>
      <c r="C29" s="49"/>
      <c r="D29" s="33" t="s">
        <v>47</v>
      </c>
      <c r="E29" s="49"/>
      <c r="F29" s="33" t="s">
        <v>48</v>
      </c>
      <c r="G29" s="49"/>
      <c r="H29" s="49"/>
      <c r="I29" s="49"/>
      <c r="J29" s="49"/>
      <c r="K29" s="49"/>
      <c r="L29" s="50">
        <v>0.20999999999999999</v>
      </c>
      <c r="M29" s="49"/>
      <c r="N29" s="49"/>
      <c r="O29" s="49"/>
      <c r="P29" s="49"/>
      <c r="Q29" s="49"/>
      <c r="R29" s="49"/>
      <c r="S29" s="49"/>
      <c r="T29" s="49"/>
      <c r="U29" s="49"/>
      <c r="V29" s="49"/>
      <c r="W29" s="51">
        <f>ROUND(AZ94, 2)</f>
        <v>0</v>
      </c>
      <c r="X29" s="49"/>
      <c r="Y29" s="49"/>
      <c r="Z29" s="49"/>
      <c r="AA29" s="49"/>
      <c r="AB29" s="49"/>
      <c r="AC29" s="49"/>
      <c r="AD29" s="49"/>
      <c r="AE29" s="49"/>
      <c r="AF29" s="49"/>
      <c r="AG29" s="49"/>
      <c r="AH29" s="49"/>
      <c r="AI29" s="49"/>
      <c r="AJ29" s="49"/>
      <c r="AK29" s="51">
        <f>ROUND(AV94, 2)</f>
        <v>0</v>
      </c>
      <c r="AL29" s="49"/>
      <c r="AM29" s="49"/>
      <c r="AN29" s="49"/>
      <c r="AO29" s="49"/>
      <c r="AP29" s="49"/>
      <c r="AQ29" s="49"/>
      <c r="AR29" s="52"/>
      <c r="BE29" s="53"/>
    </row>
    <row r="30" s="3" customFormat="1" ht="14.4" customHeight="1">
      <c r="A30" s="3"/>
      <c r="B30" s="48"/>
      <c r="C30" s="49"/>
      <c r="D30" s="49"/>
      <c r="E30" s="49"/>
      <c r="F30" s="33" t="s">
        <v>49</v>
      </c>
      <c r="G30" s="49"/>
      <c r="H30" s="49"/>
      <c r="I30" s="49"/>
      <c r="J30" s="49"/>
      <c r="K30" s="49"/>
      <c r="L30" s="50">
        <v>0.14999999999999999</v>
      </c>
      <c r="M30" s="49"/>
      <c r="N30" s="49"/>
      <c r="O30" s="49"/>
      <c r="P30" s="49"/>
      <c r="Q30" s="49"/>
      <c r="R30" s="49"/>
      <c r="S30" s="49"/>
      <c r="T30" s="49"/>
      <c r="U30" s="49"/>
      <c r="V30" s="49"/>
      <c r="W30" s="51">
        <f>ROUND(BA94, 2)</f>
        <v>0</v>
      </c>
      <c r="X30" s="49"/>
      <c r="Y30" s="49"/>
      <c r="Z30" s="49"/>
      <c r="AA30" s="49"/>
      <c r="AB30" s="49"/>
      <c r="AC30" s="49"/>
      <c r="AD30" s="49"/>
      <c r="AE30" s="49"/>
      <c r="AF30" s="49"/>
      <c r="AG30" s="49"/>
      <c r="AH30" s="49"/>
      <c r="AI30" s="49"/>
      <c r="AJ30" s="49"/>
      <c r="AK30" s="51">
        <f>ROUND(AW94, 2)</f>
        <v>0</v>
      </c>
      <c r="AL30" s="49"/>
      <c r="AM30" s="49"/>
      <c r="AN30" s="49"/>
      <c r="AO30" s="49"/>
      <c r="AP30" s="49"/>
      <c r="AQ30" s="49"/>
      <c r="AR30" s="52"/>
      <c r="BE30" s="53"/>
    </row>
    <row r="31" hidden="1" s="3" customFormat="1" ht="14.4" customHeight="1">
      <c r="A31" s="3"/>
      <c r="B31" s="48"/>
      <c r="C31" s="49"/>
      <c r="D31" s="49"/>
      <c r="E31" s="49"/>
      <c r="F31" s="33" t="s">
        <v>50</v>
      </c>
      <c r="G31" s="49"/>
      <c r="H31" s="49"/>
      <c r="I31" s="49"/>
      <c r="J31" s="49"/>
      <c r="K31" s="49"/>
      <c r="L31" s="50">
        <v>0.20999999999999999</v>
      </c>
      <c r="M31" s="49"/>
      <c r="N31" s="49"/>
      <c r="O31" s="49"/>
      <c r="P31" s="49"/>
      <c r="Q31" s="49"/>
      <c r="R31" s="49"/>
      <c r="S31" s="49"/>
      <c r="T31" s="49"/>
      <c r="U31" s="49"/>
      <c r="V31" s="49"/>
      <c r="W31" s="51">
        <f>ROUND(BB94,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3" t="s">
        <v>51</v>
      </c>
      <c r="G32" s="49"/>
      <c r="H32" s="49"/>
      <c r="I32" s="49"/>
      <c r="J32" s="49"/>
      <c r="K32" s="49"/>
      <c r="L32" s="50">
        <v>0.14999999999999999</v>
      </c>
      <c r="M32" s="49"/>
      <c r="N32" s="49"/>
      <c r="O32" s="49"/>
      <c r="P32" s="49"/>
      <c r="Q32" s="49"/>
      <c r="R32" s="49"/>
      <c r="S32" s="49"/>
      <c r="T32" s="49"/>
      <c r="U32" s="49"/>
      <c r="V32" s="49"/>
      <c r="W32" s="51">
        <f>ROUND(BC94,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3" t="s">
        <v>52</v>
      </c>
      <c r="G33" s="49"/>
      <c r="H33" s="49"/>
      <c r="I33" s="49"/>
      <c r="J33" s="49"/>
      <c r="K33" s="49"/>
      <c r="L33" s="50">
        <v>0</v>
      </c>
      <c r="M33" s="49"/>
      <c r="N33" s="49"/>
      <c r="O33" s="49"/>
      <c r="P33" s="49"/>
      <c r="Q33" s="49"/>
      <c r="R33" s="49"/>
      <c r="S33" s="49"/>
      <c r="T33" s="49"/>
      <c r="U33" s="49"/>
      <c r="V33" s="49"/>
      <c r="W33" s="51">
        <f>ROUND(BD94, 2)</f>
        <v>0</v>
      </c>
      <c r="X33" s="49"/>
      <c r="Y33" s="49"/>
      <c r="Z33" s="49"/>
      <c r="AA33" s="49"/>
      <c r="AB33" s="49"/>
      <c r="AC33" s="49"/>
      <c r="AD33" s="49"/>
      <c r="AE33" s="49"/>
      <c r="AF33" s="49"/>
      <c r="AG33" s="49"/>
      <c r="AH33" s="49"/>
      <c r="AI33" s="49"/>
      <c r="AJ33" s="49"/>
      <c r="AK33" s="51">
        <v>0</v>
      </c>
      <c r="AL33" s="49"/>
      <c r="AM33" s="49"/>
      <c r="AN33" s="49"/>
      <c r="AO33" s="49"/>
      <c r="AP33" s="49"/>
      <c r="AQ33" s="49"/>
      <c r="AR33" s="52"/>
      <c r="BE33" s="5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32"/>
    </row>
    <row r="35" s="2" customFormat="1" ht="25.92" customHeight="1">
      <c r="A35" s="40"/>
      <c r="B35" s="41"/>
      <c r="C35" s="54"/>
      <c r="D35" s="55" t="s">
        <v>53</v>
      </c>
      <c r="E35" s="56"/>
      <c r="F35" s="56"/>
      <c r="G35" s="56"/>
      <c r="H35" s="56"/>
      <c r="I35" s="56"/>
      <c r="J35" s="56"/>
      <c r="K35" s="56"/>
      <c r="L35" s="56"/>
      <c r="M35" s="56"/>
      <c r="N35" s="56"/>
      <c r="O35" s="56"/>
      <c r="P35" s="56"/>
      <c r="Q35" s="56"/>
      <c r="R35" s="56"/>
      <c r="S35" s="56"/>
      <c r="T35" s="57" t="s">
        <v>54</v>
      </c>
      <c r="U35" s="56"/>
      <c r="V35" s="56"/>
      <c r="W35" s="56"/>
      <c r="X35" s="58" t="s">
        <v>55</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14.4" customHeight="1">
      <c r="A37" s="40"/>
      <c r="B37" s="41"/>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6"/>
      <c r="BE37" s="40"/>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1"/>
      <c r="C49" s="62"/>
      <c r="D49" s="63" t="s">
        <v>56</v>
      </c>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3" t="s">
        <v>57</v>
      </c>
      <c r="AI49" s="64"/>
      <c r="AJ49" s="64"/>
      <c r="AK49" s="64"/>
      <c r="AL49" s="64"/>
      <c r="AM49" s="64"/>
      <c r="AN49" s="64"/>
      <c r="AO49" s="64"/>
      <c r="AP49" s="62"/>
      <c r="AQ49" s="62"/>
      <c r="AR49" s="65"/>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40"/>
      <c r="B60" s="41"/>
      <c r="C60" s="42"/>
      <c r="D60" s="66" t="s">
        <v>58</v>
      </c>
      <c r="E60" s="44"/>
      <c r="F60" s="44"/>
      <c r="G60" s="44"/>
      <c r="H60" s="44"/>
      <c r="I60" s="44"/>
      <c r="J60" s="44"/>
      <c r="K60" s="44"/>
      <c r="L60" s="44"/>
      <c r="M60" s="44"/>
      <c r="N60" s="44"/>
      <c r="O60" s="44"/>
      <c r="P60" s="44"/>
      <c r="Q60" s="44"/>
      <c r="R60" s="44"/>
      <c r="S60" s="44"/>
      <c r="T60" s="44"/>
      <c r="U60" s="44"/>
      <c r="V60" s="66" t="s">
        <v>59</v>
      </c>
      <c r="W60" s="44"/>
      <c r="X60" s="44"/>
      <c r="Y60" s="44"/>
      <c r="Z60" s="44"/>
      <c r="AA60" s="44"/>
      <c r="AB60" s="44"/>
      <c r="AC60" s="44"/>
      <c r="AD60" s="44"/>
      <c r="AE60" s="44"/>
      <c r="AF60" s="44"/>
      <c r="AG60" s="44"/>
      <c r="AH60" s="66" t="s">
        <v>58</v>
      </c>
      <c r="AI60" s="44"/>
      <c r="AJ60" s="44"/>
      <c r="AK60" s="44"/>
      <c r="AL60" s="44"/>
      <c r="AM60" s="66" t="s">
        <v>59</v>
      </c>
      <c r="AN60" s="44"/>
      <c r="AO60" s="44"/>
      <c r="AP60" s="42"/>
      <c r="AQ60" s="42"/>
      <c r="AR60" s="46"/>
      <c r="BE60" s="40"/>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40"/>
      <c r="B64" s="41"/>
      <c r="C64" s="42"/>
      <c r="D64" s="63" t="s">
        <v>60</v>
      </c>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3" t="s">
        <v>61</v>
      </c>
      <c r="AI64" s="67"/>
      <c r="AJ64" s="67"/>
      <c r="AK64" s="67"/>
      <c r="AL64" s="67"/>
      <c r="AM64" s="67"/>
      <c r="AN64" s="67"/>
      <c r="AO64" s="67"/>
      <c r="AP64" s="42"/>
      <c r="AQ64" s="42"/>
      <c r="AR64" s="46"/>
      <c r="BE64" s="40"/>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40"/>
      <c r="B75" s="41"/>
      <c r="C75" s="42"/>
      <c r="D75" s="66" t="s">
        <v>58</v>
      </c>
      <c r="E75" s="44"/>
      <c r="F75" s="44"/>
      <c r="G75" s="44"/>
      <c r="H75" s="44"/>
      <c r="I75" s="44"/>
      <c r="J75" s="44"/>
      <c r="K75" s="44"/>
      <c r="L75" s="44"/>
      <c r="M75" s="44"/>
      <c r="N75" s="44"/>
      <c r="O75" s="44"/>
      <c r="P75" s="44"/>
      <c r="Q75" s="44"/>
      <c r="R75" s="44"/>
      <c r="S75" s="44"/>
      <c r="T75" s="44"/>
      <c r="U75" s="44"/>
      <c r="V75" s="66" t="s">
        <v>59</v>
      </c>
      <c r="W75" s="44"/>
      <c r="X75" s="44"/>
      <c r="Y75" s="44"/>
      <c r="Z75" s="44"/>
      <c r="AA75" s="44"/>
      <c r="AB75" s="44"/>
      <c r="AC75" s="44"/>
      <c r="AD75" s="44"/>
      <c r="AE75" s="44"/>
      <c r="AF75" s="44"/>
      <c r="AG75" s="44"/>
      <c r="AH75" s="66" t="s">
        <v>58</v>
      </c>
      <c r="AI75" s="44"/>
      <c r="AJ75" s="44"/>
      <c r="AK75" s="44"/>
      <c r="AL75" s="44"/>
      <c r="AM75" s="66" t="s">
        <v>59</v>
      </c>
      <c r="AN75" s="44"/>
      <c r="AO75" s="44"/>
      <c r="AP75" s="42"/>
      <c r="AQ75" s="42"/>
      <c r="AR75" s="46"/>
      <c r="BE75" s="40"/>
    </row>
    <row r="76" s="2" customFormat="1">
      <c r="A76" s="40"/>
      <c r="B76" s="41"/>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6"/>
      <c r="BE76" s="40"/>
    </row>
    <row r="77" s="2" customFormat="1" ht="6.96" customHeight="1">
      <c r="A77" s="40"/>
      <c r="B77" s="68"/>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46"/>
      <c r="BE77" s="40"/>
    </row>
    <row r="81" s="2" customFormat="1" ht="6.96" customHeight="1">
      <c r="A81" s="40"/>
      <c r="B81" s="70"/>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46"/>
      <c r="BE81" s="40"/>
    </row>
    <row r="82" s="2" customFormat="1" ht="24.96" customHeight="1">
      <c r="A82" s="40"/>
      <c r="B82" s="41"/>
      <c r="C82" s="24" t="s">
        <v>62</v>
      </c>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6"/>
      <c r="BE82" s="40"/>
    </row>
    <row r="83" s="2" customFormat="1" ht="6.96" customHeight="1">
      <c r="A83" s="40"/>
      <c r="B83" s="41"/>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6"/>
      <c r="BE83" s="40"/>
    </row>
    <row r="84" s="4" customFormat="1" ht="12" customHeight="1">
      <c r="A84" s="4"/>
      <c r="B84" s="72"/>
      <c r="C84" s="33" t="s">
        <v>13</v>
      </c>
      <c r="D84" s="73"/>
      <c r="E84" s="73"/>
      <c r="F84" s="73"/>
      <c r="G84" s="73"/>
      <c r="H84" s="73"/>
      <c r="I84" s="73"/>
      <c r="J84" s="73"/>
      <c r="K84" s="73"/>
      <c r="L84" s="73" t="str">
        <f>K5</f>
        <v>N20-081_exp2_VR02</v>
      </c>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4"/>
      <c r="BE84" s="4"/>
    </row>
    <row r="85" s="5" customFormat="1" ht="36.96" customHeight="1">
      <c r="A85" s="5"/>
      <c r="B85" s="75"/>
      <c r="C85" s="76" t="s">
        <v>16</v>
      </c>
      <c r="D85" s="77"/>
      <c r="E85" s="77"/>
      <c r="F85" s="77"/>
      <c r="G85" s="77"/>
      <c r="H85" s="77"/>
      <c r="I85" s="77"/>
      <c r="J85" s="77"/>
      <c r="K85" s="77"/>
      <c r="L85" s="78" t="str">
        <f>K6</f>
        <v>DOMOV PRO SENIORY ANTOŠOVICE</v>
      </c>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9"/>
      <c r="BE85" s="5"/>
    </row>
    <row r="86" s="2" customFormat="1" ht="6.96" customHeight="1">
      <c r="A86" s="40"/>
      <c r="B86" s="41"/>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6"/>
      <c r="BE86" s="40"/>
    </row>
    <row r="87" s="2" customFormat="1" ht="12" customHeight="1">
      <c r="A87" s="40"/>
      <c r="B87" s="41"/>
      <c r="C87" s="33" t="s">
        <v>22</v>
      </c>
      <c r="D87" s="42"/>
      <c r="E87" s="42"/>
      <c r="F87" s="42"/>
      <c r="G87" s="42"/>
      <c r="H87" s="42"/>
      <c r="I87" s="42"/>
      <c r="J87" s="42"/>
      <c r="K87" s="42"/>
      <c r="L87" s="80" t="str">
        <f>IF(K8="","",K8)</f>
        <v>p.č.. 1, 3/1, 3/2, A 4/1 V K. Ú. ANTOŠOVICE</v>
      </c>
      <c r="M87" s="42"/>
      <c r="N87" s="42"/>
      <c r="O87" s="42"/>
      <c r="P87" s="42"/>
      <c r="Q87" s="42"/>
      <c r="R87" s="42"/>
      <c r="S87" s="42"/>
      <c r="T87" s="42"/>
      <c r="U87" s="42"/>
      <c r="V87" s="42"/>
      <c r="W87" s="42"/>
      <c r="X87" s="42"/>
      <c r="Y87" s="42"/>
      <c r="Z87" s="42"/>
      <c r="AA87" s="42"/>
      <c r="AB87" s="42"/>
      <c r="AC87" s="42"/>
      <c r="AD87" s="42"/>
      <c r="AE87" s="42"/>
      <c r="AF87" s="42"/>
      <c r="AG87" s="42"/>
      <c r="AH87" s="42"/>
      <c r="AI87" s="33" t="s">
        <v>24</v>
      </c>
      <c r="AJ87" s="42"/>
      <c r="AK87" s="42"/>
      <c r="AL87" s="42"/>
      <c r="AM87" s="81" t="str">
        <f>IF(AN8= "","",AN8)</f>
        <v>14. 5. 2020</v>
      </c>
      <c r="AN87" s="81"/>
      <c r="AO87" s="42"/>
      <c r="AP87" s="42"/>
      <c r="AQ87" s="42"/>
      <c r="AR87" s="46"/>
      <c r="BE87" s="40"/>
    </row>
    <row r="88" s="2" customFormat="1" ht="6.96" customHeight="1">
      <c r="A88" s="40"/>
      <c r="B88" s="41"/>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6"/>
      <c r="BE88" s="40"/>
    </row>
    <row r="89" s="2" customFormat="1" ht="15.15" customHeight="1">
      <c r="A89" s="40"/>
      <c r="B89" s="41"/>
      <c r="C89" s="33" t="s">
        <v>30</v>
      </c>
      <c r="D89" s="42"/>
      <c r="E89" s="42"/>
      <c r="F89" s="42"/>
      <c r="G89" s="42"/>
      <c r="H89" s="42"/>
      <c r="I89" s="42"/>
      <c r="J89" s="42"/>
      <c r="K89" s="42"/>
      <c r="L89" s="73" t="str">
        <f>IF(E11= "","",E11)</f>
        <v>Statutární město Ostrava, MOb Slezská Ostrava</v>
      </c>
      <c r="M89" s="42"/>
      <c r="N89" s="42"/>
      <c r="O89" s="42"/>
      <c r="P89" s="42"/>
      <c r="Q89" s="42"/>
      <c r="R89" s="42"/>
      <c r="S89" s="42"/>
      <c r="T89" s="42"/>
      <c r="U89" s="42"/>
      <c r="V89" s="42"/>
      <c r="W89" s="42"/>
      <c r="X89" s="42"/>
      <c r="Y89" s="42"/>
      <c r="Z89" s="42"/>
      <c r="AA89" s="42"/>
      <c r="AB89" s="42"/>
      <c r="AC89" s="42"/>
      <c r="AD89" s="42"/>
      <c r="AE89" s="42"/>
      <c r="AF89" s="42"/>
      <c r="AG89" s="42"/>
      <c r="AH89" s="42"/>
      <c r="AI89" s="33" t="s">
        <v>36</v>
      </c>
      <c r="AJ89" s="42"/>
      <c r="AK89" s="42"/>
      <c r="AL89" s="42"/>
      <c r="AM89" s="82" t="str">
        <f>IF(E17="","",E17)</f>
        <v>Master Design s.r.o.</v>
      </c>
      <c r="AN89" s="73"/>
      <c r="AO89" s="73"/>
      <c r="AP89" s="73"/>
      <c r="AQ89" s="42"/>
      <c r="AR89" s="46"/>
      <c r="AS89" s="83" t="s">
        <v>63</v>
      </c>
      <c r="AT89" s="84"/>
      <c r="AU89" s="85"/>
      <c r="AV89" s="85"/>
      <c r="AW89" s="85"/>
      <c r="AX89" s="85"/>
      <c r="AY89" s="85"/>
      <c r="AZ89" s="85"/>
      <c r="BA89" s="85"/>
      <c r="BB89" s="85"/>
      <c r="BC89" s="85"/>
      <c r="BD89" s="86"/>
      <c r="BE89" s="40"/>
    </row>
    <row r="90" s="2" customFormat="1" ht="15.15" customHeight="1">
      <c r="A90" s="40"/>
      <c r="B90" s="41"/>
      <c r="C90" s="33" t="s">
        <v>34</v>
      </c>
      <c r="D90" s="42"/>
      <c r="E90" s="42"/>
      <c r="F90" s="42"/>
      <c r="G90" s="42"/>
      <c r="H90" s="42"/>
      <c r="I90" s="42"/>
      <c r="J90" s="42"/>
      <c r="K90" s="42"/>
      <c r="L90" s="73" t="str">
        <f>IF(E14= "Vyplň údaj","",E14)</f>
        <v/>
      </c>
      <c r="M90" s="42"/>
      <c r="N90" s="42"/>
      <c r="O90" s="42"/>
      <c r="P90" s="42"/>
      <c r="Q90" s="42"/>
      <c r="R90" s="42"/>
      <c r="S90" s="42"/>
      <c r="T90" s="42"/>
      <c r="U90" s="42"/>
      <c r="V90" s="42"/>
      <c r="W90" s="42"/>
      <c r="X90" s="42"/>
      <c r="Y90" s="42"/>
      <c r="Z90" s="42"/>
      <c r="AA90" s="42"/>
      <c r="AB90" s="42"/>
      <c r="AC90" s="42"/>
      <c r="AD90" s="42"/>
      <c r="AE90" s="42"/>
      <c r="AF90" s="42"/>
      <c r="AG90" s="42"/>
      <c r="AH90" s="42"/>
      <c r="AI90" s="33" t="s">
        <v>39</v>
      </c>
      <c r="AJ90" s="42"/>
      <c r="AK90" s="42"/>
      <c r="AL90" s="42"/>
      <c r="AM90" s="82" t="str">
        <f>IF(E20="","",E20)</f>
        <v xml:space="preserve"> </v>
      </c>
      <c r="AN90" s="73"/>
      <c r="AO90" s="73"/>
      <c r="AP90" s="73"/>
      <c r="AQ90" s="42"/>
      <c r="AR90" s="46"/>
      <c r="AS90" s="87"/>
      <c r="AT90" s="88"/>
      <c r="AU90" s="89"/>
      <c r="AV90" s="89"/>
      <c r="AW90" s="89"/>
      <c r="AX90" s="89"/>
      <c r="AY90" s="89"/>
      <c r="AZ90" s="89"/>
      <c r="BA90" s="89"/>
      <c r="BB90" s="89"/>
      <c r="BC90" s="89"/>
      <c r="BD90" s="90"/>
      <c r="BE90" s="40"/>
    </row>
    <row r="91" s="2" customFormat="1" ht="10.8" customHeight="1">
      <c r="A91" s="40"/>
      <c r="B91" s="41"/>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6"/>
      <c r="AS91" s="91"/>
      <c r="AT91" s="92"/>
      <c r="AU91" s="93"/>
      <c r="AV91" s="93"/>
      <c r="AW91" s="93"/>
      <c r="AX91" s="93"/>
      <c r="AY91" s="93"/>
      <c r="AZ91" s="93"/>
      <c r="BA91" s="93"/>
      <c r="BB91" s="93"/>
      <c r="BC91" s="93"/>
      <c r="BD91" s="94"/>
      <c r="BE91" s="40"/>
    </row>
    <row r="92" s="2" customFormat="1" ht="29.28" customHeight="1">
      <c r="A92" s="40"/>
      <c r="B92" s="41"/>
      <c r="C92" s="95" t="s">
        <v>64</v>
      </c>
      <c r="D92" s="96"/>
      <c r="E92" s="96"/>
      <c r="F92" s="96"/>
      <c r="G92" s="96"/>
      <c r="H92" s="97"/>
      <c r="I92" s="98" t="s">
        <v>65</v>
      </c>
      <c r="J92" s="96"/>
      <c r="K92" s="96"/>
      <c r="L92" s="96"/>
      <c r="M92" s="96"/>
      <c r="N92" s="96"/>
      <c r="O92" s="96"/>
      <c r="P92" s="96"/>
      <c r="Q92" s="96"/>
      <c r="R92" s="96"/>
      <c r="S92" s="96"/>
      <c r="T92" s="96"/>
      <c r="U92" s="96"/>
      <c r="V92" s="96"/>
      <c r="W92" s="96"/>
      <c r="X92" s="96"/>
      <c r="Y92" s="96"/>
      <c r="Z92" s="96"/>
      <c r="AA92" s="96"/>
      <c r="AB92" s="96"/>
      <c r="AC92" s="96"/>
      <c r="AD92" s="96"/>
      <c r="AE92" s="96"/>
      <c r="AF92" s="96"/>
      <c r="AG92" s="99" t="s">
        <v>66</v>
      </c>
      <c r="AH92" s="96"/>
      <c r="AI92" s="96"/>
      <c r="AJ92" s="96"/>
      <c r="AK92" s="96"/>
      <c r="AL92" s="96"/>
      <c r="AM92" s="96"/>
      <c r="AN92" s="98" t="s">
        <v>67</v>
      </c>
      <c r="AO92" s="96"/>
      <c r="AP92" s="100"/>
      <c r="AQ92" s="101" t="s">
        <v>68</v>
      </c>
      <c r="AR92" s="46"/>
      <c r="AS92" s="102" t="s">
        <v>69</v>
      </c>
      <c r="AT92" s="103" t="s">
        <v>70</v>
      </c>
      <c r="AU92" s="103" t="s">
        <v>71</v>
      </c>
      <c r="AV92" s="103" t="s">
        <v>72</v>
      </c>
      <c r="AW92" s="103" t="s">
        <v>73</v>
      </c>
      <c r="AX92" s="103" t="s">
        <v>74</v>
      </c>
      <c r="AY92" s="103" t="s">
        <v>75</v>
      </c>
      <c r="AZ92" s="103" t="s">
        <v>76</v>
      </c>
      <c r="BA92" s="103" t="s">
        <v>77</v>
      </c>
      <c r="BB92" s="103" t="s">
        <v>78</v>
      </c>
      <c r="BC92" s="103" t="s">
        <v>79</v>
      </c>
      <c r="BD92" s="104" t="s">
        <v>80</v>
      </c>
      <c r="BE92" s="40"/>
    </row>
    <row r="93" s="2" customFormat="1" ht="10.8" customHeight="1">
      <c r="A93" s="40"/>
      <c r="B93" s="41"/>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6"/>
      <c r="AS93" s="105"/>
      <c r="AT93" s="106"/>
      <c r="AU93" s="106"/>
      <c r="AV93" s="106"/>
      <c r="AW93" s="106"/>
      <c r="AX93" s="106"/>
      <c r="AY93" s="106"/>
      <c r="AZ93" s="106"/>
      <c r="BA93" s="106"/>
      <c r="BB93" s="106"/>
      <c r="BC93" s="106"/>
      <c r="BD93" s="107"/>
      <c r="BE93" s="40"/>
    </row>
    <row r="94" s="6" customFormat="1" ht="32.4" customHeight="1">
      <c r="A94" s="6"/>
      <c r="B94" s="108"/>
      <c r="C94" s="109" t="s">
        <v>81</v>
      </c>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1">
        <f>ROUND(AG95+AG96+SUM(AG99:AG101)+SUM(AG109:AG115),2)</f>
        <v>0</v>
      </c>
      <c r="AH94" s="111"/>
      <c r="AI94" s="111"/>
      <c r="AJ94" s="111"/>
      <c r="AK94" s="111"/>
      <c r="AL94" s="111"/>
      <c r="AM94" s="111"/>
      <c r="AN94" s="112">
        <f>SUM(AG94,AT94)</f>
        <v>0</v>
      </c>
      <c r="AO94" s="112"/>
      <c r="AP94" s="112"/>
      <c r="AQ94" s="113" t="s">
        <v>1</v>
      </c>
      <c r="AR94" s="114"/>
      <c r="AS94" s="115">
        <f>ROUND(AS95+AS96+SUM(AS99:AS101)+SUM(AS109:AS115),2)</f>
        <v>0</v>
      </c>
      <c r="AT94" s="116">
        <f>ROUND(SUM(AV94:AW94),2)</f>
        <v>0</v>
      </c>
      <c r="AU94" s="117">
        <f>ROUND(AU95+AU96+SUM(AU99:AU101)+SUM(AU109:AU115),5)</f>
        <v>0</v>
      </c>
      <c r="AV94" s="116">
        <f>ROUND(AZ94*L29,2)</f>
        <v>0</v>
      </c>
      <c r="AW94" s="116">
        <f>ROUND(BA94*L30,2)</f>
        <v>0</v>
      </c>
      <c r="AX94" s="116">
        <f>ROUND(BB94*L29,2)</f>
        <v>0</v>
      </c>
      <c r="AY94" s="116">
        <f>ROUND(BC94*L30,2)</f>
        <v>0</v>
      </c>
      <c r="AZ94" s="116">
        <f>ROUND(AZ95+AZ96+SUM(AZ99:AZ101)+SUM(AZ109:AZ115),2)</f>
        <v>0</v>
      </c>
      <c r="BA94" s="116">
        <f>ROUND(BA95+BA96+SUM(BA99:BA101)+SUM(BA109:BA115),2)</f>
        <v>0</v>
      </c>
      <c r="BB94" s="116">
        <f>ROUND(BB95+BB96+SUM(BB99:BB101)+SUM(BB109:BB115),2)</f>
        <v>0</v>
      </c>
      <c r="BC94" s="116">
        <f>ROUND(BC95+BC96+SUM(BC99:BC101)+SUM(BC109:BC115),2)</f>
        <v>0</v>
      </c>
      <c r="BD94" s="118">
        <f>ROUND(BD95+BD96+SUM(BD99:BD101)+SUM(BD109:BD115),2)</f>
        <v>0</v>
      </c>
      <c r="BE94" s="6"/>
      <c r="BS94" s="119" t="s">
        <v>82</v>
      </c>
      <c r="BT94" s="119" t="s">
        <v>83</v>
      </c>
      <c r="BU94" s="120" t="s">
        <v>84</v>
      </c>
      <c r="BV94" s="119" t="s">
        <v>85</v>
      </c>
      <c r="BW94" s="119" t="s">
        <v>5</v>
      </c>
      <c r="BX94" s="119" t="s">
        <v>86</v>
      </c>
      <c r="CL94" s="119" t="s">
        <v>19</v>
      </c>
    </row>
    <row r="95" s="7" customFormat="1" ht="16.5" customHeight="1">
      <c r="A95" s="121" t="s">
        <v>87</v>
      </c>
      <c r="B95" s="122"/>
      <c r="C95" s="123"/>
      <c r="D95" s="124" t="s">
        <v>88</v>
      </c>
      <c r="E95" s="124"/>
      <c r="F95" s="124"/>
      <c r="G95" s="124"/>
      <c r="H95" s="124"/>
      <c r="I95" s="125"/>
      <c r="J95" s="124" t="s">
        <v>89</v>
      </c>
      <c r="K95" s="124"/>
      <c r="L95" s="124"/>
      <c r="M95" s="124"/>
      <c r="N95" s="124"/>
      <c r="O95" s="124"/>
      <c r="P95" s="124"/>
      <c r="Q95" s="124"/>
      <c r="R95" s="124"/>
      <c r="S95" s="124"/>
      <c r="T95" s="124"/>
      <c r="U95" s="124"/>
      <c r="V95" s="124"/>
      <c r="W95" s="124"/>
      <c r="X95" s="124"/>
      <c r="Y95" s="124"/>
      <c r="Z95" s="124"/>
      <c r="AA95" s="124"/>
      <c r="AB95" s="124"/>
      <c r="AC95" s="124"/>
      <c r="AD95" s="124"/>
      <c r="AE95" s="124"/>
      <c r="AF95" s="124"/>
      <c r="AG95" s="126">
        <f>'VON - Vedlejší a ostatní ...'!J30</f>
        <v>0</v>
      </c>
      <c r="AH95" s="125"/>
      <c r="AI95" s="125"/>
      <c r="AJ95" s="125"/>
      <c r="AK95" s="125"/>
      <c r="AL95" s="125"/>
      <c r="AM95" s="125"/>
      <c r="AN95" s="126">
        <f>SUM(AG95,AT95)</f>
        <v>0</v>
      </c>
      <c r="AO95" s="125"/>
      <c r="AP95" s="125"/>
      <c r="AQ95" s="127" t="s">
        <v>90</v>
      </c>
      <c r="AR95" s="128"/>
      <c r="AS95" s="129">
        <v>0</v>
      </c>
      <c r="AT95" s="130">
        <f>ROUND(SUM(AV95:AW95),2)</f>
        <v>0</v>
      </c>
      <c r="AU95" s="131">
        <f>'VON - Vedlejší a ostatní ...'!P122</f>
        <v>0</v>
      </c>
      <c r="AV95" s="130">
        <f>'VON - Vedlejší a ostatní ...'!J33</f>
        <v>0</v>
      </c>
      <c r="AW95" s="130">
        <f>'VON - Vedlejší a ostatní ...'!J34</f>
        <v>0</v>
      </c>
      <c r="AX95" s="130">
        <f>'VON - Vedlejší a ostatní ...'!J35</f>
        <v>0</v>
      </c>
      <c r="AY95" s="130">
        <f>'VON - Vedlejší a ostatní ...'!J36</f>
        <v>0</v>
      </c>
      <c r="AZ95" s="130">
        <f>'VON - Vedlejší a ostatní ...'!F33</f>
        <v>0</v>
      </c>
      <c r="BA95" s="130">
        <f>'VON - Vedlejší a ostatní ...'!F34</f>
        <v>0</v>
      </c>
      <c r="BB95" s="130">
        <f>'VON - Vedlejší a ostatní ...'!F35</f>
        <v>0</v>
      </c>
      <c r="BC95" s="130">
        <f>'VON - Vedlejší a ostatní ...'!F36</f>
        <v>0</v>
      </c>
      <c r="BD95" s="132">
        <f>'VON - Vedlejší a ostatní ...'!F37</f>
        <v>0</v>
      </c>
      <c r="BE95" s="7"/>
      <c r="BT95" s="133" t="s">
        <v>91</v>
      </c>
      <c r="BV95" s="133" t="s">
        <v>85</v>
      </c>
      <c r="BW95" s="133" t="s">
        <v>92</v>
      </c>
      <c r="BX95" s="133" t="s">
        <v>5</v>
      </c>
      <c r="CL95" s="133" t="s">
        <v>19</v>
      </c>
      <c r="CM95" s="133" t="s">
        <v>91</v>
      </c>
    </row>
    <row r="96" s="7" customFormat="1" ht="16.5" customHeight="1">
      <c r="A96" s="7"/>
      <c r="B96" s="122"/>
      <c r="C96" s="123"/>
      <c r="D96" s="124" t="s">
        <v>93</v>
      </c>
      <c r="E96" s="124"/>
      <c r="F96" s="124"/>
      <c r="G96" s="124"/>
      <c r="H96" s="124"/>
      <c r="I96" s="125"/>
      <c r="J96" s="124" t="s">
        <v>94</v>
      </c>
      <c r="K96" s="124"/>
      <c r="L96" s="124"/>
      <c r="M96" s="124"/>
      <c r="N96" s="124"/>
      <c r="O96" s="124"/>
      <c r="P96" s="124"/>
      <c r="Q96" s="124"/>
      <c r="R96" s="124"/>
      <c r="S96" s="124"/>
      <c r="T96" s="124"/>
      <c r="U96" s="124"/>
      <c r="V96" s="124"/>
      <c r="W96" s="124"/>
      <c r="X96" s="124"/>
      <c r="Y96" s="124"/>
      <c r="Z96" s="124"/>
      <c r="AA96" s="124"/>
      <c r="AB96" s="124"/>
      <c r="AC96" s="124"/>
      <c r="AD96" s="124"/>
      <c r="AE96" s="124"/>
      <c r="AF96" s="124"/>
      <c r="AG96" s="134">
        <f>ROUND(SUM(AG97:AG98),2)</f>
        <v>0</v>
      </c>
      <c r="AH96" s="125"/>
      <c r="AI96" s="125"/>
      <c r="AJ96" s="125"/>
      <c r="AK96" s="125"/>
      <c r="AL96" s="125"/>
      <c r="AM96" s="125"/>
      <c r="AN96" s="126">
        <f>SUM(AG96,AT96)</f>
        <v>0</v>
      </c>
      <c r="AO96" s="125"/>
      <c r="AP96" s="125"/>
      <c r="AQ96" s="127" t="s">
        <v>90</v>
      </c>
      <c r="AR96" s="128"/>
      <c r="AS96" s="129">
        <f>ROUND(SUM(AS97:AS98),2)</f>
        <v>0</v>
      </c>
      <c r="AT96" s="130">
        <f>ROUND(SUM(AV96:AW96),2)</f>
        <v>0</v>
      </c>
      <c r="AU96" s="131">
        <f>ROUND(SUM(AU97:AU98),5)</f>
        <v>0</v>
      </c>
      <c r="AV96" s="130">
        <f>ROUND(AZ96*L29,2)</f>
        <v>0</v>
      </c>
      <c r="AW96" s="130">
        <f>ROUND(BA96*L30,2)</f>
        <v>0</v>
      </c>
      <c r="AX96" s="130">
        <f>ROUND(BB96*L29,2)</f>
        <v>0</v>
      </c>
      <c r="AY96" s="130">
        <f>ROUND(BC96*L30,2)</f>
        <v>0</v>
      </c>
      <c r="AZ96" s="130">
        <f>ROUND(SUM(AZ97:AZ98),2)</f>
        <v>0</v>
      </c>
      <c r="BA96" s="130">
        <f>ROUND(SUM(BA97:BA98),2)</f>
        <v>0</v>
      </c>
      <c r="BB96" s="130">
        <f>ROUND(SUM(BB97:BB98),2)</f>
        <v>0</v>
      </c>
      <c r="BC96" s="130">
        <f>ROUND(SUM(BC97:BC98),2)</f>
        <v>0</v>
      </c>
      <c r="BD96" s="132">
        <f>ROUND(SUM(BD97:BD98),2)</f>
        <v>0</v>
      </c>
      <c r="BE96" s="7"/>
      <c r="BS96" s="133" t="s">
        <v>82</v>
      </c>
      <c r="BT96" s="133" t="s">
        <v>91</v>
      </c>
      <c r="BU96" s="133" t="s">
        <v>84</v>
      </c>
      <c r="BV96" s="133" t="s">
        <v>85</v>
      </c>
      <c r="BW96" s="133" t="s">
        <v>95</v>
      </c>
      <c r="BX96" s="133" t="s">
        <v>5</v>
      </c>
      <c r="CL96" s="133" t="s">
        <v>19</v>
      </c>
      <c r="CM96" s="133" t="s">
        <v>91</v>
      </c>
    </row>
    <row r="97" s="4" customFormat="1" ht="16.5" customHeight="1">
      <c r="A97" s="121" t="s">
        <v>87</v>
      </c>
      <c r="B97" s="72"/>
      <c r="C97" s="135"/>
      <c r="D97" s="135"/>
      <c r="E97" s="136" t="s">
        <v>96</v>
      </c>
      <c r="F97" s="136"/>
      <c r="G97" s="136"/>
      <c r="H97" s="136"/>
      <c r="I97" s="136"/>
      <c r="J97" s="135"/>
      <c r="K97" s="136" t="s">
        <v>97</v>
      </c>
      <c r="L97" s="136"/>
      <c r="M97" s="136"/>
      <c r="N97" s="136"/>
      <c r="O97" s="136"/>
      <c r="P97" s="136"/>
      <c r="Q97" s="136"/>
      <c r="R97" s="136"/>
      <c r="S97" s="136"/>
      <c r="T97" s="136"/>
      <c r="U97" s="136"/>
      <c r="V97" s="136"/>
      <c r="W97" s="136"/>
      <c r="X97" s="136"/>
      <c r="Y97" s="136"/>
      <c r="Z97" s="136"/>
      <c r="AA97" s="136"/>
      <c r="AB97" s="136"/>
      <c r="AC97" s="136"/>
      <c r="AD97" s="136"/>
      <c r="AE97" s="136"/>
      <c r="AF97" s="136"/>
      <c r="AG97" s="137">
        <f>'D.1.0. - Příprava území'!J32</f>
        <v>0</v>
      </c>
      <c r="AH97" s="135"/>
      <c r="AI97" s="135"/>
      <c r="AJ97" s="135"/>
      <c r="AK97" s="135"/>
      <c r="AL97" s="135"/>
      <c r="AM97" s="135"/>
      <c r="AN97" s="137">
        <f>SUM(AG97,AT97)</f>
        <v>0</v>
      </c>
      <c r="AO97" s="135"/>
      <c r="AP97" s="135"/>
      <c r="AQ97" s="138" t="s">
        <v>98</v>
      </c>
      <c r="AR97" s="74"/>
      <c r="AS97" s="139">
        <v>0</v>
      </c>
      <c r="AT97" s="140">
        <f>ROUND(SUM(AV97:AW97),2)</f>
        <v>0</v>
      </c>
      <c r="AU97" s="141">
        <f>'D.1.0. - Příprava území'!P126</f>
        <v>0</v>
      </c>
      <c r="AV97" s="140">
        <f>'D.1.0. - Příprava území'!J35</f>
        <v>0</v>
      </c>
      <c r="AW97" s="140">
        <f>'D.1.0. - Příprava území'!J36</f>
        <v>0</v>
      </c>
      <c r="AX97" s="140">
        <f>'D.1.0. - Příprava území'!J37</f>
        <v>0</v>
      </c>
      <c r="AY97" s="140">
        <f>'D.1.0. - Příprava území'!J38</f>
        <v>0</v>
      </c>
      <c r="AZ97" s="140">
        <f>'D.1.0. - Příprava území'!F35</f>
        <v>0</v>
      </c>
      <c r="BA97" s="140">
        <f>'D.1.0. - Příprava území'!F36</f>
        <v>0</v>
      </c>
      <c r="BB97" s="140">
        <f>'D.1.0. - Příprava území'!F37</f>
        <v>0</v>
      </c>
      <c r="BC97" s="140">
        <f>'D.1.0. - Příprava území'!F38</f>
        <v>0</v>
      </c>
      <c r="BD97" s="142">
        <f>'D.1.0. - Příprava území'!F39</f>
        <v>0</v>
      </c>
      <c r="BE97" s="4"/>
      <c r="BT97" s="143" t="s">
        <v>99</v>
      </c>
      <c r="BV97" s="143" t="s">
        <v>85</v>
      </c>
      <c r="BW97" s="143" t="s">
        <v>100</v>
      </c>
      <c r="BX97" s="143" t="s">
        <v>95</v>
      </c>
      <c r="CL97" s="143" t="s">
        <v>19</v>
      </c>
    </row>
    <row r="98" s="4" customFormat="1" ht="16.5" customHeight="1">
      <c r="A98" s="121" t="s">
        <v>87</v>
      </c>
      <c r="B98" s="72"/>
      <c r="C98" s="135"/>
      <c r="D98" s="135"/>
      <c r="E98" s="136" t="s">
        <v>101</v>
      </c>
      <c r="F98" s="136"/>
      <c r="G98" s="136"/>
      <c r="H98" s="136"/>
      <c r="I98" s="136"/>
      <c r="J98" s="135"/>
      <c r="K98" s="136" t="s">
        <v>94</v>
      </c>
      <c r="L98" s="136"/>
      <c r="M98" s="136"/>
      <c r="N98" s="136"/>
      <c r="O98" s="136"/>
      <c r="P98" s="136"/>
      <c r="Q98" s="136"/>
      <c r="R98" s="136"/>
      <c r="S98" s="136"/>
      <c r="T98" s="136"/>
      <c r="U98" s="136"/>
      <c r="V98" s="136"/>
      <c r="W98" s="136"/>
      <c r="X98" s="136"/>
      <c r="Y98" s="136"/>
      <c r="Z98" s="136"/>
      <c r="AA98" s="136"/>
      <c r="AB98" s="136"/>
      <c r="AC98" s="136"/>
      <c r="AD98" s="136"/>
      <c r="AE98" s="136"/>
      <c r="AF98" s="136"/>
      <c r="AG98" s="137">
        <f>'D.1.1. - Architektonicko-...'!J32</f>
        <v>0</v>
      </c>
      <c r="AH98" s="135"/>
      <c r="AI98" s="135"/>
      <c r="AJ98" s="135"/>
      <c r="AK98" s="135"/>
      <c r="AL98" s="135"/>
      <c r="AM98" s="135"/>
      <c r="AN98" s="137">
        <f>SUM(AG98,AT98)</f>
        <v>0</v>
      </c>
      <c r="AO98" s="135"/>
      <c r="AP98" s="135"/>
      <c r="AQ98" s="138" t="s">
        <v>98</v>
      </c>
      <c r="AR98" s="74"/>
      <c r="AS98" s="139">
        <v>0</v>
      </c>
      <c r="AT98" s="140">
        <f>ROUND(SUM(AV98:AW98),2)</f>
        <v>0</v>
      </c>
      <c r="AU98" s="141">
        <f>'D.1.1. - Architektonicko-...'!P150</f>
        <v>0</v>
      </c>
      <c r="AV98" s="140">
        <f>'D.1.1. - Architektonicko-...'!J35</f>
        <v>0</v>
      </c>
      <c r="AW98" s="140">
        <f>'D.1.1. - Architektonicko-...'!J36</f>
        <v>0</v>
      </c>
      <c r="AX98" s="140">
        <f>'D.1.1. - Architektonicko-...'!J37</f>
        <v>0</v>
      </c>
      <c r="AY98" s="140">
        <f>'D.1.1. - Architektonicko-...'!J38</f>
        <v>0</v>
      </c>
      <c r="AZ98" s="140">
        <f>'D.1.1. - Architektonicko-...'!F35</f>
        <v>0</v>
      </c>
      <c r="BA98" s="140">
        <f>'D.1.1. - Architektonicko-...'!F36</f>
        <v>0</v>
      </c>
      <c r="BB98" s="140">
        <f>'D.1.1. - Architektonicko-...'!F37</f>
        <v>0</v>
      </c>
      <c r="BC98" s="140">
        <f>'D.1.1. - Architektonicko-...'!F38</f>
        <v>0</v>
      </c>
      <c r="BD98" s="142">
        <f>'D.1.1. - Architektonicko-...'!F39</f>
        <v>0</v>
      </c>
      <c r="BE98" s="4"/>
      <c r="BT98" s="143" t="s">
        <v>99</v>
      </c>
      <c r="BV98" s="143" t="s">
        <v>85</v>
      </c>
      <c r="BW98" s="143" t="s">
        <v>102</v>
      </c>
      <c r="BX98" s="143" t="s">
        <v>95</v>
      </c>
      <c r="CL98" s="143" t="s">
        <v>19</v>
      </c>
    </row>
    <row r="99" s="7" customFormat="1" ht="16.5" customHeight="1">
      <c r="A99" s="121" t="s">
        <v>87</v>
      </c>
      <c r="B99" s="122"/>
      <c r="C99" s="123"/>
      <c r="D99" s="124" t="s">
        <v>103</v>
      </c>
      <c r="E99" s="124"/>
      <c r="F99" s="124"/>
      <c r="G99" s="124"/>
      <c r="H99" s="124"/>
      <c r="I99" s="125"/>
      <c r="J99" s="124" t="s">
        <v>104</v>
      </c>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6">
        <f>'D.1.2 - Stavebně konstruk...'!J30</f>
        <v>0</v>
      </c>
      <c r="AH99" s="125"/>
      <c r="AI99" s="125"/>
      <c r="AJ99" s="125"/>
      <c r="AK99" s="125"/>
      <c r="AL99" s="125"/>
      <c r="AM99" s="125"/>
      <c r="AN99" s="126">
        <f>SUM(AG99,AT99)</f>
        <v>0</v>
      </c>
      <c r="AO99" s="125"/>
      <c r="AP99" s="125"/>
      <c r="AQ99" s="127" t="s">
        <v>90</v>
      </c>
      <c r="AR99" s="128"/>
      <c r="AS99" s="129">
        <v>0</v>
      </c>
      <c r="AT99" s="130">
        <f>ROUND(SUM(AV99:AW99),2)</f>
        <v>0</v>
      </c>
      <c r="AU99" s="131">
        <f>'D.1.2 - Stavebně konstruk...'!P125</f>
        <v>0</v>
      </c>
      <c r="AV99" s="130">
        <f>'D.1.2 - Stavebně konstruk...'!J33</f>
        <v>0</v>
      </c>
      <c r="AW99" s="130">
        <f>'D.1.2 - Stavebně konstruk...'!J34</f>
        <v>0</v>
      </c>
      <c r="AX99" s="130">
        <f>'D.1.2 - Stavebně konstruk...'!J35</f>
        <v>0</v>
      </c>
      <c r="AY99" s="130">
        <f>'D.1.2 - Stavebně konstruk...'!J36</f>
        <v>0</v>
      </c>
      <c r="AZ99" s="130">
        <f>'D.1.2 - Stavebně konstruk...'!F33</f>
        <v>0</v>
      </c>
      <c r="BA99" s="130">
        <f>'D.1.2 - Stavebně konstruk...'!F34</f>
        <v>0</v>
      </c>
      <c r="BB99" s="130">
        <f>'D.1.2 - Stavebně konstruk...'!F35</f>
        <v>0</v>
      </c>
      <c r="BC99" s="130">
        <f>'D.1.2 - Stavebně konstruk...'!F36</f>
        <v>0</v>
      </c>
      <c r="BD99" s="132">
        <f>'D.1.2 - Stavebně konstruk...'!F37</f>
        <v>0</v>
      </c>
      <c r="BE99" s="7"/>
      <c r="BT99" s="133" t="s">
        <v>91</v>
      </c>
      <c r="BV99" s="133" t="s">
        <v>85</v>
      </c>
      <c r="BW99" s="133" t="s">
        <v>105</v>
      </c>
      <c r="BX99" s="133" t="s">
        <v>5</v>
      </c>
      <c r="CL99" s="133" t="s">
        <v>19</v>
      </c>
      <c r="CM99" s="133" t="s">
        <v>91</v>
      </c>
    </row>
    <row r="100" s="7" customFormat="1" ht="16.5" customHeight="1">
      <c r="A100" s="121" t="s">
        <v>87</v>
      </c>
      <c r="B100" s="122"/>
      <c r="C100" s="123"/>
      <c r="D100" s="124" t="s">
        <v>106</v>
      </c>
      <c r="E100" s="124"/>
      <c r="F100" s="124"/>
      <c r="G100" s="124"/>
      <c r="H100" s="124"/>
      <c r="I100" s="125"/>
      <c r="J100" s="124" t="s">
        <v>107</v>
      </c>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6">
        <f>'D.1.3 - Požárně bezpečnos...'!J30</f>
        <v>0</v>
      </c>
      <c r="AH100" s="125"/>
      <c r="AI100" s="125"/>
      <c r="AJ100" s="125"/>
      <c r="AK100" s="125"/>
      <c r="AL100" s="125"/>
      <c r="AM100" s="125"/>
      <c r="AN100" s="126">
        <f>SUM(AG100,AT100)</f>
        <v>0</v>
      </c>
      <c r="AO100" s="125"/>
      <c r="AP100" s="125"/>
      <c r="AQ100" s="127" t="s">
        <v>90</v>
      </c>
      <c r="AR100" s="128"/>
      <c r="AS100" s="129">
        <v>0</v>
      </c>
      <c r="AT100" s="130">
        <f>ROUND(SUM(AV100:AW100),2)</f>
        <v>0</v>
      </c>
      <c r="AU100" s="131">
        <f>'D.1.3 - Požárně bezpečnos...'!P118</f>
        <v>0</v>
      </c>
      <c r="AV100" s="130">
        <f>'D.1.3 - Požárně bezpečnos...'!J33</f>
        <v>0</v>
      </c>
      <c r="AW100" s="130">
        <f>'D.1.3 - Požárně bezpečnos...'!J34</f>
        <v>0</v>
      </c>
      <c r="AX100" s="130">
        <f>'D.1.3 - Požárně bezpečnos...'!J35</f>
        <v>0</v>
      </c>
      <c r="AY100" s="130">
        <f>'D.1.3 - Požárně bezpečnos...'!J36</f>
        <v>0</v>
      </c>
      <c r="AZ100" s="130">
        <f>'D.1.3 - Požárně bezpečnos...'!F33</f>
        <v>0</v>
      </c>
      <c r="BA100" s="130">
        <f>'D.1.3 - Požárně bezpečnos...'!F34</f>
        <v>0</v>
      </c>
      <c r="BB100" s="130">
        <f>'D.1.3 - Požárně bezpečnos...'!F35</f>
        <v>0</v>
      </c>
      <c r="BC100" s="130">
        <f>'D.1.3 - Požárně bezpečnos...'!F36</f>
        <v>0</v>
      </c>
      <c r="BD100" s="132">
        <f>'D.1.3 - Požárně bezpečnos...'!F37</f>
        <v>0</v>
      </c>
      <c r="BE100" s="7"/>
      <c r="BT100" s="133" t="s">
        <v>91</v>
      </c>
      <c r="BV100" s="133" t="s">
        <v>85</v>
      </c>
      <c r="BW100" s="133" t="s">
        <v>108</v>
      </c>
      <c r="BX100" s="133" t="s">
        <v>5</v>
      </c>
      <c r="CL100" s="133" t="s">
        <v>19</v>
      </c>
      <c r="CM100" s="133" t="s">
        <v>91</v>
      </c>
    </row>
    <row r="101" s="7" customFormat="1" ht="16.5" customHeight="1">
      <c r="A101" s="7"/>
      <c r="B101" s="122"/>
      <c r="C101" s="123"/>
      <c r="D101" s="124" t="s">
        <v>109</v>
      </c>
      <c r="E101" s="124"/>
      <c r="F101" s="124"/>
      <c r="G101" s="124"/>
      <c r="H101" s="124"/>
      <c r="I101" s="125"/>
      <c r="J101" s="124" t="s">
        <v>110</v>
      </c>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34">
        <f>ROUND(SUM(AG102:AG108),2)</f>
        <v>0</v>
      </c>
      <c r="AH101" s="125"/>
      <c r="AI101" s="125"/>
      <c r="AJ101" s="125"/>
      <c r="AK101" s="125"/>
      <c r="AL101" s="125"/>
      <c r="AM101" s="125"/>
      <c r="AN101" s="126">
        <f>SUM(AG101,AT101)</f>
        <v>0</v>
      </c>
      <c r="AO101" s="125"/>
      <c r="AP101" s="125"/>
      <c r="AQ101" s="127" t="s">
        <v>90</v>
      </c>
      <c r="AR101" s="128"/>
      <c r="AS101" s="129">
        <f>ROUND(SUM(AS102:AS108),2)</f>
        <v>0</v>
      </c>
      <c r="AT101" s="130">
        <f>ROUND(SUM(AV101:AW101),2)</f>
        <v>0</v>
      </c>
      <c r="AU101" s="131">
        <f>ROUND(SUM(AU102:AU108),5)</f>
        <v>0</v>
      </c>
      <c r="AV101" s="130">
        <f>ROUND(AZ101*L29,2)</f>
        <v>0</v>
      </c>
      <c r="AW101" s="130">
        <f>ROUND(BA101*L30,2)</f>
        <v>0</v>
      </c>
      <c r="AX101" s="130">
        <f>ROUND(BB101*L29,2)</f>
        <v>0</v>
      </c>
      <c r="AY101" s="130">
        <f>ROUND(BC101*L30,2)</f>
        <v>0</v>
      </c>
      <c r="AZ101" s="130">
        <f>ROUND(SUM(AZ102:AZ108),2)</f>
        <v>0</v>
      </c>
      <c r="BA101" s="130">
        <f>ROUND(SUM(BA102:BA108),2)</f>
        <v>0</v>
      </c>
      <c r="BB101" s="130">
        <f>ROUND(SUM(BB102:BB108),2)</f>
        <v>0</v>
      </c>
      <c r="BC101" s="130">
        <f>ROUND(SUM(BC102:BC108),2)</f>
        <v>0</v>
      </c>
      <c r="BD101" s="132">
        <f>ROUND(SUM(BD102:BD108),2)</f>
        <v>0</v>
      </c>
      <c r="BE101" s="7"/>
      <c r="BS101" s="133" t="s">
        <v>82</v>
      </c>
      <c r="BT101" s="133" t="s">
        <v>91</v>
      </c>
      <c r="BU101" s="133" t="s">
        <v>84</v>
      </c>
      <c r="BV101" s="133" t="s">
        <v>85</v>
      </c>
      <c r="BW101" s="133" t="s">
        <v>111</v>
      </c>
      <c r="BX101" s="133" t="s">
        <v>5</v>
      </c>
      <c r="CL101" s="133" t="s">
        <v>19</v>
      </c>
      <c r="CM101" s="133" t="s">
        <v>91</v>
      </c>
    </row>
    <row r="102" s="4" customFormat="1" ht="16.5" customHeight="1">
      <c r="A102" s="121" t="s">
        <v>87</v>
      </c>
      <c r="B102" s="72"/>
      <c r="C102" s="135"/>
      <c r="D102" s="135"/>
      <c r="E102" s="136" t="s">
        <v>112</v>
      </c>
      <c r="F102" s="136"/>
      <c r="G102" s="136"/>
      <c r="H102" s="136"/>
      <c r="I102" s="136"/>
      <c r="J102" s="135"/>
      <c r="K102" s="136" t="s">
        <v>113</v>
      </c>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7">
        <f>'D.1.4.1-2 - Vnitřní vodov...'!J32</f>
        <v>0</v>
      </c>
      <c r="AH102" s="135"/>
      <c r="AI102" s="135"/>
      <c r="AJ102" s="135"/>
      <c r="AK102" s="135"/>
      <c r="AL102" s="135"/>
      <c r="AM102" s="135"/>
      <c r="AN102" s="137">
        <f>SUM(AG102,AT102)</f>
        <v>0</v>
      </c>
      <c r="AO102" s="135"/>
      <c r="AP102" s="135"/>
      <c r="AQ102" s="138" t="s">
        <v>98</v>
      </c>
      <c r="AR102" s="74"/>
      <c r="AS102" s="139">
        <v>0</v>
      </c>
      <c r="AT102" s="140">
        <f>ROUND(SUM(AV102:AW102),2)</f>
        <v>0</v>
      </c>
      <c r="AU102" s="141">
        <f>'D.1.4.1-2 - Vnitřní vodov...'!P121</f>
        <v>0</v>
      </c>
      <c r="AV102" s="140">
        <f>'D.1.4.1-2 - Vnitřní vodov...'!J35</f>
        <v>0</v>
      </c>
      <c r="AW102" s="140">
        <f>'D.1.4.1-2 - Vnitřní vodov...'!J36</f>
        <v>0</v>
      </c>
      <c r="AX102" s="140">
        <f>'D.1.4.1-2 - Vnitřní vodov...'!J37</f>
        <v>0</v>
      </c>
      <c r="AY102" s="140">
        <f>'D.1.4.1-2 - Vnitřní vodov...'!J38</f>
        <v>0</v>
      </c>
      <c r="AZ102" s="140">
        <f>'D.1.4.1-2 - Vnitřní vodov...'!F35</f>
        <v>0</v>
      </c>
      <c r="BA102" s="140">
        <f>'D.1.4.1-2 - Vnitřní vodov...'!F36</f>
        <v>0</v>
      </c>
      <c r="BB102" s="140">
        <f>'D.1.4.1-2 - Vnitřní vodov...'!F37</f>
        <v>0</v>
      </c>
      <c r="BC102" s="140">
        <f>'D.1.4.1-2 - Vnitřní vodov...'!F38</f>
        <v>0</v>
      </c>
      <c r="BD102" s="142">
        <f>'D.1.4.1-2 - Vnitřní vodov...'!F39</f>
        <v>0</v>
      </c>
      <c r="BE102" s="4"/>
      <c r="BT102" s="143" t="s">
        <v>99</v>
      </c>
      <c r="BV102" s="143" t="s">
        <v>85</v>
      </c>
      <c r="BW102" s="143" t="s">
        <v>114</v>
      </c>
      <c r="BX102" s="143" t="s">
        <v>111</v>
      </c>
      <c r="CL102" s="143" t="s">
        <v>19</v>
      </c>
    </row>
    <row r="103" s="4" customFormat="1" ht="16.5" customHeight="1">
      <c r="A103" s="121" t="s">
        <v>87</v>
      </c>
      <c r="B103" s="72"/>
      <c r="C103" s="135"/>
      <c r="D103" s="135"/>
      <c r="E103" s="136" t="s">
        <v>115</v>
      </c>
      <c r="F103" s="136"/>
      <c r="G103" s="136"/>
      <c r="H103" s="136"/>
      <c r="I103" s="136"/>
      <c r="J103" s="135"/>
      <c r="K103" s="136" t="s">
        <v>116</v>
      </c>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7">
        <f>'D.1.4.3 - Vzduchotechnika'!J32</f>
        <v>0</v>
      </c>
      <c r="AH103" s="135"/>
      <c r="AI103" s="135"/>
      <c r="AJ103" s="135"/>
      <c r="AK103" s="135"/>
      <c r="AL103" s="135"/>
      <c r="AM103" s="135"/>
      <c r="AN103" s="137">
        <f>SUM(AG103,AT103)</f>
        <v>0</v>
      </c>
      <c r="AO103" s="135"/>
      <c r="AP103" s="135"/>
      <c r="AQ103" s="138" t="s">
        <v>98</v>
      </c>
      <c r="AR103" s="74"/>
      <c r="AS103" s="139">
        <v>0</v>
      </c>
      <c r="AT103" s="140">
        <f>ROUND(SUM(AV103:AW103),2)</f>
        <v>0</v>
      </c>
      <c r="AU103" s="141">
        <f>'D.1.4.3 - Vzduchotechnika'!P121</f>
        <v>0</v>
      </c>
      <c r="AV103" s="140">
        <f>'D.1.4.3 - Vzduchotechnika'!J35</f>
        <v>0</v>
      </c>
      <c r="AW103" s="140">
        <f>'D.1.4.3 - Vzduchotechnika'!J36</f>
        <v>0</v>
      </c>
      <c r="AX103" s="140">
        <f>'D.1.4.3 - Vzduchotechnika'!J37</f>
        <v>0</v>
      </c>
      <c r="AY103" s="140">
        <f>'D.1.4.3 - Vzduchotechnika'!J38</f>
        <v>0</v>
      </c>
      <c r="AZ103" s="140">
        <f>'D.1.4.3 - Vzduchotechnika'!F35</f>
        <v>0</v>
      </c>
      <c r="BA103" s="140">
        <f>'D.1.4.3 - Vzduchotechnika'!F36</f>
        <v>0</v>
      </c>
      <c r="BB103" s="140">
        <f>'D.1.4.3 - Vzduchotechnika'!F37</f>
        <v>0</v>
      </c>
      <c r="BC103" s="140">
        <f>'D.1.4.3 - Vzduchotechnika'!F38</f>
        <v>0</v>
      </c>
      <c r="BD103" s="142">
        <f>'D.1.4.3 - Vzduchotechnika'!F39</f>
        <v>0</v>
      </c>
      <c r="BE103" s="4"/>
      <c r="BT103" s="143" t="s">
        <v>99</v>
      </c>
      <c r="BV103" s="143" t="s">
        <v>85</v>
      </c>
      <c r="BW103" s="143" t="s">
        <v>117</v>
      </c>
      <c r="BX103" s="143" t="s">
        <v>111</v>
      </c>
      <c r="CL103" s="143" t="s">
        <v>19</v>
      </c>
    </row>
    <row r="104" s="4" customFormat="1" ht="16.5" customHeight="1">
      <c r="A104" s="121" t="s">
        <v>87</v>
      </c>
      <c r="B104" s="72"/>
      <c r="C104" s="135"/>
      <c r="D104" s="135"/>
      <c r="E104" s="136" t="s">
        <v>118</v>
      </c>
      <c r="F104" s="136"/>
      <c r="G104" s="136"/>
      <c r="H104" s="136"/>
      <c r="I104" s="136"/>
      <c r="J104" s="135"/>
      <c r="K104" s="136" t="s">
        <v>119</v>
      </c>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7">
        <f>'D.1.4.4 - Vytápění'!J32</f>
        <v>0</v>
      </c>
      <c r="AH104" s="135"/>
      <c r="AI104" s="135"/>
      <c r="AJ104" s="135"/>
      <c r="AK104" s="135"/>
      <c r="AL104" s="135"/>
      <c r="AM104" s="135"/>
      <c r="AN104" s="137">
        <f>SUM(AG104,AT104)</f>
        <v>0</v>
      </c>
      <c r="AO104" s="135"/>
      <c r="AP104" s="135"/>
      <c r="AQ104" s="138" t="s">
        <v>98</v>
      </c>
      <c r="AR104" s="74"/>
      <c r="AS104" s="139">
        <v>0</v>
      </c>
      <c r="AT104" s="140">
        <f>ROUND(SUM(AV104:AW104),2)</f>
        <v>0</v>
      </c>
      <c r="AU104" s="141">
        <f>'D.1.4.4 - Vytápění'!P121</f>
        <v>0</v>
      </c>
      <c r="AV104" s="140">
        <f>'D.1.4.4 - Vytápění'!J35</f>
        <v>0</v>
      </c>
      <c r="AW104" s="140">
        <f>'D.1.4.4 - Vytápění'!J36</f>
        <v>0</v>
      </c>
      <c r="AX104" s="140">
        <f>'D.1.4.4 - Vytápění'!J37</f>
        <v>0</v>
      </c>
      <c r="AY104" s="140">
        <f>'D.1.4.4 - Vytápění'!J38</f>
        <v>0</v>
      </c>
      <c r="AZ104" s="140">
        <f>'D.1.4.4 - Vytápění'!F35</f>
        <v>0</v>
      </c>
      <c r="BA104" s="140">
        <f>'D.1.4.4 - Vytápění'!F36</f>
        <v>0</v>
      </c>
      <c r="BB104" s="140">
        <f>'D.1.4.4 - Vytápění'!F37</f>
        <v>0</v>
      </c>
      <c r="BC104" s="140">
        <f>'D.1.4.4 - Vytápění'!F38</f>
        <v>0</v>
      </c>
      <c r="BD104" s="142">
        <f>'D.1.4.4 - Vytápění'!F39</f>
        <v>0</v>
      </c>
      <c r="BE104" s="4"/>
      <c r="BT104" s="143" t="s">
        <v>99</v>
      </c>
      <c r="BV104" s="143" t="s">
        <v>85</v>
      </c>
      <c r="BW104" s="143" t="s">
        <v>120</v>
      </c>
      <c r="BX104" s="143" t="s">
        <v>111</v>
      </c>
      <c r="CL104" s="143" t="s">
        <v>19</v>
      </c>
    </row>
    <row r="105" s="4" customFormat="1" ht="16.5" customHeight="1">
      <c r="A105" s="121" t="s">
        <v>87</v>
      </c>
      <c r="B105" s="72"/>
      <c r="C105" s="135"/>
      <c r="D105" s="135"/>
      <c r="E105" s="136" t="s">
        <v>121</v>
      </c>
      <c r="F105" s="136"/>
      <c r="G105" s="136"/>
      <c r="H105" s="136"/>
      <c r="I105" s="136"/>
      <c r="J105" s="135"/>
      <c r="K105" s="136" t="s">
        <v>122</v>
      </c>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7">
        <f>'D.1.4.5 - EPS'!J32</f>
        <v>0</v>
      </c>
      <c r="AH105" s="135"/>
      <c r="AI105" s="135"/>
      <c r="AJ105" s="135"/>
      <c r="AK105" s="135"/>
      <c r="AL105" s="135"/>
      <c r="AM105" s="135"/>
      <c r="AN105" s="137">
        <f>SUM(AG105,AT105)</f>
        <v>0</v>
      </c>
      <c r="AO105" s="135"/>
      <c r="AP105" s="135"/>
      <c r="AQ105" s="138" t="s">
        <v>98</v>
      </c>
      <c r="AR105" s="74"/>
      <c r="AS105" s="139">
        <v>0</v>
      </c>
      <c r="AT105" s="140">
        <f>ROUND(SUM(AV105:AW105),2)</f>
        <v>0</v>
      </c>
      <c r="AU105" s="141">
        <f>'D.1.4.5 - EPS'!P121</f>
        <v>0</v>
      </c>
      <c r="AV105" s="140">
        <f>'D.1.4.5 - EPS'!J35</f>
        <v>0</v>
      </c>
      <c r="AW105" s="140">
        <f>'D.1.4.5 - EPS'!J36</f>
        <v>0</v>
      </c>
      <c r="AX105" s="140">
        <f>'D.1.4.5 - EPS'!J37</f>
        <v>0</v>
      </c>
      <c r="AY105" s="140">
        <f>'D.1.4.5 - EPS'!J38</f>
        <v>0</v>
      </c>
      <c r="AZ105" s="140">
        <f>'D.1.4.5 - EPS'!F35</f>
        <v>0</v>
      </c>
      <c r="BA105" s="140">
        <f>'D.1.4.5 - EPS'!F36</f>
        <v>0</v>
      </c>
      <c r="BB105" s="140">
        <f>'D.1.4.5 - EPS'!F37</f>
        <v>0</v>
      </c>
      <c r="BC105" s="140">
        <f>'D.1.4.5 - EPS'!F38</f>
        <v>0</v>
      </c>
      <c r="BD105" s="142">
        <f>'D.1.4.5 - EPS'!F39</f>
        <v>0</v>
      </c>
      <c r="BE105" s="4"/>
      <c r="BT105" s="143" t="s">
        <v>99</v>
      </c>
      <c r="BV105" s="143" t="s">
        <v>85</v>
      </c>
      <c r="BW105" s="143" t="s">
        <v>123</v>
      </c>
      <c r="BX105" s="143" t="s">
        <v>111</v>
      </c>
      <c r="CL105" s="143" t="s">
        <v>19</v>
      </c>
    </row>
    <row r="106" s="4" customFormat="1" ht="16.5" customHeight="1">
      <c r="A106" s="121" t="s">
        <v>87</v>
      </c>
      <c r="B106" s="72"/>
      <c r="C106" s="135"/>
      <c r="D106" s="135"/>
      <c r="E106" s="136" t="s">
        <v>124</v>
      </c>
      <c r="F106" s="136"/>
      <c r="G106" s="136"/>
      <c r="H106" s="136"/>
      <c r="I106" s="136"/>
      <c r="J106" s="135"/>
      <c r="K106" s="136" t="s">
        <v>125</v>
      </c>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7">
        <f>'D.1.4.6 - Elektroinstalac...'!J32</f>
        <v>0</v>
      </c>
      <c r="AH106" s="135"/>
      <c r="AI106" s="135"/>
      <c r="AJ106" s="135"/>
      <c r="AK106" s="135"/>
      <c r="AL106" s="135"/>
      <c r="AM106" s="135"/>
      <c r="AN106" s="137">
        <f>SUM(AG106,AT106)</f>
        <v>0</v>
      </c>
      <c r="AO106" s="135"/>
      <c r="AP106" s="135"/>
      <c r="AQ106" s="138" t="s">
        <v>98</v>
      </c>
      <c r="AR106" s="74"/>
      <c r="AS106" s="139">
        <v>0</v>
      </c>
      <c r="AT106" s="140">
        <f>ROUND(SUM(AV106:AW106),2)</f>
        <v>0</v>
      </c>
      <c r="AU106" s="141">
        <f>'D.1.4.6 - Elektroinstalac...'!P121</f>
        <v>0</v>
      </c>
      <c r="AV106" s="140">
        <f>'D.1.4.6 - Elektroinstalac...'!J35</f>
        <v>0</v>
      </c>
      <c r="AW106" s="140">
        <f>'D.1.4.6 - Elektroinstalac...'!J36</f>
        <v>0</v>
      </c>
      <c r="AX106" s="140">
        <f>'D.1.4.6 - Elektroinstalac...'!J37</f>
        <v>0</v>
      </c>
      <c r="AY106" s="140">
        <f>'D.1.4.6 - Elektroinstalac...'!J38</f>
        <v>0</v>
      </c>
      <c r="AZ106" s="140">
        <f>'D.1.4.6 - Elektroinstalac...'!F35</f>
        <v>0</v>
      </c>
      <c r="BA106" s="140">
        <f>'D.1.4.6 - Elektroinstalac...'!F36</f>
        <v>0</v>
      </c>
      <c r="BB106" s="140">
        <f>'D.1.4.6 - Elektroinstalac...'!F37</f>
        <v>0</v>
      </c>
      <c r="BC106" s="140">
        <f>'D.1.4.6 - Elektroinstalac...'!F38</f>
        <v>0</v>
      </c>
      <c r="BD106" s="142">
        <f>'D.1.4.6 - Elektroinstalac...'!F39</f>
        <v>0</v>
      </c>
      <c r="BE106" s="4"/>
      <c r="BT106" s="143" t="s">
        <v>99</v>
      </c>
      <c r="BV106" s="143" t="s">
        <v>85</v>
      </c>
      <c r="BW106" s="143" t="s">
        <v>126</v>
      </c>
      <c r="BX106" s="143" t="s">
        <v>111</v>
      </c>
      <c r="CL106" s="143" t="s">
        <v>19</v>
      </c>
    </row>
    <row r="107" s="4" customFormat="1" ht="16.5" customHeight="1">
      <c r="A107" s="121" t="s">
        <v>87</v>
      </c>
      <c r="B107" s="72"/>
      <c r="C107" s="135"/>
      <c r="D107" s="135"/>
      <c r="E107" s="136" t="s">
        <v>127</v>
      </c>
      <c r="F107" s="136"/>
      <c r="G107" s="136"/>
      <c r="H107" s="136"/>
      <c r="I107" s="136"/>
      <c r="J107" s="135"/>
      <c r="K107" s="136" t="s">
        <v>128</v>
      </c>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7">
        <f>'D.1.4.7 - Elektroinstalac...'!J32</f>
        <v>0</v>
      </c>
      <c r="AH107" s="135"/>
      <c r="AI107" s="135"/>
      <c r="AJ107" s="135"/>
      <c r="AK107" s="135"/>
      <c r="AL107" s="135"/>
      <c r="AM107" s="135"/>
      <c r="AN107" s="137">
        <f>SUM(AG107,AT107)</f>
        <v>0</v>
      </c>
      <c r="AO107" s="135"/>
      <c r="AP107" s="135"/>
      <c r="AQ107" s="138" t="s">
        <v>98</v>
      </c>
      <c r="AR107" s="74"/>
      <c r="AS107" s="139">
        <v>0</v>
      </c>
      <c r="AT107" s="140">
        <f>ROUND(SUM(AV107:AW107),2)</f>
        <v>0</v>
      </c>
      <c r="AU107" s="141">
        <f>'D.1.4.7 - Elektroinstalac...'!P121</f>
        <v>0</v>
      </c>
      <c r="AV107" s="140">
        <f>'D.1.4.7 - Elektroinstalac...'!J35</f>
        <v>0</v>
      </c>
      <c r="AW107" s="140">
        <f>'D.1.4.7 - Elektroinstalac...'!J36</f>
        <v>0</v>
      </c>
      <c r="AX107" s="140">
        <f>'D.1.4.7 - Elektroinstalac...'!J37</f>
        <v>0</v>
      </c>
      <c r="AY107" s="140">
        <f>'D.1.4.7 - Elektroinstalac...'!J38</f>
        <v>0</v>
      </c>
      <c r="AZ107" s="140">
        <f>'D.1.4.7 - Elektroinstalac...'!F35</f>
        <v>0</v>
      </c>
      <c r="BA107" s="140">
        <f>'D.1.4.7 - Elektroinstalac...'!F36</f>
        <v>0</v>
      </c>
      <c r="BB107" s="140">
        <f>'D.1.4.7 - Elektroinstalac...'!F37</f>
        <v>0</v>
      </c>
      <c r="BC107" s="140">
        <f>'D.1.4.7 - Elektroinstalac...'!F38</f>
        <v>0</v>
      </c>
      <c r="BD107" s="142">
        <f>'D.1.4.7 - Elektroinstalac...'!F39</f>
        <v>0</v>
      </c>
      <c r="BE107" s="4"/>
      <c r="BT107" s="143" t="s">
        <v>99</v>
      </c>
      <c r="BV107" s="143" t="s">
        <v>85</v>
      </c>
      <c r="BW107" s="143" t="s">
        <v>129</v>
      </c>
      <c r="BX107" s="143" t="s">
        <v>111</v>
      </c>
      <c r="CL107" s="143" t="s">
        <v>19</v>
      </c>
    </row>
    <row r="108" s="4" customFormat="1" ht="16.5" customHeight="1">
      <c r="A108" s="121" t="s">
        <v>87</v>
      </c>
      <c r="B108" s="72"/>
      <c r="C108" s="135"/>
      <c r="D108" s="135"/>
      <c r="E108" s="136" t="s">
        <v>130</v>
      </c>
      <c r="F108" s="136"/>
      <c r="G108" s="136"/>
      <c r="H108" s="136"/>
      <c r="I108" s="136"/>
      <c r="J108" s="135"/>
      <c r="K108" s="136" t="s">
        <v>131</v>
      </c>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7">
        <f>'D.1.4.8 - Klimatizace'!J32</f>
        <v>0</v>
      </c>
      <c r="AH108" s="135"/>
      <c r="AI108" s="135"/>
      <c r="AJ108" s="135"/>
      <c r="AK108" s="135"/>
      <c r="AL108" s="135"/>
      <c r="AM108" s="135"/>
      <c r="AN108" s="137">
        <f>SUM(AG108,AT108)</f>
        <v>0</v>
      </c>
      <c r="AO108" s="135"/>
      <c r="AP108" s="135"/>
      <c r="AQ108" s="138" t="s">
        <v>98</v>
      </c>
      <c r="AR108" s="74"/>
      <c r="AS108" s="139">
        <v>0</v>
      </c>
      <c r="AT108" s="140">
        <f>ROUND(SUM(AV108:AW108),2)</f>
        <v>0</v>
      </c>
      <c r="AU108" s="141">
        <f>'D.1.4.8 - Klimatizace'!P121</f>
        <v>0</v>
      </c>
      <c r="AV108" s="140">
        <f>'D.1.4.8 - Klimatizace'!J35</f>
        <v>0</v>
      </c>
      <c r="AW108" s="140">
        <f>'D.1.4.8 - Klimatizace'!J36</f>
        <v>0</v>
      </c>
      <c r="AX108" s="140">
        <f>'D.1.4.8 - Klimatizace'!J37</f>
        <v>0</v>
      </c>
      <c r="AY108" s="140">
        <f>'D.1.4.8 - Klimatizace'!J38</f>
        <v>0</v>
      </c>
      <c r="AZ108" s="140">
        <f>'D.1.4.8 - Klimatizace'!F35</f>
        <v>0</v>
      </c>
      <c r="BA108" s="140">
        <f>'D.1.4.8 - Klimatizace'!F36</f>
        <v>0</v>
      </c>
      <c r="BB108" s="140">
        <f>'D.1.4.8 - Klimatizace'!F37</f>
        <v>0</v>
      </c>
      <c r="BC108" s="140">
        <f>'D.1.4.8 - Klimatizace'!F38</f>
        <v>0</v>
      </c>
      <c r="BD108" s="142">
        <f>'D.1.4.8 - Klimatizace'!F39</f>
        <v>0</v>
      </c>
      <c r="BE108" s="4"/>
      <c r="BT108" s="143" t="s">
        <v>99</v>
      </c>
      <c r="BV108" s="143" t="s">
        <v>85</v>
      </c>
      <c r="BW108" s="143" t="s">
        <v>132</v>
      </c>
      <c r="BX108" s="143" t="s">
        <v>111</v>
      </c>
      <c r="CL108" s="143" t="s">
        <v>19</v>
      </c>
    </row>
    <row r="109" s="7" customFormat="1" ht="16.5" customHeight="1">
      <c r="A109" s="121" t="s">
        <v>87</v>
      </c>
      <c r="B109" s="122"/>
      <c r="C109" s="123"/>
      <c r="D109" s="124" t="s">
        <v>133</v>
      </c>
      <c r="E109" s="124"/>
      <c r="F109" s="124"/>
      <c r="G109" s="124"/>
      <c r="H109" s="124"/>
      <c r="I109" s="125"/>
      <c r="J109" s="124" t="s">
        <v>134</v>
      </c>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6">
        <f>'D.2.1 - Komunikace a zpev...'!J30</f>
        <v>0</v>
      </c>
      <c r="AH109" s="125"/>
      <c r="AI109" s="125"/>
      <c r="AJ109" s="125"/>
      <c r="AK109" s="125"/>
      <c r="AL109" s="125"/>
      <c r="AM109" s="125"/>
      <c r="AN109" s="126">
        <f>SUM(AG109,AT109)</f>
        <v>0</v>
      </c>
      <c r="AO109" s="125"/>
      <c r="AP109" s="125"/>
      <c r="AQ109" s="127" t="s">
        <v>90</v>
      </c>
      <c r="AR109" s="128"/>
      <c r="AS109" s="129">
        <v>0</v>
      </c>
      <c r="AT109" s="130">
        <f>ROUND(SUM(AV109:AW109),2)</f>
        <v>0</v>
      </c>
      <c r="AU109" s="131">
        <f>'D.2.1 - Komunikace a zpev...'!P125</f>
        <v>0</v>
      </c>
      <c r="AV109" s="130">
        <f>'D.2.1 - Komunikace a zpev...'!J33</f>
        <v>0</v>
      </c>
      <c r="AW109" s="130">
        <f>'D.2.1 - Komunikace a zpev...'!J34</f>
        <v>0</v>
      </c>
      <c r="AX109" s="130">
        <f>'D.2.1 - Komunikace a zpev...'!J35</f>
        <v>0</v>
      </c>
      <c r="AY109" s="130">
        <f>'D.2.1 - Komunikace a zpev...'!J36</f>
        <v>0</v>
      </c>
      <c r="AZ109" s="130">
        <f>'D.2.1 - Komunikace a zpev...'!F33</f>
        <v>0</v>
      </c>
      <c r="BA109" s="130">
        <f>'D.2.1 - Komunikace a zpev...'!F34</f>
        <v>0</v>
      </c>
      <c r="BB109" s="130">
        <f>'D.2.1 - Komunikace a zpev...'!F35</f>
        <v>0</v>
      </c>
      <c r="BC109" s="130">
        <f>'D.2.1 - Komunikace a zpev...'!F36</f>
        <v>0</v>
      </c>
      <c r="BD109" s="132">
        <f>'D.2.1 - Komunikace a zpev...'!F37</f>
        <v>0</v>
      </c>
      <c r="BE109" s="7"/>
      <c r="BT109" s="133" t="s">
        <v>91</v>
      </c>
      <c r="BV109" s="133" t="s">
        <v>85</v>
      </c>
      <c r="BW109" s="133" t="s">
        <v>135</v>
      </c>
      <c r="BX109" s="133" t="s">
        <v>5</v>
      </c>
      <c r="CL109" s="133" t="s">
        <v>19</v>
      </c>
      <c r="CM109" s="133" t="s">
        <v>91</v>
      </c>
    </row>
    <row r="110" s="7" customFormat="1" ht="16.5" customHeight="1">
      <c r="A110" s="121" t="s">
        <v>87</v>
      </c>
      <c r="B110" s="122"/>
      <c r="C110" s="123"/>
      <c r="D110" s="124" t="s">
        <v>136</v>
      </c>
      <c r="E110" s="124"/>
      <c r="F110" s="124"/>
      <c r="G110" s="124"/>
      <c r="H110" s="124"/>
      <c r="I110" s="125"/>
      <c r="J110" s="124" t="s">
        <v>137</v>
      </c>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6">
        <f>'D.2.2 - Vodovod'!J30</f>
        <v>0</v>
      </c>
      <c r="AH110" s="125"/>
      <c r="AI110" s="125"/>
      <c r="AJ110" s="125"/>
      <c r="AK110" s="125"/>
      <c r="AL110" s="125"/>
      <c r="AM110" s="125"/>
      <c r="AN110" s="126">
        <f>SUM(AG110,AT110)</f>
        <v>0</v>
      </c>
      <c r="AO110" s="125"/>
      <c r="AP110" s="125"/>
      <c r="AQ110" s="127" t="s">
        <v>90</v>
      </c>
      <c r="AR110" s="128"/>
      <c r="AS110" s="129">
        <v>0</v>
      </c>
      <c r="AT110" s="130">
        <f>ROUND(SUM(AV110:AW110),2)</f>
        <v>0</v>
      </c>
      <c r="AU110" s="131">
        <f>'D.2.2 - Vodovod'!P117</f>
        <v>0</v>
      </c>
      <c r="AV110" s="130">
        <f>'D.2.2 - Vodovod'!J33</f>
        <v>0</v>
      </c>
      <c r="AW110" s="130">
        <f>'D.2.2 - Vodovod'!J34</f>
        <v>0</v>
      </c>
      <c r="AX110" s="130">
        <f>'D.2.2 - Vodovod'!J35</f>
        <v>0</v>
      </c>
      <c r="AY110" s="130">
        <f>'D.2.2 - Vodovod'!J36</f>
        <v>0</v>
      </c>
      <c r="AZ110" s="130">
        <f>'D.2.2 - Vodovod'!F33</f>
        <v>0</v>
      </c>
      <c r="BA110" s="130">
        <f>'D.2.2 - Vodovod'!F34</f>
        <v>0</v>
      </c>
      <c r="BB110" s="130">
        <f>'D.2.2 - Vodovod'!F35</f>
        <v>0</v>
      </c>
      <c r="BC110" s="130">
        <f>'D.2.2 - Vodovod'!F36</f>
        <v>0</v>
      </c>
      <c r="BD110" s="132">
        <f>'D.2.2 - Vodovod'!F37</f>
        <v>0</v>
      </c>
      <c r="BE110" s="7"/>
      <c r="BT110" s="133" t="s">
        <v>91</v>
      </c>
      <c r="BV110" s="133" t="s">
        <v>85</v>
      </c>
      <c r="BW110" s="133" t="s">
        <v>138</v>
      </c>
      <c r="BX110" s="133" t="s">
        <v>5</v>
      </c>
      <c r="CL110" s="133" t="s">
        <v>19</v>
      </c>
      <c r="CM110" s="133" t="s">
        <v>91</v>
      </c>
    </row>
    <row r="111" s="7" customFormat="1" ht="16.5" customHeight="1">
      <c r="A111" s="121" t="s">
        <v>87</v>
      </c>
      <c r="B111" s="122"/>
      <c r="C111" s="123"/>
      <c r="D111" s="124" t="s">
        <v>139</v>
      </c>
      <c r="E111" s="124"/>
      <c r="F111" s="124"/>
      <c r="G111" s="124"/>
      <c r="H111" s="124"/>
      <c r="I111" s="125"/>
      <c r="J111" s="124" t="s">
        <v>140</v>
      </c>
      <c r="K111" s="124"/>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6">
        <f>'D.2.3 - Dešťová kanalizace'!J30</f>
        <v>0</v>
      </c>
      <c r="AH111" s="125"/>
      <c r="AI111" s="125"/>
      <c r="AJ111" s="125"/>
      <c r="AK111" s="125"/>
      <c r="AL111" s="125"/>
      <c r="AM111" s="125"/>
      <c r="AN111" s="126">
        <f>SUM(AG111,AT111)</f>
        <v>0</v>
      </c>
      <c r="AO111" s="125"/>
      <c r="AP111" s="125"/>
      <c r="AQ111" s="127" t="s">
        <v>90</v>
      </c>
      <c r="AR111" s="128"/>
      <c r="AS111" s="129">
        <v>0</v>
      </c>
      <c r="AT111" s="130">
        <f>ROUND(SUM(AV111:AW111),2)</f>
        <v>0</v>
      </c>
      <c r="AU111" s="131">
        <f>'D.2.3 - Dešťová kanalizace'!P117</f>
        <v>0</v>
      </c>
      <c r="AV111" s="130">
        <f>'D.2.3 - Dešťová kanalizace'!J33</f>
        <v>0</v>
      </c>
      <c r="AW111" s="130">
        <f>'D.2.3 - Dešťová kanalizace'!J34</f>
        <v>0</v>
      </c>
      <c r="AX111" s="130">
        <f>'D.2.3 - Dešťová kanalizace'!J35</f>
        <v>0</v>
      </c>
      <c r="AY111" s="130">
        <f>'D.2.3 - Dešťová kanalizace'!J36</f>
        <v>0</v>
      </c>
      <c r="AZ111" s="130">
        <f>'D.2.3 - Dešťová kanalizace'!F33</f>
        <v>0</v>
      </c>
      <c r="BA111" s="130">
        <f>'D.2.3 - Dešťová kanalizace'!F34</f>
        <v>0</v>
      </c>
      <c r="BB111" s="130">
        <f>'D.2.3 - Dešťová kanalizace'!F35</f>
        <v>0</v>
      </c>
      <c r="BC111" s="130">
        <f>'D.2.3 - Dešťová kanalizace'!F36</f>
        <v>0</v>
      </c>
      <c r="BD111" s="132">
        <f>'D.2.3 - Dešťová kanalizace'!F37</f>
        <v>0</v>
      </c>
      <c r="BE111" s="7"/>
      <c r="BT111" s="133" t="s">
        <v>91</v>
      </c>
      <c r="BV111" s="133" t="s">
        <v>85</v>
      </c>
      <c r="BW111" s="133" t="s">
        <v>141</v>
      </c>
      <c r="BX111" s="133" t="s">
        <v>5</v>
      </c>
      <c r="CL111" s="133" t="s">
        <v>19</v>
      </c>
      <c r="CM111" s="133" t="s">
        <v>91</v>
      </c>
    </row>
    <row r="112" s="7" customFormat="1" ht="16.5" customHeight="1">
      <c r="A112" s="121" t="s">
        <v>87</v>
      </c>
      <c r="B112" s="122"/>
      <c r="C112" s="123"/>
      <c r="D112" s="124" t="s">
        <v>142</v>
      </c>
      <c r="E112" s="124"/>
      <c r="F112" s="124"/>
      <c r="G112" s="124"/>
      <c r="H112" s="124"/>
      <c r="I112" s="125"/>
      <c r="J112" s="124" t="s">
        <v>143</v>
      </c>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6">
        <f>'D.2.4 - Splašková kanalizace'!J30</f>
        <v>0</v>
      </c>
      <c r="AH112" s="125"/>
      <c r="AI112" s="125"/>
      <c r="AJ112" s="125"/>
      <c r="AK112" s="125"/>
      <c r="AL112" s="125"/>
      <c r="AM112" s="125"/>
      <c r="AN112" s="126">
        <f>SUM(AG112,AT112)</f>
        <v>0</v>
      </c>
      <c r="AO112" s="125"/>
      <c r="AP112" s="125"/>
      <c r="AQ112" s="127" t="s">
        <v>90</v>
      </c>
      <c r="AR112" s="128"/>
      <c r="AS112" s="129">
        <v>0</v>
      </c>
      <c r="AT112" s="130">
        <f>ROUND(SUM(AV112:AW112),2)</f>
        <v>0</v>
      </c>
      <c r="AU112" s="131">
        <f>'D.2.4 - Splašková kanalizace'!P117</f>
        <v>0</v>
      </c>
      <c r="AV112" s="130">
        <f>'D.2.4 - Splašková kanalizace'!J33</f>
        <v>0</v>
      </c>
      <c r="AW112" s="130">
        <f>'D.2.4 - Splašková kanalizace'!J34</f>
        <v>0</v>
      </c>
      <c r="AX112" s="130">
        <f>'D.2.4 - Splašková kanalizace'!J35</f>
        <v>0</v>
      </c>
      <c r="AY112" s="130">
        <f>'D.2.4 - Splašková kanalizace'!J36</f>
        <v>0</v>
      </c>
      <c r="AZ112" s="130">
        <f>'D.2.4 - Splašková kanalizace'!F33</f>
        <v>0</v>
      </c>
      <c r="BA112" s="130">
        <f>'D.2.4 - Splašková kanalizace'!F34</f>
        <v>0</v>
      </c>
      <c r="BB112" s="130">
        <f>'D.2.4 - Splašková kanalizace'!F35</f>
        <v>0</v>
      </c>
      <c r="BC112" s="130">
        <f>'D.2.4 - Splašková kanalizace'!F36</f>
        <v>0</v>
      </c>
      <c r="BD112" s="132">
        <f>'D.2.4 - Splašková kanalizace'!F37</f>
        <v>0</v>
      </c>
      <c r="BE112" s="7"/>
      <c r="BT112" s="133" t="s">
        <v>91</v>
      </c>
      <c r="BV112" s="133" t="s">
        <v>85</v>
      </c>
      <c r="BW112" s="133" t="s">
        <v>144</v>
      </c>
      <c r="BX112" s="133" t="s">
        <v>5</v>
      </c>
      <c r="CL112" s="133" t="s">
        <v>19</v>
      </c>
      <c r="CM112" s="133" t="s">
        <v>91</v>
      </c>
    </row>
    <row r="113" s="7" customFormat="1" ht="16.5" customHeight="1">
      <c r="A113" s="121" t="s">
        <v>87</v>
      </c>
      <c r="B113" s="122"/>
      <c r="C113" s="123"/>
      <c r="D113" s="124" t="s">
        <v>145</v>
      </c>
      <c r="E113" s="124"/>
      <c r="F113" s="124"/>
      <c r="G113" s="124"/>
      <c r="H113" s="124"/>
      <c r="I113" s="125"/>
      <c r="J113" s="124" t="s">
        <v>146</v>
      </c>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6">
        <f>'D.2.5 - Zahrada'!J30</f>
        <v>0</v>
      </c>
      <c r="AH113" s="125"/>
      <c r="AI113" s="125"/>
      <c r="AJ113" s="125"/>
      <c r="AK113" s="125"/>
      <c r="AL113" s="125"/>
      <c r="AM113" s="125"/>
      <c r="AN113" s="126">
        <f>SUM(AG113,AT113)</f>
        <v>0</v>
      </c>
      <c r="AO113" s="125"/>
      <c r="AP113" s="125"/>
      <c r="AQ113" s="127" t="s">
        <v>90</v>
      </c>
      <c r="AR113" s="128"/>
      <c r="AS113" s="129">
        <v>0</v>
      </c>
      <c r="AT113" s="130">
        <f>ROUND(SUM(AV113:AW113),2)</f>
        <v>0</v>
      </c>
      <c r="AU113" s="131">
        <f>'D.2.5 - Zahrada'!P128</f>
        <v>0</v>
      </c>
      <c r="AV113" s="130">
        <f>'D.2.5 - Zahrada'!J33</f>
        <v>0</v>
      </c>
      <c r="AW113" s="130">
        <f>'D.2.5 - Zahrada'!J34</f>
        <v>0</v>
      </c>
      <c r="AX113" s="130">
        <f>'D.2.5 - Zahrada'!J35</f>
        <v>0</v>
      </c>
      <c r="AY113" s="130">
        <f>'D.2.5 - Zahrada'!J36</f>
        <v>0</v>
      </c>
      <c r="AZ113" s="130">
        <f>'D.2.5 - Zahrada'!F33</f>
        <v>0</v>
      </c>
      <c r="BA113" s="130">
        <f>'D.2.5 - Zahrada'!F34</f>
        <v>0</v>
      </c>
      <c r="BB113" s="130">
        <f>'D.2.5 - Zahrada'!F35</f>
        <v>0</v>
      </c>
      <c r="BC113" s="130">
        <f>'D.2.5 - Zahrada'!F36</f>
        <v>0</v>
      </c>
      <c r="BD113" s="132">
        <f>'D.2.5 - Zahrada'!F37</f>
        <v>0</v>
      </c>
      <c r="BE113" s="7"/>
      <c r="BT113" s="133" t="s">
        <v>91</v>
      </c>
      <c r="BV113" s="133" t="s">
        <v>85</v>
      </c>
      <c r="BW113" s="133" t="s">
        <v>147</v>
      </c>
      <c r="BX113" s="133" t="s">
        <v>5</v>
      </c>
      <c r="CL113" s="133" t="s">
        <v>19</v>
      </c>
      <c r="CM113" s="133" t="s">
        <v>91</v>
      </c>
    </row>
    <row r="114" s="7" customFormat="1" ht="16.5" customHeight="1">
      <c r="A114" s="121" t="s">
        <v>87</v>
      </c>
      <c r="B114" s="122"/>
      <c r="C114" s="123"/>
      <c r="D114" s="124" t="s">
        <v>148</v>
      </c>
      <c r="E114" s="124"/>
      <c r="F114" s="124"/>
      <c r="G114" s="124"/>
      <c r="H114" s="124"/>
      <c r="I114" s="125"/>
      <c r="J114" s="124" t="s">
        <v>149</v>
      </c>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6">
        <f>'D.2.6 - Oplocení'!J30</f>
        <v>0</v>
      </c>
      <c r="AH114" s="125"/>
      <c r="AI114" s="125"/>
      <c r="AJ114" s="125"/>
      <c r="AK114" s="125"/>
      <c r="AL114" s="125"/>
      <c r="AM114" s="125"/>
      <c r="AN114" s="126">
        <f>SUM(AG114,AT114)</f>
        <v>0</v>
      </c>
      <c r="AO114" s="125"/>
      <c r="AP114" s="125"/>
      <c r="AQ114" s="127" t="s">
        <v>90</v>
      </c>
      <c r="AR114" s="128"/>
      <c r="AS114" s="129">
        <v>0</v>
      </c>
      <c r="AT114" s="130">
        <f>ROUND(SUM(AV114:AW114),2)</f>
        <v>0</v>
      </c>
      <c r="AU114" s="131">
        <f>'D.2.6 - Oplocení'!P126</f>
        <v>0</v>
      </c>
      <c r="AV114" s="130">
        <f>'D.2.6 - Oplocení'!J33</f>
        <v>0</v>
      </c>
      <c r="AW114" s="130">
        <f>'D.2.6 - Oplocení'!J34</f>
        <v>0</v>
      </c>
      <c r="AX114" s="130">
        <f>'D.2.6 - Oplocení'!J35</f>
        <v>0</v>
      </c>
      <c r="AY114" s="130">
        <f>'D.2.6 - Oplocení'!J36</f>
        <v>0</v>
      </c>
      <c r="AZ114" s="130">
        <f>'D.2.6 - Oplocení'!F33</f>
        <v>0</v>
      </c>
      <c r="BA114" s="130">
        <f>'D.2.6 - Oplocení'!F34</f>
        <v>0</v>
      </c>
      <c r="BB114" s="130">
        <f>'D.2.6 - Oplocení'!F35</f>
        <v>0</v>
      </c>
      <c r="BC114" s="130">
        <f>'D.2.6 - Oplocení'!F36</f>
        <v>0</v>
      </c>
      <c r="BD114" s="132">
        <f>'D.2.6 - Oplocení'!F37</f>
        <v>0</v>
      </c>
      <c r="BE114" s="7"/>
      <c r="BT114" s="133" t="s">
        <v>91</v>
      </c>
      <c r="BV114" s="133" t="s">
        <v>85</v>
      </c>
      <c r="BW114" s="133" t="s">
        <v>150</v>
      </c>
      <c r="BX114" s="133" t="s">
        <v>5</v>
      </c>
      <c r="CL114" s="133" t="s">
        <v>19</v>
      </c>
      <c r="CM114" s="133" t="s">
        <v>91</v>
      </c>
    </row>
    <row r="115" s="7" customFormat="1" ht="16.5" customHeight="1">
      <c r="A115" s="121" t="s">
        <v>87</v>
      </c>
      <c r="B115" s="122"/>
      <c r="C115" s="123"/>
      <c r="D115" s="124" t="s">
        <v>151</v>
      </c>
      <c r="E115" s="124"/>
      <c r="F115" s="124"/>
      <c r="G115" s="124"/>
      <c r="H115" s="124"/>
      <c r="I115" s="125"/>
      <c r="J115" s="124" t="s">
        <v>152</v>
      </c>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6">
        <f>'D.2.7 - Výtahy, plošiny'!J30</f>
        <v>0</v>
      </c>
      <c r="AH115" s="125"/>
      <c r="AI115" s="125"/>
      <c r="AJ115" s="125"/>
      <c r="AK115" s="125"/>
      <c r="AL115" s="125"/>
      <c r="AM115" s="125"/>
      <c r="AN115" s="126">
        <f>SUM(AG115,AT115)</f>
        <v>0</v>
      </c>
      <c r="AO115" s="125"/>
      <c r="AP115" s="125"/>
      <c r="AQ115" s="127" t="s">
        <v>90</v>
      </c>
      <c r="AR115" s="128"/>
      <c r="AS115" s="144">
        <v>0</v>
      </c>
      <c r="AT115" s="145">
        <f>ROUND(SUM(AV115:AW115),2)</f>
        <v>0</v>
      </c>
      <c r="AU115" s="146">
        <f>'D.2.7 - Výtahy, plošiny'!P118</f>
        <v>0</v>
      </c>
      <c r="AV115" s="145">
        <f>'D.2.7 - Výtahy, plošiny'!J33</f>
        <v>0</v>
      </c>
      <c r="AW115" s="145">
        <f>'D.2.7 - Výtahy, plošiny'!J34</f>
        <v>0</v>
      </c>
      <c r="AX115" s="145">
        <f>'D.2.7 - Výtahy, plošiny'!J35</f>
        <v>0</v>
      </c>
      <c r="AY115" s="145">
        <f>'D.2.7 - Výtahy, plošiny'!J36</f>
        <v>0</v>
      </c>
      <c r="AZ115" s="145">
        <f>'D.2.7 - Výtahy, plošiny'!F33</f>
        <v>0</v>
      </c>
      <c r="BA115" s="145">
        <f>'D.2.7 - Výtahy, plošiny'!F34</f>
        <v>0</v>
      </c>
      <c r="BB115" s="145">
        <f>'D.2.7 - Výtahy, plošiny'!F35</f>
        <v>0</v>
      </c>
      <c r="BC115" s="145">
        <f>'D.2.7 - Výtahy, plošiny'!F36</f>
        <v>0</v>
      </c>
      <c r="BD115" s="147">
        <f>'D.2.7 - Výtahy, plošiny'!F37</f>
        <v>0</v>
      </c>
      <c r="BE115" s="7"/>
      <c r="BT115" s="133" t="s">
        <v>91</v>
      </c>
      <c r="BV115" s="133" t="s">
        <v>85</v>
      </c>
      <c r="BW115" s="133" t="s">
        <v>153</v>
      </c>
      <c r="BX115" s="133" t="s">
        <v>5</v>
      </c>
      <c r="CL115" s="133" t="s">
        <v>19</v>
      </c>
      <c r="CM115" s="133" t="s">
        <v>91</v>
      </c>
    </row>
    <row r="116" s="2" customFormat="1" ht="30" customHeight="1">
      <c r="A116" s="40"/>
      <c r="B116" s="41"/>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6"/>
      <c r="AS116" s="40"/>
      <c r="AT116" s="40"/>
      <c r="AU116" s="40"/>
      <c r="AV116" s="40"/>
      <c r="AW116" s="40"/>
      <c r="AX116" s="40"/>
      <c r="AY116" s="40"/>
      <c r="AZ116" s="40"/>
      <c r="BA116" s="40"/>
      <c r="BB116" s="40"/>
      <c r="BC116" s="40"/>
      <c r="BD116" s="40"/>
      <c r="BE116" s="40"/>
    </row>
    <row r="117" s="2" customFormat="1" ht="6.96" customHeight="1">
      <c r="A117" s="40"/>
      <c r="B117" s="68"/>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46"/>
      <c r="AS117" s="40"/>
      <c r="AT117" s="40"/>
      <c r="AU117" s="40"/>
      <c r="AV117" s="40"/>
      <c r="AW117" s="40"/>
      <c r="AX117" s="40"/>
      <c r="AY117" s="40"/>
      <c r="AZ117" s="40"/>
      <c r="BA117" s="40"/>
      <c r="BB117" s="40"/>
      <c r="BC117" s="40"/>
      <c r="BD117" s="40"/>
      <c r="BE117" s="40"/>
    </row>
  </sheetData>
  <sheetProtection sheet="1" formatColumns="0" formatRows="0" objects="1" scenarios="1" spinCount="100000" saltValue="TM+02BuX4q38bbPoPpHFoZ6WDtxayjhgNtwkKzVCSGK7uLCzhDEbRBajXakHS3fPc0xN0Wv3tRrlPGptyOS/eA==" hashValue="ofXaPzrrzbzHXQhuGQ+vdcbLhpSDnFaMKZwnXVcnOMbdRVic6OQ2KHlva3G/jZs7yaEUToUg2WHIgd7Orx39IA==" algorithmName="SHA-512" password="E785"/>
  <mergeCells count="122">
    <mergeCell ref="C92:G92"/>
    <mergeCell ref="D96:H96"/>
    <mergeCell ref="D99:H99"/>
    <mergeCell ref="D95:H95"/>
    <mergeCell ref="D100:H100"/>
    <mergeCell ref="D101:H101"/>
    <mergeCell ref="E104:I104"/>
    <mergeCell ref="E98:I98"/>
    <mergeCell ref="E97:I97"/>
    <mergeCell ref="E102:I102"/>
    <mergeCell ref="E103:I103"/>
    <mergeCell ref="I92:AF92"/>
    <mergeCell ref="J101:AF101"/>
    <mergeCell ref="J99:AF99"/>
    <mergeCell ref="J95:AF95"/>
    <mergeCell ref="J96:AF96"/>
    <mergeCell ref="J100:AF100"/>
    <mergeCell ref="K98:AF98"/>
    <mergeCell ref="K102:AF102"/>
    <mergeCell ref="K104:AF104"/>
    <mergeCell ref="K103:AF103"/>
    <mergeCell ref="K97:AF97"/>
    <mergeCell ref="L85:AO85"/>
    <mergeCell ref="E105:I105"/>
    <mergeCell ref="K105:AF105"/>
    <mergeCell ref="E106:I106"/>
    <mergeCell ref="K106:AF106"/>
    <mergeCell ref="E107:I107"/>
    <mergeCell ref="K107:AF107"/>
    <mergeCell ref="E108:I108"/>
    <mergeCell ref="K108:AF108"/>
    <mergeCell ref="D109:H109"/>
    <mergeCell ref="J109:AF109"/>
    <mergeCell ref="D110:H110"/>
    <mergeCell ref="J110:AF110"/>
    <mergeCell ref="D111:H111"/>
    <mergeCell ref="J111:AF111"/>
    <mergeCell ref="D112:H112"/>
    <mergeCell ref="J112:AF112"/>
    <mergeCell ref="D113:H113"/>
    <mergeCell ref="J113:AF113"/>
    <mergeCell ref="D114:H114"/>
    <mergeCell ref="J114:AF114"/>
    <mergeCell ref="D115:H115"/>
    <mergeCell ref="J115:AF115"/>
    <mergeCell ref="AG94:AM94"/>
    <mergeCell ref="BE5:BE34"/>
    <mergeCell ref="K5:AO5"/>
    <mergeCell ref="K6:AO6"/>
    <mergeCell ref="E14:AJ14"/>
    <mergeCell ref="E23:AN23"/>
    <mergeCell ref="AK26:AO26"/>
    <mergeCell ref="L28:P28"/>
    <mergeCell ref="W28:AE28"/>
    <mergeCell ref="AK28:AO28"/>
    <mergeCell ref="AK29:AO29"/>
    <mergeCell ref="W29:AE29"/>
    <mergeCell ref="L29:P29"/>
    <mergeCell ref="W30:AE30"/>
    <mergeCell ref="AK30:AO30"/>
    <mergeCell ref="L30:P30"/>
    <mergeCell ref="W31:AE31"/>
    <mergeCell ref="L31:P31"/>
    <mergeCell ref="AK31:AO31"/>
    <mergeCell ref="L32:P32"/>
    <mergeCell ref="W32:AE32"/>
    <mergeCell ref="AK32:AO32"/>
    <mergeCell ref="L33:P33"/>
    <mergeCell ref="W33:AE33"/>
    <mergeCell ref="AK33:AO33"/>
    <mergeCell ref="AK35:AO35"/>
    <mergeCell ref="X35:AB35"/>
    <mergeCell ref="AR2:BE2"/>
    <mergeCell ref="AG97:AM97"/>
    <mergeCell ref="AG104:AM104"/>
    <mergeCell ref="AG103:AM103"/>
    <mergeCell ref="AG102:AM102"/>
    <mergeCell ref="AG92:AM92"/>
    <mergeCell ref="AG100:AM100"/>
    <mergeCell ref="AG101:AM101"/>
    <mergeCell ref="AG98:AM98"/>
    <mergeCell ref="AG96:AM96"/>
    <mergeCell ref="AG99:AM99"/>
    <mergeCell ref="AG95:AM95"/>
    <mergeCell ref="AM87:AN87"/>
    <mergeCell ref="AM89:AP89"/>
    <mergeCell ref="AM90:AP90"/>
    <mergeCell ref="AN92:AP92"/>
    <mergeCell ref="AN102:AP102"/>
    <mergeCell ref="AN97:AP97"/>
    <mergeCell ref="AN98:AP98"/>
    <mergeCell ref="AN99:AP99"/>
    <mergeCell ref="AN100:AP100"/>
    <mergeCell ref="AN103:AP103"/>
    <mergeCell ref="AN96:AP96"/>
    <mergeCell ref="AN104:AP104"/>
    <mergeCell ref="AN95:AP95"/>
    <mergeCell ref="AN101:AP101"/>
    <mergeCell ref="AS89:AT91"/>
    <mergeCell ref="AN105:AP105"/>
    <mergeCell ref="AG105:AM105"/>
    <mergeCell ref="AN106:AP106"/>
    <mergeCell ref="AG106:AM106"/>
    <mergeCell ref="AN107:AP107"/>
    <mergeCell ref="AG107:AM107"/>
    <mergeCell ref="AN108:AP108"/>
    <mergeCell ref="AG108:AM108"/>
    <mergeCell ref="AN109:AP109"/>
    <mergeCell ref="AG109:AM109"/>
    <mergeCell ref="AN110:AP110"/>
    <mergeCell ref="AG110:AM110"/>
    <mergeCell ref="AN111:AP111"/>
    <mergeCell ref="AG111:AM111"/>
    <mergeCell ref="AN112:AP112"/>
    <mergeCell ref="AG112:AM112"/>
    <mergeCell ref="AN113:AP113"/>
    <mergeCell ref="AG113:AM113"/>
    <mergeCell ref="AN114:AP114"/>
    <mergeCell ref="AG114:AM114"/>
    <mergeCell ref="AN115:AP115"/>
    <mergeCell ref="AG115:AM115"/>
    <mergeCell ref="AN94:AP94"/>
  </mergeCells>
  <hyperlinks>
    <hyperlink ref="A95" location="'VON - Vedlejší a ostatní ...'!C2" display="/"/>
    <hyperlink ref="A97" location="'D.1.0. - Příprava území'!C2" display="/"/>
    <hyperlink ref="A98" location="'D.1.1. - Architektonicko-...'!C2" display="/"/>
    <hyperlink ref="A99" location="'D.1.2 - Stavebně konstruk...'!C2" display="/"/>
    <hyperlink ref="A100" location="'D.1.3 - Požárně bezpečnos...'!C2" display="/"/>
    <hyperlink ref="A102" location="'D.1.4.1-2 - Vnitřní vodov...'!C2" display="/"/>
    <hyperlink ref="A103" location="'D.1.4.3 - Vzduchotechnika'!C2" display="/"/>
    <hyperlink ref="A104" location="'D.1.4.4 - Vytápění'!C2" display="/"/>
    <hyperlink ref="A105" location="'D.1.4.5 - EPS'!C2" display="/"/>
    <hyperlink ref="A106" location="'D.1.4.6 - Elektroinstalac...'!C2" display="/"/>
    <hyperlink ref="A107" location="'D.1.4.7 - Elektroinstalac...'!C2" display="/"/>
    <hyperlink ref="A108" location="'D.1.4.8 - Klimatizace'!C2" display="/"/>
    <hyperlink ref="A109" location="'D.2.1 - Komunikace a zpev...'!C2" display="/"/>
    <hyperlink ref="A110" location="'D.2.2 - Vodovod'!C2" display="/"/>
    <hyperlink ref="A111" location="'D.2.3 - Dešťová kanalizace'!C2" display="/"/>
    <hyperlink ref="A112" location="'D.2.4 - Splašková kanalizace'!C2" display="/"/>
    <hyperlink ref="A113" location="'D.2.5 - Zahrada'!C2" display="/"/>
    <hyperlink ref="A114" location="'D.2.6 - Oplocení'!C2" display="/"/>
    <hyperlink ref="A115" location="'D.2.7 - Výtahy, plošiny'!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123</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3272</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3284</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14. 5. 2020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ROUND(J121,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ROUND((SUM(BE121:BE123)),  2)</f>
        <v>0</v>
      </c>
      <c r="G35" s="40"/>
      <c r="H35" s="40"/>
      <c r="I35" s="173">
        <v>0.20999999999999999</v>
      </c>
      <c r="J35" s="172">
        <f>ROUND(((SUM(BE121:BE123))*I35),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ROUND((SUM(BF121:BF123)),  2)</f>
        <v>0</v>
      </c>
      <c r="G36" s="40"/>
      <c r="H36" s="40"/>
      <c r="I36" s="173">
        <v>0.14999999999999999</v>
      </c>
      <c r="J36" s="172">
        <f>ROUND(((SUM(BF121:BF123))*I36),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ROUND((SUM(BG121:BG123)),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ROUND((SUM(BH121:BH123)),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ROUND((SUM(BI121:BI123)),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3272</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D.1.4.5 - EPS</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14. 5. 2020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J121</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3274</v>
      </c>
      <c r="E99" s="207"/>
      <c r="F99" s="207"/>
      <c r="G99" s="207"/>
      <c r="H99" s="207"/>
      <c r="I99" s="208"/>
      <c r="J99" s="209">
        <f>J122</f>
        <v>0</v>
      </c>
      <c r="K99" s="205"/>
      <c r="L99" s="210"/>
      <c r="S99" s="9"/>
      <c r="T99" s="9"/>
      <c r="U99" s="9"/>
      <c r="V99" s="9"/>
      <c r="W99" s="9"/>
      <c r="X99" s="9"/>
      <c r="Y99" s="9"/>
      <c r="Z99" s="9"/>
      <c r="AA99" s="9"/>
      <c r="AB99" s="9"/>
      <c r="AC99" s="9"/>
      <c r="AD99" s="9"/>
      <c r="AE99" s="9"/>
    </row>
    <row r="100" s="2" customFormat="1" ht="21.84" customHeight="1">
      <c r="A100" s="40"/>
      <c r="B100" s="41"/>
      <c r="C100" s="42"/>
      <c r="D100" s="42"/>
      <c r="E100" s="42"/>
      <c r="F100" s="42"/>
      <c r="G100" s="42"/>
      <c r="H100" s="42"/>
      <c r="I100" s="156"/>
      <c r="J100" s="42"/>
      <c r="K100" s="42"/>
      <c r="L100" s="65"/>
      <c r="S100" s="40"/>
      <c r="T100" s="40"/>
      <c r="U100" s="40"/>
      <c r="V100" s="40"/>
      <c r="W100" s="40"/>
      <c r="X100" s="40"/>
      <c r="Y100" s="40"/>
      <c r="Z100" s="40"/>
      <c r="AA100" s="40"/>
      <c r="AB100" s="40"/>
      <c r="AC100" s="40"/>
      <c r="AD100" s="40"/>
      <c r="AE100" s="40"/>
    </row>
    <row r="101" s="2" customFormat="1" ht="6.96" customHeight="1">
      <c r="A101" s="40"/>
      <c r="B101" s="68"/>
      <c r="C101" s="69"/>
      <c r="D101" s="69"/>
      <c r="E101" s="69"/>
      <c r="F101" s="69"/>
      <c r="G101" s="69"/>
      <c r="H101" s="69"/>
      <c r="I101" s="194"/>
      <c r="J101" s="69"/>
      <c r="K101" s="69"/>
      <c r="L101" s="65"/>
      <c r="S101" s="40"/>
      <c r="T101" s="40"/>
      <c r="U101" s="40"/>
      <c r="V101" s="40"/>
      <c r="W101" s="40"/>
      <c r="X101" s="40"/>
      <c r="Y101" s="40"/>
      <c r="Z101" s="40"/>
      <c r="AA101" s="40"/>
      <c r="AB101" s="40"/>
      <c r="AC101" s="40"/>
      <c r="AD101" s="40"/>
      <c r="AE101" s="40"/>
    </row>
    <row r="105" s="2" customFormat="1" ht="6.96" customHeight="1">
      <c r="A105" s="40"/>
      <c r="B105" s="70"/>
      <c r="C105" s="71"/>
      <c r="D105" s="71"/>
      <c r="E105" s="71"/>
      <c r="F105" s="71"/>
      <c r="G105" s="71"/>
      <c r="H105" s="71"/>
      <c r="I105" s="197"/>
      <c r="J105" s="71"/>
      <c r="K105" s="71"/>
      <c r="L105" s="65"/>
      <c r="S105" s="40"/>
      <c r="T105" s="40"/>
      <c r="U105" s="40"/>
      <c r="V105" s="40"/>
      <c r="W105" s="40"/>
      <c r="X105" s="40"/>
      <c r="Y105" s="40"/>
      <c r="Z105" s="40"/>
      <c r="AA105" s="40"/>
      <c r="AB105" s="40"/>
      <c r="AC105" s="40"/>
      <c r="AD105" s="40"/>
      <c r="AE105" s="40"/>
    </row>
    <row r="106" s="2" customFormat="1" ht="24.96" customHeight="1">
      <c r="A106" s="40"/>
      <c r="B106" s="41"/>
      <c r="C106" s="24" t="s">
        <v>168</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41"/>
      <c r="C107" s="42"/>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16</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198" t="str">
        <f>E7</f>
        <v>DOMOV PRO SENIORY ANTOŠOVICE</v>
      </c>
      <c r="F109" s="33"/>
      <c r="G109" s="33"/>
      <c r="H109" s="33"/>
      <c r="I109" s="156"/>
      <c r="J109" s="42"/>
      <c r="K109" s="42"/>
      <c r="L109" s="65"/>
      <c r="S109" s="40"/>
      <c r="T109" s="40"/>
      <c r="U109" s="40"/>
      <c r="V109" s="40"/>
      <c r="W109" s="40"/>
      <c r="X109" s="40"/>
      <c r="Y109" s="40"/>
      <c r="Z109" s="40"/>
      <c r="AA109" s="40"/>
      <c r="AB109" s="40"/>
      <c r="AC109" s="40"/>
      <c r="AD109" s="40"/>
      <c r="AE109" s="40"/>
    </row>
    <row r="110" s="1" customFormat="1" ht="12" customHeight="1">
      <c r="B110" s="22"/>
      <c r="C110" s="33" t="s">
        <v>155</v>
      </c>
      <c r="D110" s="23"/>
      <c r="E110" s="23"/>
      <c r="F110" s="23"/>
      <c r="G110" s="23"/>
      <c r="H110" s="23"/>
      <c r="I110" s="148"/>
      <c r="J110" s="23"/>
      <c r="K110" s="23"/>
      <c r="L110" s="21"/>
    </row>
    <row r="111" s="2" customFormat="1" ht="16.5" customHeight="1">
      <c r="A111" s="40"/>
      <c r="B111" s="41"/>
      <c r="C111" s="42"/>
      <c r="D111" s="42"/>
      <c r="E111" s="198" t="s">
        <v>3272</v>
      </c>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256</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16.5" customHeight="1">
      <c r="A113" s="40"/>
      <c r="B113" s="41"/>
      <c r="C113" s="42"/>
      <c r="D113" s="42"/>
      <c r="E113" s="78" t="str">
        <f>E11</f>
        <v>D.1.4.5 - EPS</v>
      </c>
      <c r="F113" s="42"/>
      <c r="G113" s="42"/>
      <c r="H113" s="42"/>
      <c r="I113" s="156"/>
      <c r="J113" s="42"/>
      <c r="K113" s="42"/>
      <c r="L113" s="65"/>
      <c r="S113" s="40"/>
      <c r="T113" s="40"/>
      <c r="U113" s="40"/>
      <c r="V113" s="40"/>
      <c r="W113" s="40"/>
      <c r="X113" s="40"/>
      <c r="Y113" s="40"/>
      <c r="Z113" s="40"/>
      <c r="AA113" s="40"/>
      <c r="AB113" s="40"/>
      <c r="AC113" s="40"/>
      <c r="AD113" s="40"/>
      <c r="AE113" s="40"/>
    </row>
    <row r="114" s="2" customFormat="1" ht="6.96" customHeight="1">
      <c r="A114" s="40"/>
      <c r="B114" s="41"/>
      <c r="C114" s="42"/>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2" customHeight="1">
      <c r="A115" s="40"/>
      <c r="B115" s="41"/>
      <c r="C115" s="33" t="s">
        <v>22</v>
      </c>
      <c r="D115" s="42"/>
      <c r="E115" s="42"/>
      <c r="F115" s="28" t="str">
        <f>F14</f>
        <v>p.č.. 1, 3/1, 3/2, A 4/1 V K. Ú. ANTOŠOVICE</v>
      </c>
      <c r="G115" s="42"/>
      <c r="H115" s="42"/>
      <c r="I115" s="158" t="s">
        <v>24</v>
      </c>
      <c r="J115" s="81" t="str">
        <f>IF(J14="","",J14)</f>
        <v>14. 5. 2020</v>
      </c>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25.65" customHeight="1">
      <c r="A117" s="40"/>
      <c r="B117" s="41"/>
      <c r="C117" s="33" t="s">
        <v>30</v>
      </c>
      <c r="D117" s="42"/>
      <c r="E117" s="42"/>
      <c r="F117" s="28" t="str">
        <f>E17</f>
        <v>Statutární město Ostrava, MOb Slezská Ostrava</v>
      </c>
      <c r="G117" s="42"/>
      <c r="H117" s="42"/>
      <c r="I117" s="158" t="s">
        <v>36</v>
      </c>
      <c r="J117" s="38" t="str">
        <f>E23</f>
        <v>Master Design s.r.o.</v>
      </c>
      <c r="K117" s="42"/>
      <c r="L117" s="65"/>
      <c r="S117" s="40"/>
      <c r="T117" s="40"/>
      <c r="U117" s="40"/>
      <c r="V117" s="40"/>
      <c r="W117" s="40"/>
      <c r="X117" s="40"/>
      <c r="Y117" s="40"/>
      <c r="Z117" s="40"/>
      <c r="AA117" s="40"/>
      <c r="AB117" s="40"/>
      <c r="AC117" s="40"/>
      <c r="AD117" s="40"/>
      <c r="AE117" s="40"/>
    </row>
    <row r="118" s="2" customFormat="1" ht="15.15" customHeight="1">
      <c r="A118" s="40"/>
      <c r="B118" s="41"/>
      <c r="C118" s="33" t="s">
        <v>34</v>
      </c>
      <c r="D118" s="42"/>
      <c r="E118" s="42"/>
      <c r="F118" s="28" t="str">
        <f>IF(E20="","",E20)</f>
        <v>Vyplň údaj</v>
      </c>
      <c r="G118" s="42"/>
      <c r="H118" s="42"/>
      <c r="I118" s="158" t="s">
        <v>39</v>
      </c>
      <c r="J118" s="38" t="str">
        <f>E26</f>
        <v xml:space="preserve"> </v>
      </c>
      <c r="K118" s="42"/>
      <c r="L118" s="65"/>
      <c r="S118" s="40"/>
      <c r="T118" s="40"/>
      <c r="U118" s="40"/>
      <c r="V118" s="40"/>
      <c r="W118" s="40"/>
      <c r="X118" s="40"/>
      <c r="Y118" s="40"/>
      <c r="Z118" s="40"/>
      <c r="AA118" s="40"/>
      <c r="AB118" s="40"/>
      <c r="AC118" s="40"/>
      <c r="AD118" s="40"/>
      <c r="AE118" s="40"/>
    </row>
    <row r="119" s="2" customFormat="1" ht="10.32"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11" customFormat="1" ht="29.28" customHeight="1">
      <c r="A120" s="217"/>
      <c r="B120" s="218"/>
      <c r="C120" s="219" t="s">
        <v>169</v>
      </c>
      <c r="D120" s="220" t="s">
        <v>68</v>
      </c>
      <c r="E120" s="220" t="s">
        <v>64</v>
      </c>
      <c r="F120" s="220" t="s">
        <v>65</v>
      </c>
      <c r="G120" s="220" t="s">
        <v>170</v>
      </c>
      <c r="H120" s="220" t="s">
        <v>171</v>
      </c>
      <c r="I120" s="221" t="s">
        <v>172</v>
      </c>
      <c r="J120" s="220" t="s">
        <v>159</v>
      </c>
      <c r="K120" s="222" t="s">
        <v>173</v>
      </c>
      <c r="L120" s="223"/>
      <c r="M120" s="102" t="s">
        <v>1</v>
      </c>
      <c r="N120" s="103" t="s">
        <v>47</v>
      </c>
      <c r="O120" s="103" t="s">
        <v>174</v>
      </c>
      <c r="P120" s="103" t="s">
        <v>175</v>
      </c>
      <c r="Q120" s="103" t="s">
        <v>176</v>
      </c>
      <c r="R120" s="103" t="s">
        <v>177</v>
      </c>
      <c r="S120" s="103" t="s">
        <v>178</v>
      </c>
      <c r="T120" s="104" t="s">
        <v>179</v>
      </c>
      <c r="U120" s="217"/>
      <c r="V120" s="217"/>
      <c r="W120" s="217"/>
      <c r="X120" s="217"/>
      <c r="Y120" s="217"/>
      <c r="Z120" s="217"/>
      <c r="AA120" s="217"/>
      <c r="AB120" s="217"/>
      <c r="AC120" s="217"/>
      <c r="AD120" s="217"/>
      <c r="AE120" s="217"/>
    </row>
    <row r="121" s="2" customFormat="1" ht="22.8" customHeight="1">
      <c r="A121" s="40"/>
      <c r="B121" s="41"/>
      <c r="C121" s="109" t="s">
        <v>180</v>
      </c>
      <c r="D121" s="42"/>
      <c r="E121" s="42"/>
      <c r="F121" s="42"/>
      <c r="G121" s="42"/>
      <c r="H121" s="42"/>
      <c r="I121" s="156"/>
      <c r="J121" s="224">
        <f>BK121</f>
        <v>0</v>
      </c>
      <c r="K121" s="42"/>
      <c r="L121" s="46"/>
      <c r="M121" s="105"/>
      <c r="N121" s="225"/>
      <c r="O121" s="106"/>
      <c r="P121" s="226">
        <f>P122</f>
        <v>0</v>
      </c>
      <c r="Q121" s="106"/>
      <c r="R121" s="226">
        <f>R122</f>
        <v>0</v>
      </c>
      <c r="S121" s="106"/>
      <c r="T121" s="227">
        <f>T122</f>
        <v>0</v>
      </c>
      <c r="U121" s="40"/>
      <c r="V121" s="40"/>
      <c r="W121" s="40"/>
      <c r="X121" s="40"/>
      <c r="Y121" s="40"/>
      <c r="Z121" s="40"/>
      <c r="AA121" s="40"/>
      <c r="AB121" s="40"/>
      <c r="AC121" s="40"/>
      <c r="AD121" s="40"/>
      <c r="AE121" s="40"/>
      <c r="AT121" s="18" t="s">
        <v>82</v>
      </c>
      <c r="AU121" s="18" t="s">
        <v>161</v>
      </c>
      <c r="BK121" s="228">
        <f>BK122</f>
        <v>0</v>
      </c>
    </row>
    <row r="122" s="12" customFormat="1" ht="25.92" customHeight="1">
      <c r="A122" s="12"/>
      <c r="B122" s="229"/>
      <c r="C122" s="230"/>
      <c r="D122" s="231" t="s">
        <v>82</v>
      </c>
      <c r="E122" s="232" t="s">
        <v>2673</v>
      </c>
      <c r="F122" s="232" t="s">
        <v>110</v>
      </c>
      <c r="G122" s="230"/>
      <c r="H122" s="230"/>
      <c r="I122" s="233"/>
      <c r="J122" s="234">
        <f>BK122</f>
        <v>0</v>
      </c>
      <c r="K122" s="230"/>
      <c r="L122" s="235"/>
      <c r="M122" s="236"/>
      <c r="N122" s="237"/>
      <c r="O122" s="237"/>
      <c r="P122" s="238">
        <f>P123</f>
        <v>0</v>
      </c>
      <c r="Q122" s="237"/>
      <c r="R122" s="238">
        <f>R123</f>
        <v>0</v>
      </c>
      <c r="S122" s="237"/>
      <c r="T122" s="239">
        <f>T123</f>
        <v>0</v>
      </c>
      <c r="U122" s="12"/>
      <c r="V122" s="12"/>
      <c r="W122" s="12"/>
      <c r="X122" s="12"/>
      <c r="Y122" s="12"/>
      <c r="Z122" s="12"/>
      <c r="AA122" s="12"/>
      <c r="AB122" s="12"/>
      <c r="AC122" s="12"/>
      <c r="AD122" s="12"/>
      <c r="AE122" s="12"/>
      <c r="AR122" s="240" t="s">
        <v>196</v>
      </c>
      <c r="AT122" s="241" t="s">
        <v>82</v>
      </c>
      <c r="AU122" s="241" t="s">
        <v>83</v>
      </c>
      <c r="AY122" s="240" t="s">
        <v>184</v>
      </c>
      <c r="BK122" s="242">
        <f>BK123</f>
        <v>0</v>
      </c>
    </row>
    <row r="123" s="2" customFormat="1" ht="16.5" customHeight="1">
      <c r="A123" s="40"/>
      <c r="B123" s="41"/>
      <c r="C123" s="245" t="s">
        <v>91</v>
      </c>
      <c r="D123" s="245" t="s">
        <v>187</v>
      </c>
      <c r="E123" s="246" t="s">
        <v>3275</v>
      </c>
      <c r="F123" s="247" t="s">
        <v>3285</v>
      </c>
      <c r="G123" s="248" t="s">
        <v>190</v>
      </c>
      <c r="H123" s="249">
        <v>1</v>
      </c>
      <c r="I123" s="250"/>
      <c r="J123" s="251">
        <f>ROUND(I123*H123,2)</f>
        <v>0</v>
      </c>
      <c r="K123" s="247" t="s">
        <v>1</v>
      </c>
      <c r="L123" s="46"/>
      <c r="M123" s="323" t="s">
        <v>1</v>
      </c>
      <c r="N123" s="324" t="s">
        <v>49</v>
      </c>
      <c r="O123" s="264"/>
      <c r="P123" s="325">
        <f>O123*H123</f>
        <v>0</v>
      </c>
      <c r="Q123" s="325">
        <v>0</v>
      </c>
      <c r="R123" s="325">
        <f>Q123*H123</f>
        <v>0</v>
      </c>
      <c r="S123" s="325">
        <v>0</v>
      </c>
      <c r="T123" s="326">
        <f>S123*H123</f>
        <v>0</v>
      </c>
      <c r="U123" s="40"/>
      <c r="V123" s="40"/>
      <c r="W123" s="40"/>
      <c r="X123" s="40"/>
      <c r="Y123" s="40"/>
      <c r="Z123" s="40"/>
      <c r="AA123" s="40"/>
      <c r="AB123" s="40"/>
      <c r="AC123" s="40"/>
      <c r="AD123" s="40"/>
      <c r="AE123" s="40"/>
      <c r="AR123" s="256" t="s">
        <v>411</v>
      </c>
      <c r="AT123" s="256" t="s">
        <v>187</v>
      </c>
      <c r="AU123" s="256" t="s">
        <v>91</v>
      </c>
      <c r="AY123" s="18" t="s">
        <v>184</v>
      </c>
      <c r="BE123" s="257">
        <f>IF(N123="základní",J123,0)</f>
        <v>0</v>
      </c>
      <c r="BF123" s="257">
        <f>IF(N123="snížená",J123,0)</f>
        <v>0</v>
      </c>
      <c r="BG123" s="257">
        <f>IF(N123="zákl. přenesená",J123,0)</f>
        <v>0</v>
      </c>
      <c r="BH123" s="257">
        <f>IF(N123="sníž. přenesená",J123,0)</f>
        <v>0</v>
      </c>
      <c r="BI123" s="257">
        <f>IF(N123="nulová",J123,0)</f>
        <v>0</v>
      </c>
      <c r="BJ123" s="18" t="s">
        <v>99</v>
      </c>
      <c r="BK123" s="257">
        <f>ROUND(I123*H123,2)</f>
        <v>0</v>
      </c>
      <c r="BL123" s="18" t="s">
        <v>411</v>
      </c>
      <c r="BM123" s="256" t="s">
        <v>3286</v>
      </c>
    </row>
    <row r="124" s="2" customFormat="1" ht="6.96" customHeight="1">
      <c r="A124" s="40"/>
      <c r="B124" s="68"/>
      <c r="C124" s="69"/>
      <c r="D124" s="69"/>
      <c r="E124" s="69"/>
      <c r="F124" s="69"/>
      <c r="G124" s="69"/>
      <c r="H124" s="69"/>
      <c r="I124" s="194"/>
      <c r="J124" s="69"/>
      <c r="K124" s="69"/>
      <c r="L124" s="46"/>
      <c r="M124" s="40"/>
      <c r="O124" s="40"/>
      <c r="P124" s="40"/>
      <c r="Q124" s="40"/>
      <c r="R124" s="40"/>
      <c r="S124" s="40"/>
      <c r="T124" s="40"/>
      <c r="U124" s="40"/>
      <c r="V124" s="40"/>
      <c r="W124" s="40"/>
      <c r="X124" s="40"/>
      <c r="Y124" s="40"/>
      <c r="Z124" s="40"/>
      <c r="AA124" s="40"/>
      <c r="AB124" s="40"/>
      <c r="AC124" s="40"/>
      <c r="AD124" s="40"/>
      <c r="AE124" s="40"/>
    </row>
  </sheetData>
  <sheetProtection sheet="1" autoFilter="0" formatColumns="0" formatRows="0" objects="1" scenarios="1" spinCount="100000" saltValue="aQ3buIu7CRNm1pIln+0hL7yG14To+8ofvlPCTAwySoX+PpMtXCqPft+Deyhc4ZAXQZkxrjwOvypwb/Raa7YqIA==" hashValue="MrjZj/4Wfu6/ltyi52n8EfNEqToOZHqbMn2wLIDP2zxQtD7/y61fpE7RWN0nmd2DB/kLRlYb2w80pE1Pp/dFjQ==" algorithmName="SHA-512" password="E785"/>
  <autoFilter ref="C120:K123"/>
  <mergeCells count="12">
    <mergeCell ref="E7:H7"/>
    <mergeCell ref="E9:H9"/>
    <mergeCell ref="E11:H11"/>
    <mergeCell ref="E20:H20"/>
    <mergeCell ref="E29:H29"/>
    <mergeCell ref="E85:H85"/>
    <mergeCell ref="E87:H87"/>
    <mergeCell ref="E89:H89"/>
    <mergeCell ref="E109:H109"/>
    <mergeCell ref="E111:H111"/>
    <mergeCell ref="E113:H11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126</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3272</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3287</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14. 5. 2020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ROUND(J121,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ROUND((SUM(BE121:BE123)),  2)</f>
        <v>0</v>
      </c>
      <c r="G35" s="40"/>
      <c r="H35" s="40"/>
      <c r="I35" s="173">
        <v>0.20999999999999999</v>
      </c>
      <c r="J35" s="172">
        <f>ROUND(((SUM(BE121:BE123))*I35),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ROUND((SUM(BF121:BF123)),  2)</f>
        <v>0</v>
      </c>
      <c r="G36" s="40"/>
      <c r="H36" s="40"/>
      <c r="I36" s="173">
        <v>0.14999999999999999</v>
      </c>
      <c r="J36" s="172">
        <f>ROUND(((SUM(BF121:BF123))*I36),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ROUND((SUM(BG121:BG123)),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ROUND((SUM(BH121:BH123)),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ROUND((SUM(BI121:BI123)),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3272</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D.1.4.6 - Elektroinstalace _ slaboproud</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14. 5. 2020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J121</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3274</v>
      </c>
      <c r="E99" s="207"/>
      <c r="F99" s="207"/>
      <c r="G99" s="207"/>
      <c r="H99" s="207"/>
      <c r="I99" s="208"/>
      <c r="J99" s="209">
        <f>J122</f>
        <v>0</v>
      </c>
      <c r="K99" s="205"/>
      <c r="L99" s="210"/>
      <c r="S99" s="9"/>
      <c r="T99" s="9"/>
      <c r="U99" s="9"/>
      <c r="V99" s="9"/>
      <c r="W99" s="9"/>
      <c r="X99" s="9"/>
      <c r="Y99" s="9"/>
      <c r="Z99" s="9"/>
      <c r="AA99" s="9"/>
      <c r="AB99" s="9"/>
      <c r="AC99" s="9"/>
      <c r="AD99" s="9"/>
      <c r="AE99" s="9"/>
    </row>
    <row r="100" s="2" customFormat="1" ht="21.84" customHeight="1">
      <c r="A100" s="40"/>
      <c r="B100" s="41"/>
      <c r="C100" s="42"/>
      <c r="D100" s="42"/>
      <c r="E100" s="42"/>
      <c r="F100" s="42"/>
      <c r="G100" s="42"/>
      <c r="H100" s="42"/>
      <c r="I100" s="156"/>
      <c r="J100" s="42"/>
      <c r="K100" s="42"/>
      <c r="L100" s="65"/>
      <c r="S100" s="40"/>
      <c r="T100" s="40"/>
      <c r="U100" s="40"/>
      <c r="V100" s="40"/>
      <c r="W100" s="40"/>
      <c r="X100" s="40"/>
      <c r="Y100" s="40"/>
      <c r="Z100" s="40"/>
      <c r="AA100" s="40"/>
      <c r="AB100" s="40"/>
      <c r="AC100" s="40"/>
      <c r="AD100" s="40"/>
      <c r="AE100" s="40"/>
    </row>
    <row r="101" s="2" customFormat="1" ht="6.96" customHeight="1">
      <c r="A101" s="40"/>
      <c r="B101" s="68"/>
      <c r="C101" s="69"/>
      <c r="D101" s="69"/>
      <c r="E101" s="69"/>
      <c r="F101" s="69"/>
      <c r="G101" s="69"/>
      <c r="H101" s="69"/>
      <c r="I101" s="194"/>
      <c r="J101" s="69"/>
      <c r="K101" s="69"/>
      <c r="L101" s="65"/>
      <c r="S101" s="40"/>
      <c r="T101" s="40"/>
      <c r="U101" s="40"/>
      <c r="V101" s="40"/>
      <c r="W101" s="40"/>
      <c r="X101" s="40"/>
      <c r="Y101" s="40"/>
      <c r="Z101" s="40"/>
      <c r="AA101" s="40"/>
      <c r="AB101" s="40"/>
      <c r="AC101" s="40"/>
      <c r="AD101" s="40"/>
      <c r="AE101" s="40"/>
    </row>
    <row r="105" s="2" customFormat="1" ht="6.96" customHeight="1">
      <c r="A105" s="40"/>
      <c r="B105" s="70"/>
      <c r="C105" s="71"/>
      <c r="D105" s="71"/>
      <c r="E105" s="71"/>
      <c r="F105" s="71"/>
      <c r="G105" s="71"/>
      <c r="H105" s="71"/>
      <c r="I105" s="197"/>
      <c r="J105" s="71"/>
      <c r="K105" s="71"/>
      <c r="L105" s="65"/>
      <c r="S105" s="40"/>
      <c r="T105" s="40"/>
      <c r="U105" s="40"/>
      <c r="V105" s="40"/>
      <c r="W105" s="40"/>
      <c r="X105" s="40"/>
      <c r="Y105" s="40"/>
      <c r="Z105" s="40"/>
      <c r="AA105" s="40"/>
      <c r="AB105" s="40"/>
      <c r="AC105" s="40"/>
      <c r="AD105" s="40"/>
      <c r="AE105" s="40"/>
    </row>
    <row r="106" s="2" customFormat="1" ht="24.96" customHeight="1">
      <c r="A106" s="40"/>
      <c r="B106" s="41"/>
      <c r="C106" s="24" t="s">
        <v>168</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41"/>
      <c r="C107" s="42"/>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16</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198" t="str">
        <f>E7</f>
        <v>DOMOV PRO SENIORY ANTOŠOVICE</v>
      </c>
      <c r="F109" s="33"/>
      <c r="G109" s="33"/>
      <c r="H109" s="33"/>
      <c r="I109" s="156"/>
      <c r="J109" s="42"/>
      <c r="K109" s="42"/>
      <c r="L109" s="65"/>
      <c r="S109" s="40"/>
      <c r="T109" s="40"/>
      <c r="U109" s="40"/>
      <c r="V109" s="40"/>
      <c r="W109" s="40"/>
      <c r="X109" s="40"/>
      <c r="Y109" s="40"/>
      <c r="Z109" s="40"/>
      <c r="AA109" s="40"/>
      <c r="AB109" s="40"/>
      <c r="AC109" s="40"/>
      <c r="AD109" s="40"/>
      <c r="AE109" s="40"/>
    </row>
    <row r="110" s="1" customFormat="1" ht="12" customHeight="1">
      <c r="B110" s="22"/>
      <c r="C110" s="33" t="s">
        <v>155</v>
      </c>
      <c r="D110" s="23"/>
      <c r="E110" s="23"/>
      <c r="F110" s="23"/>
      <c r="G110" s="23"/>
      <c r="H110" s="23"/>
      <c r="I110" s="148"/>
      <c r="J110" s="23"/>
      <c r="K110" s="23"/>
      <c r="L110" s="21"/>
    </row>
    <row r="111" s="2" customFormat="1" ht="16.5" customHeight="1">
      <c r="A111" s="40"/>
      <c r="B111" s="41"/>
      <c r="C111" s="42"/>
      <c r="D111" s="42"/>
      <c r="E111" s="198" t="s">
        <v>3272</v>
      </c>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256</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16.5" customHeight="1">
      <c r="A113" s="40"/>
      <c r="B113" s="41"/>
      <c r="C113" s="42"/>
      <c r="D113" s="42"/>
      <c r="E113" s="78" t="str">
        <f>E11</f>
        <v>D.1.4.6 - Elektroinstalace _ slaboproud</v>
      </c>
      <c r="F113" s="42"/>
      <c r="G113" s="42"/>
      <c r="H113" s="42"/>
      <c r="I113" s="156"/>
      <c r="J113" s="42"/>
      <c r="K113" s="42"/>
      <c r="L113" s="65"/>
      <c r="S113" s="40"/>
      <c r="T113" s="40"/>
      <c r="U113" s="40"/>
      <c r="V113" s="40"/>
      <c r="W113" s="40"/>
      <c r="X113" s="40"/>
      <c r="Y113" s="40"/>
      <c r="Z113" s="40"/>
      <c r="AA113" s="40"/>
      <c r="AB113" s="40"/>
      <c r="AC113" s="40"/>
      <c r="AD113" s="40"/>
      <c r="AE113" s="40"/>
    </row>
    <row r="114" s="2" customFormat="1" ht="6.96" customHeight="1">
      <c r="A114" s="40"/>
      <c r="B114" s="41"/>
      <c r="C114" s="42"/>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2" customHeight="1">
      <c r="A115" s="40"/>
      <c r="B115" s="41"/>
      <c r="C115" s="33" t="s">
        <v>22</v>
      </c>
      <c r="D115" s="42"/>
      <c r="E115" s="42"/>
      <c r="F115" s="28" t="str">
        <f>F14</f>
        <v>p.č.. 1, 3/1, 3/2, A 4/1 V K. Ú. ANTOŠOVICE</v>
      </c>
      <c r="G115" s="42"/>
      <c r="H115" s="42"/>
      <c r="I115" s="158" t="s">
        <v>24</v>
      </c>
      <c r="J115" s="81" t="str">
        <f>IF(J14="","",J14)</f>
        <v>14. 5. 2020</v>
      </c>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25.65" customHeight="1">
      <c r="A117" s="40"/>
      <c r="B117" s="41"/>
      <c r="C117" s="33" t="s">
        <v>30</v>
      </c>
      <c r="D117" s="42"/>
      <c r="E117" s="42"/>
      <c r="F117" s="28" t="str">
        <f>E17</f>
        <v>Statutární město Ostrava, MOb Slezská Ostrava</v>
      </c>
      <c r="G117" s="42"/>
      <c r="H117" s="42"/>
      <c r="I117" s="158" t="s">
        <v>36</v>
      </c>
      <c r="J117" s="38" t="str">
        <f>E23</f>
        <v>Master Design s.r.o.</v>
      </c>
      <c r="K117" s="42"/>
      <c r="L117" s="65"/>
      <c r="S117" s="40"/>
      <c r="T117" s="40"/>
      <c r="U117" s="40"/>
      <c r="V117" s="40"/>
      <c r="W117" s="40"/>
      <c r="X117" s="40"/>
      <c r="Y117" s="40"/>
      <c r="Z117" s="40"/>
      <c r="AA117" s="40"/>
      <c r="AB117" s="40"/>
      <c r="AC117" s="40"/>
      <c r="AD117" s="40"/>
      <c r="AE117" s="40"/>
    </row>
    <row r="118" s="2" customFormat="1" ht="15.15" customHeight="1">
      <c r="A118" s="40"/>
      <c r="B118" s="41"/>
      <c r="C118" s="33" t="s">
        <v>34</v>
      </c>
      <c r="D118" s="42"/>
      <c r="E118" s="42"/>
      <c r="F118" s="28" t="str">
        <f>IF(E20="","",E20)</f>
        <v>Vyplň údaj</v>
      </c>
      <c r="G118" s="42"/>
      <c r="H118" s="42"/>
      <c r="I118" s="158" t="s">
        <v>39</v>
      </c>
      <c r="J118" s="38" t="str">
        <f>E26</f>
        <v xml:space="preserve"> </v>
      </c>
      <c r="K118" s="42"/>
      <c r="L118" s="65"/>
      <c r="S118" s="40"/>
      <c r="T118" s="40"/>
      <c r="U118" s="40"/>
      <c r="V118" s="40"/>
      <c r="W118" s="40"/>
      <c r="X118" s="40"/>
      <c r="Y118" s="40"/>
      <c r="Z118" s="40"/>
      <c r="AA118" s="40"/>
      <c r="AB118" s="40"/>
      <c r="AC118" s="40"/>
      <c r="AD118" s="40"/>
      <c r="AE118" s="40"/>
    </row>
    <row r="119" s="2" customFormat="1" ht="10.32"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11" customFormat="1" ht="29.28" customHeight="1">
      <c r="A120" s="217"/>
      <c r="B120" s="218"/>
      <c r="C120" s="219" t="s">
        <v>169</v>
      </c>
      <c r="D120" s="220" t="s">
        <v>68</v>
      </c>
      <c r="E120" s="220" t="s">
        <v>64</v>
      </c>
      <c r="F120" s="220" t="s">
        <v>65</v>
      </c>
      <c r="G120" s="220" t="s">
        <v>170</v>
      </c>
      <c r="H120" s="220" t="s">
        <v>171</v>
      </c>
      <c r="I120" s="221" t="s">
        <v>172</v>
      </c>
      <c r="J120" s="220" t="s">
        <v>159</v>
      </c>
      <c r="K120" s="222" t="s">
        <v>173</v>
      </c>
      <c r="L120" s="223"/>
      <c r="M120" s="102" t="s">
        <v>1</v>
      </c>
      <c r="N120" s="103" t="s">
        <v>47</v>
      </c>
      <c r="O120" s="103" t="s">
        <v>174</v>
      </c>
      <c r="P120" s="103" t="s">
        <v>175</v>
      </c>
      <c r="Q120" s="103" t="s">
        <v>176</v>
      </c>
      <c r="R120" s="103" t="s">
        <v>177</v>
      </c>
      <c r="S120" s="103" t="s">
        <v>178</v>
      </c>
      <c r="T120" s="104" t="s">
        <v>179</v>
      </c>
      <c r="U120" s="217"/>
      <c r="V120" s="217"/>
      <c r="W120" s="217"/>
      <c r="X120" s="217"/>
      <c r="Y120" s="217"/>
      <c r="Z120" s="217"/>
      <c r="AA120" s="217"/>
      <c r="AB120" s="217"/>
      <c r="AC120" s="217"/>
      <c r="AD120" s="217"/>
      <c r="AE120" s="217"/>
    </row>
    <row r="121" s="2" customFormat="1" ht="22.8" customHeight="1">
      <c r="A121" s="40"/>
      <c r="B121" s="41"/>
      <c r="C121" s="109" t="s">
        <v>180</v>
      </c>
      <c r="D121" s="42"/>
      <c r="E121" s="42"/>
      <c r="F121" s="42"/>
      <c r="G121" s="42"/>
      <c r="H121" s="42"/>
      <c r="I121" s="156"/>
      <c r="J121" s="224">
        <f>BK121</f>
        <v>0</v>
      </c>
      <c r="K121" s="42"/>
      <c r="L121" s="46"/>
      <c r="M121" s="105"/>
      <c r="N121" s="225"/>
      <c r="O121" s="106"/>
      <c r="P121" s="226">
        <f>P122</f>
        <v>0</v>
      </c>
      <c r="Q121" s="106"/>
      <c r="R121" s="226">
        <f>R122</f>
        <v>0</v>
      </c>
      <c r="S121" s="106"/>
      <c r="T121" s="227">
        <f>T122</f>
        <v>0</v>
      </c>
      <c r="U121" s="40"/>
      <c r="V121" s="40"/>
      <c r="W121" s="40"/>
      <c r="X121" s="40"/>
      <c r="Y121" s="40"/>
      <c r="Z121" s="40"/>
      <c r="AA121" s="40"/>
      <c r="AB121" s="40"/>
      <c r="AC121" s="40"/>
      <c r="AD121" s="40"/>
      <c r="AE121" s="40"/>
      <c r="AT121" s="18" t="s">
        <v>82</v>
      </c>
      <c r="AU121" s="18" t="s">
        <v>161</v>
      </c>
      <c r="BK121" s="228">
        <f>BK122</f>
        <v>0</v>
      </c>
    </row>
    <row r="122" s="12" customFormat="1" ht="25.92" customHeight="1">
      <c r="A122" s="12"/>
      <c r="B122" s="229"/>
      <c r="C122" s="230"/>
      <c r="D122" s="231" t="s">
        <v>82</v>
      </c>
      <c r="E122" s="232" t="s">
        <v>2673</v>
      </c>
      <c r="F122" s="232" t="s">
        <v>110</v>
      </c>
      <c r="G122" s="230"/>
      <c r="H122" s="230"/>
      <c r="I122" s="233"/>
      <c r="J122" s="234">
        <f>BK122</f>
        <v>0</v>
      </c>
      <c r="K122" s="230"/>
      <c r="L122" s="235"/>
      <c r="M122" s="236"/>
      <c r="N122" s="237"/>
      <c r="O122" s="237"/>
      <c r="P122" s="238">
        <f>P123</f>
        <v>0</v>
      </c>
      <c r="Q122" s="237"/>
      <c r="R122" s="238">
        <f>R123</f>
        <v>0</v>
      </c>
      <c r="S122" s="237"/>
      <c r="T122" s="239">
        <f>T123</f>
        <v>0</v>
      </c>
      <c r="U122" s="12"/>
      <c r="V122" s="12"/>
      <c r="W122" s="12"/>
      <c r="X122" s="12"/>
      <c r="Y122" s="12"/>
      <c r="Z122" s="12"/>
      <c r="AA122" s="12"/>
      <c r="AB122" s="12"/>
      <c r="AC122" s="12"/>
      <c r="AD122" s="12"/>
      <c r="AE122" s="12"/>
      <c r="AR122" s="240" t="s">
        <v>196</v>
      </c>
      <c r="AT122" s="241" t="s">
        <v>82</v>
      </c>
      <c r="AU122" s="241" t="s">
        <v>83</v>
      </c>
      <c r="AY122" s="240" t="s">
        <v>184</v>
      </c>
      <c r="BK122" s="242">
        <f>BK123</f>
        <v>0</v>
      </c>
    </row>
    <row r="123" s="2" customFormat="1" ht="16.5" customHeight="1">
      <c r="A123" s="40"/>
      <c r="B123" s="41"/>
      <c r="C123" s="245" t="s">
        <v>91</v>
      </c>
      <c r="D123" s="245" t="s">
        <v>187</v>
      </c>
      <c r="E123" s="246" t="s">
        <v>3275</v>
      </c>
      <c r="F123" s="247" t="s">
        <v>3288</v>
      </c>
      <c r="G123" s="248" t="s">
        <v>190</v>
      </c>
      <c r="H123" s="249">
        <v>1</v>
      </c>
      <c r="I123" s="250"/>
      <c r="J123" s="251">
        <f>ROUND(I123*H123,2)</f>
        <v>0</v>
      </c>
      <c r="K123" s="247" t="s">
        <v>1</v>
      </c>
      <c r="L123" s="46"/>
      <c r="M123" s="323" t="s">
        <v>1</v>
      </c>
      <c r="N123" s="324" t="s">
        <v>49</v>
      </c>
      <c r="O123" s="264"/>
      <c r="P123" s="325">
        <f>O123*H123</f>
        <v>0</v>
      </c>
      <c r="Q123" s="325">
        <v>0</v>
      </c>
      <c r="R123" s="325">
        <f>Q123*H123</f>
        <v>0</v>
      </c>
      <c r="S123" s="325">
        <v>0</v>
      </c>
      <c r="T123" s="326">
        <f>S123*H123</f>
        <v>0</v>
      </c>
      <c r="U123" s="40"/>
      <c r="V123" s="40"/>
      <c r="W123" s="40"/>
      <c r="X123" s="40"/>
      <c r="Y123" s="40"/>
      <c r="Z123" s="40"/>
      <c r="AA123" s="40"/>
      <c r="AB123" s="40"/>
      <c r="AC123" s="40"/>
      <c r="AD123" s="40"/>
      <c r="AE123" s="40"/>
      <c r="AR123" s="256" t="s">
        <v>411</v>
      </c>
      <c r="AT123" s="256" t="s">
        <v>187</v>
      </c>
      <c r="AU123" s="256" t="s">
        <v>91</v>
      </c>
      <c r="AY123" s="18" t="s">
        <v>184</v>
      </c>
      <c r="BE123" s="257">
        <f>IF(N123="základní",J123,0)</f>
        <v>0</v>
      </c>
      <c r="BF123" s="257">
        <f>IF(N123="snížená",J123,0)</f>
        <v>0</v>
      </c>
      <c r="BG123" s="257">
        <f>IF(N123="zákl. přenesená",J123,0)</f>
        <v>0</v>
      </c>
      <c r="BH123" s="257">
        <f>IF(N123="sníž. přenesená",J123,0)</f>
        <v>0</v>
      </c>
      <c r="BI123" s="257">
        <f>IF(N123="nulová",J123,0)</f>
        <v>0</v>
      </c>
      <c r="BJ123" s="18" t="s">
        <v>99</v>
      </c>
      <c r="BK123" s="257">
        <f>ROUND(I123*H123,2)</f>
        <v>0</v>
      </c>
      <c r="BL123" s="18" t="s">
        <v>411</v>
      </c>
      <c r="BM123" s="256" t="s">
        <v>3289</v>
      </c>
    </row>
    <row r="124" s="2" customFormat="1" ht="6.96" customHeight="1">
      <c r="A124" s="40"/>
      <c r="B124" s="68"/>
      <c r="C124" s="69"/>
      <c r="D124" s="69"/>
      <c r="E124" s="69"/>
      <c r="F124" s="69"/>
      <c r="G124" s="69"/>
      <c r="H124" s="69"/>
      <c r="I124" s="194"/>
      <c r="J124" s="69"/>
      <c r="K124" s="69"/>
      <c r="L124" s="46"/>
      <c r="M124" s="40"/>
      <c r="O124" s="40"/>
      <c r="P124" s="40"/>
      <c r="Q124" s="40"/>
      <c r="R124" s="40"/>
      <c r="S124" s="40"/>
      <c r="T124" s="40"/>
      <c r="U124" s="40"/>
      <c r="V124" s="40"/>
      <c r="W124" s="40"/>
      <c r="X124" s="40"/>
      <c r="Y124" s="40"/>
      <c r="Z124" s="40"/>
      <c r="AA124" s="40"/>
      <c r="AB124" s="40"/>
      <c r="AC124" s="40"/>
      <c r="AD124" s="40"/>
      <c r="AE124" s="40"/>
    </row>
  </sheetData>
  <sheetProtection sheet="1" autoFilter="0" formatColumns="0" formatRows="0" objects="1" scenarios="1" spinCount="100000" saltValue="DRnIlsG/dUKJcn2ZjbZzw9FrQOg9DDXYatE5bLyk4X/66KAmz74qBsJQICHzDhkxS8EuU4kttFVUzM7JoVZPdQ==" hashValue="FdEnh3NCvweNMlUsK7lNH0yfhZYtE92tJ/++hv1BfmB2aJfRgam2iOfNtGRSlu6aynKF+G5luxiKJTuRilNCFA==" algorithmName="SHA-512" password="E785"/>
  <autoFilter ref="C120:K123"/>
  <mergeCells count="12">
    <mergeCell ref="E7:H7"/>
    <mergeCell ref="E9:H9"/>
    <mergeCell ref="E11:H11"/>
    <mergeCell ref="E20:H20"/>
    <mergeCell ref="E29:H29"/>
    <mergeCell ref="E85:H85"/>
    <mergeCell ref="E87:H87"/>
    <mergeCell ref="E89:H89"/>
    <mergeCell ref="E109:H109"/>
    <mergeCell ref="E111:H111"/>
    <mergeCell ref="E113:H11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129</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3272</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3290</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14. 5. 2020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ROUND(J121,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ROUND((SUM(BE121:BE123)),  2)</f>
        <v>0</v>
      </c>
      <c r="G35" s="40"/>
      <c r="H35" s="40"/>
      <c r="I35" s="173">
        <v>0.20999999999999999</v>
      </c>
      <c r="J35" s="172">
        <f>ROUND(((SUM(BE121:BE123))*I35),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ROUND((SUM(BF121:BF123)),  2)</f>
        <v>0</v>
      </c>
      <c r="G36" s="40"/>
      <c r="H36" s="40"/>
      <c r="I36" s="173">
        <v>0.14999999999999999</v>
      </c>
      <c r="J36" s="172">
        <f>ROUND(((SUM(BF121:BF123))*I36),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ROUND((SUM(BG121:BG123)),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ROUND((SUM(BH121:BH123)),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ROUND((SUM(BI121:BI123)),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3272</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D.1.4.7 - Elektroinstalace _ silnoproud</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14. 5. 2020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J121</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3274</v>
      </c>
      <c r="E99" s="207"/>
      <c r="F99" s="207"/>
      <c r="G99" s="207"/>
      <c r="H99" s="207"/>
      <c r="I99" s="208"/>
      <c r="J99" s="209">
        <f>J122</f>
        <v>0</v>
      </c>
      <c r="K99" s="205"/>
      <c r="L99" s="210"/>
      <c r="S99" s="9"/>
      <c r="T99" s="9"/>
      <c r="U99" s="9"/>
      <c r="V99" s="9"/>
      <c r="W99" s="9"/>
      <c r="X99" s="9"/>
      <c r="Y99" s="9"/>
      <c r="Z99" s="9"/>
      <c r="AA99" s="9"/>
      <c r="AB99" s="9"/>
      <c r="AC99" s="9"/>
      <c r="AD99" s="9"/>
      <c r="AE99" s="9"/>
    </row>
    <row r="100" s="2" customFormat="1" ht="21.84" customHeight="1">
      <c r="A100" s="40"/>
      <c r="B100" s="41"/>
      <c r="C100" s="42"/>
      <c r="D100" s="42"/>
      <c r="E100" s="42"/>
      <c r="F100" s="42"/>
      <c r="G100" s="42"/>
      <c r="H100" s="42"/>
      <c r="I100" s="156"/>
      <c r="J100" s="42"/>
      <c r="K100" s="42"/>
      <c r="L100" s="65"/>
      <c r="S100" s="40"/>
      <c r="T100" s="40"/>
      <c r="U100" s="40"/>
      <c r="V100" s="40"/>
      <c r="W100" s="40"/>
      <c r="X100" s="40"/>
      <c r="Y100" s="40"/>
      <c r="Z100" s="40"/>
      <c r="AA100" s="40"/>
      <c r="AB100" s="40"/>
      <c r="AC100" s="40"/>
      <c r="AD100" s="40"/>
      <c r="AE100" s="40"/>
    </row>
    <row r="101" s="2" customFormat="1" ht="6.96" customHeight="1">
      <c r="A101" s="40"/>
      <c r="B101" s="68"/>
      <c r="C101" s="69"/>
      <c r="D101" s="69"/>
      <c r="E101" s="69"/>
      <c r="F101" s="69"/>
      <c r="G101" s="69"/>
      <c r="H101" s="69"/>
      <c r="I101" s="194"/>
      <c r="J101" s="69"/>
      <c r="K101" s="69"/>
      <c r="L101" s="65"/>
      <c r="S101" s="40"/>
      <c r="T101" s="40"/>
      <c r="U101" s="40"/>
      <c r="V101" s="40"/>
      <c r="W101" s="40"/>
      <c r="X101" s="40"/>
      <c r="Y101" s="40"/>
      <c r="Z101" s="40"/>
      <c r="AA101" s="40"/>
      <c r="AB101" s="40"/>
      <c r="AC101" s="40"/>
      <c r="AD101" s="40"/>
      <c r="AE101" s="40"/>
    </row>
    <row r="105" s="2" customFormat="1" ht="6.96" customHeight="1">
      <c r="A105" s="40"/>
      <c r="B105" s="70"/>
      <c r="C105" s="71"/>
      <c r="D105" s="71"/>
      <c r="E105" s="71"/>
      <c r="F105" s="71"/>
      <c r="G105" s="71"/>
      <c r="H105" s="71"/>
      <c r="I105" s="197"/>
      <c r="J105" s="71"/>
      <c r="K105" s="71"/>
      <c r="L105" s="65"/>
      <c r="S105" s="40"/>
      <c r="T105" s="40"/>
      <c r="U105" s="40"/>
      <c r="V105" s="40"/>
      <c r="W105" s="40"/>
      <c r="X105" s="40"/>
      <c r="Y105" s="40"/>
      <c r="Z105" s="40"/>
      <c r="AA105" s="40"/>
      <c r="AB105" s="40"/>
      <c r="AC105" s="40"/>
      <c r="AD105" s="40"/>
      <c r="AE105" s="40"/>
    </row>
    <row r="106" s="2" customFormat="1" ht="24.96" customHeight="1">
      <c r="A106" s="40"/>
      <c r="B106" s="41"/>
      <c r="C106" s="24" t="s">
        <v>168</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41"/>
      <c r="C107" s="42"/>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16</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198" t="str">
        <f>E7</f>
        <v>DOMOV PRO SENIORY ANTOŠOVICE</v>
      </c>
      <c r="F109" s="33"/>
      <c r="G109" s="33"/>
      <c r="H109" s="33"/>
      <c r="I109" s="156"/>
      <c r="J109" s="42"/>
      <c r="K109" s="42"/>
      <c r="L109" s="65"/>
      <c r="S109" s="40"/>
      <c r="T109" s="40"/>
      <c r="U109" s="40"/>
      <c r="V109" s="40"/>
      <c r="W109" s="40"/>
      <c r="X109" s="40"/>
      <c r="Y109" s="40"/>
      <c r="Z109" s="40"/>
      <c r="AA109" s="40"/>
      <c r="AB109" s="40"/>
      <c r="AC109" s="40"/>
      <c r="AD109" s="40"/>
      <c r="AE109" s="40"/>
    </row>
    <row r="110" s="1" customFormat="1" ht="12" customHeight="1">
      <c r="B110" s="22"/>
      <c r="C110" s="33" t="s">
        <v>155</v>
      </c>
      <c r="D110" s="23"/>
      <c r="E110" s="23"/>
      <c r="F110" s="23"/>
      <c r="G110" s="23"/>
      <c r="H110" s="23"/>
      <c r="I110" s="148"/>
      <c r="J110" s="23"/>
      <c r="K110" s="23"/>
      <c r="L110" s="21"/>
    </row>
    <row r="111" s="2" customFormat="1" ht="16.5" customHeight="1">
      <c r="A111" s="40"/>
      <c r="B111" s="41"/>
      <c r="C111" s="42"/>
      <c r="D111" s="42"/>
      <c r="E111" s="198" t="s">
        <v>3272</v>
      </c>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256</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16.5" customHeight="1">
      <c r="A113" s="40"/>
      <c r="B113" s="41"/>
      <c r="C113" s="42"/>
      <c r="D113" s="42"/>
      <c r="E113" s="78" t="str">
        <f>E11</f>
        <v>D.1.4.7 - Elektroinstalace _ silnoproud</v>
      </c>
      <c r="F113" s="42"/>
      <c r="G113" s="42"/>
      <c r="H113" s="42"/>
      <c r="I113" s="156"/>
      <c r="J113" s="42"/>
      <c r="K113" s="42"/>
      <c r="L113" s="65"/>
      <c r="S113" s="40"/>
      <c r="T113" s="40"/>
      <c r="U113" s="40"/>
      <c r="V113" s="40"/>
      <c r="W113" s="40"/>
      <c r="X113" s="40"/>
      <c r="Y113" s="40"/>
      <c r="Z113" s="40"/>
      <c r="AA113" s="40"/>
      <c r="AB113" s="40"/>
      <c r="AC113" s="40"/>
      <c r="AD113" s="40"/>
      <c r="AE113" s="40"/>
    </row>
    <row r="114" s="2" customFormat="1" ht="6.96" customHeight="1">
      <c r="A114" s="40"/>
      <c r="B114" s="41"/>
      <c r="C114" s="42"/>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2" customHeight="1">
      <c r="A115" s="40"/>
      <c r="B115" s="41"/>
      <c r="C115" s="33" t="s">
        <v>22</v>
      </c>
      <c r="D115" s="42"/>
      <c r="E115" s="42"/>
      <c r="F115" s="28" t="str">
        <f>F14</f>
        <v>p.č.. 1, 3/1, 3/2, A 4/1 V K. Ú. ANTOŠOVICE</v>
      </c>
      <c r="G115" s="42"/>
      <c r="H115" s="42"/>
      <c r="I115" s="158" t="s">
        <v>24</v>
      </c>
      <c r="J115" s="81" t="str">
        <f>IF(J14="","",J14)</f>
        <v>14. 5. 2020</v>
      </c>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25.65" customHeight="1">
      <c r="A117" s="40"/>
      <c r="B117" s="41"/>
      <c r="C117" s="33" t="s">
        <v>30</v>
      </c>
      <c r="D117" s="42"/>
      <c r="E117" s="42"/>
      <c r="F117" s="28" t="str">
        <f>E17</f>
        <v>Statutární město Ostrava, MOb Slezská Ostrava</v>
      </c>
      <c r="G117" s="42"/>
      <c r="H117" s="42"/>
      <c r="I117" s="158" t="s">
        <v>36</v>
      </c>
      <c r="J117" s="38" t="str">
        <f>E23</f>
        <v>Master Design s.r.o.</v>
      </c>
      <c r="K117" s="42"/>
      <c r="L117" s="65"/>
      <c r="S117" s="40"/>
      <c r="T117" s="40"/>
      <c r="U117" s="40"/>
      <c r="V117" s="40"/>
      <c r="W117" s="40"/>
      <c r="X117" s="40"/>
      <c r="Y117" s="40"/>
      <c r="Z117" s="40"/>
      <c r="AA117" s="40"/>
      <c r="AB117" s="40"/>
      <c r="AC117" s="40"/>
      <c r="AD117" s="40"/>
      <c r="AE117" s="40"/>
    </row>
    <row r="118" s="2" customFormat="1" ht="15.15" customHeight="1">
      <c r="A118" s="40"/>
      <c r="B118" s="41"/>
      <c r="C118" s="33" t="s">
        <v>34</v>
      </c>
      <c r="D118" s="42"/>
      <c r="E118" s="42"/>
      <c r="F118" s="28" t="str">
        <f>IF(E20="","",E20)</f>
        <v>Vyplň údaj</v>
      </c>
      <c r="G118" s="42"/>
      <c r="H118" s="42"/>
      <c r="I118" s="158" t="s">
        <v>39</v>
      </c>
      <c r="J118" s="38" t="str">
        <f>E26</f>
        <v xml:space="preserve"> </v>
      </c>
      <c r="K118" s="42"/>
      <c r="L118" s="65"/>
      <c r="S118" s="40"/>
      <c r="T118" s="40"/>
      <c r="U118" s="40"/>
      <c r="V118" s="40"/>
      <c r="W118" s="40"/>
      <c r="X118" s="40"/>
      <c r="Y118" s="40"/>
      <c r="Z118" s="40"/>
      <c r="AA118" s="40"/>
      <c r="AB118" s="40"/>
      <c r="AC118" s="40"/>
      <c r="AD118" s="40"/>
      <c r="AE118" s="40"/>
    </row>
    <row r="119" s="2" customFormat="1" ht="10.32"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11" customFormat="1" ht="29.28" customHeight="1">
      <c r="A120" s="217"/>
      <c r="B120" s="218"/>
      <c r="C120" s="219" t="s">
        <v>169</v>
      </c>
      <c r="D120" s="220" t="s">
        <v>68</v>
      </c>
      <c r="E120" s="220" t="s">
        <v>64</v>
      </c>
      <c r="F120" s="220" t="s">
        <v>65</v>
      </c>
      <c r="G120" s="220" t="s">
        <v>170</v>
      </c>
      <c r="H120" s="220" t="s">
        <v>171</v>
      </c>
      <c r="I120" s="221" t="s">
        <v>172</v>
      </c>
      <c r="J120" s="220" t="s">
        <v>159</v>
      </c>
      <c r="K120" s="222" t="s">
        <v>173</v>
      </c>
      <c r="L120" s="223"/>
      <c r="M120" s="102" t="s">
        <v>1</v>
      </c>
      <c r="N120" s="103" t="s">
        <v>47</v>
      </c>
      <c r="O120" s="103" t="s">
        <v>174</v>
      </c>
      <c r="P120" s="103" t="s">
        <v>175</v>
      </c>
      <c r="Q120" s="103" t="s">
        <v>176</v>
      </c>
      <c r="R120" s="103" t="s">
        <v>177</v>
      </c>
      <c r="S120" s="103" t="s">
        <v>178</v>
      </c>
      <c r="T120" s="104" t="s">
        <v>179</v>
      </c>
      <c r="U120" s="217"/>
      <c r="V120" s="217"/>
      <c r="W120" s="217"/>
      <c r="X120" s="217"/>
      <c r="Y120" s="217"/>
      <c r="Z120" s="217"/>
      <c r="AA120" s="217"/>
      <c r="AB120" s="217"/>
      <c r="AC120" s="217"/>
      <c r="AD120" s="217"/>
      <c r="AE120" s="217"/>
    </row>
    <row r="121" s="2" customFormat="1" ht="22.8" customHeight="1">
      <c r="A121" s="40"/>
      <c r="B121" s="41"/>
      <c r="C121" s="109" t="s">
        <v>180</v>
      </c>
      <c r="D121" s="42"/>
      <c r="E121" s="42"/>
      <c r="F121" s="42"/>
      <c r="G121" s="42"/>
      <c r="H121" s="42"/>
      <c r="I121" s="156"/>
      <c r="J121" s="224">
        <f>BK121</f>
        <v>0</v>
      </c>
      <c r="K121" s="42"/>
      <c r="L121" s="46"/>
      <c r="M121" s="105"/>
      <c r="N121" s="225"/>
      <c r="O121" s="106"/>
      <c r="P121" s="226">
        <f>P122</f>
        <v>0</v>
      </c>
      <c r="Q121" s="106"/>
      <c r="R121" s="226">
        <f>R122</f>
        <v>0</v>
      </c>
      <c r="S121" s="106"/>
      <c r="T121" s="227">
        <f>T122</f>
        <v>0</v>
      </c>
      <c r="U121" s="40"/>
      <c r="V121" s="40"/>
      <c r="W121" s="40"/>
      <c r="X121" s="40"/>
      <c r="Y121" s="40"/>
      <c r="Z121" s="40"/>
      <c r="AA121" s="40"/>
      <c r="AB121" s="40"/>
      <c r="AC121" s="40"/>
      <c r="AD121" s="40"/>
      <c r="AE121" s="40"/>
      <c r="AT121" s="18" t="s">
        <v>82</v>
      </c>
      <c r="AU121" s="18" t="s">
        <v>161</v>
      </c>
      <c r="BK121" s="228">
        <f>BK122</f>
        <v>0</v>
      </c>
    </row>
    <row r="122" s="12" customFormat="1" ht="25.92" customHeight="1">
      <c r="A122" s="12"/>
      <c r="B122" s="229"/>
      <c r="C122" s="230"/>
      <c r="D122" s="231" t="s">
        <v>82</v>
      </c>
      <c r="E122" s="232" t="s">
        <v>2673</v>
      </c>
      <c r="F122" s="232" t="s">
        <v>110</v>
      </c>
      <c r="G122" s="230"/>
      <c r="H122" s="230"/>
      <c r="I122" s="233"/>
      <c r="J122" s="234">
        <f>BK122</f>
        <v>0</v>
      </c>
      <c r="K122" s="230"/>
      <c r="L122" s="235"/>
      <c r="M122" s="236"/>
      <c r="N122" s="237"/>
      <c r="O122" s="237"/>
      <c r="P122" s="238">
        <f>P123</f>
        <v>0</v>
      </c>
      <c r="Q122" s="237"/>
      <c r="R122" s="238">
        <f>R123</f>
        <v>0</v>
      </c>
      <c r="S122" s="237"/>
      <c r="T122" s="239">
        <f>T123</f>
        <v>0</v>
      </c>
      <c r="U122" s="12"/>
      <c r="V122" s="12"/>
      <c r="W122" s="12"/>
      <c r="X122" s="12"/>
      <c r="Y122" s="12"/>
      <c r="Z122" s="12"/>
      <c r="AA122" s="12"/>
      <c r="AB122" s="12"/>
      <c r="AC122" s="12"/>
      <c r="AD122" s="12"/>
      <c r="AE122" s="12"/>
      <c r="AR122" s="240" t="s">
        <v>196</v>
      </c>
      <c r="AT122" s="241" t="s">
        <v>82</v>
      </c>
      <c r="AU122" s="241" t="s">
        <v>83</v>
      </c>
      <c r="AY122" s="240" t="s">
        <v>184</v>
      </c>
      <c r="BK122" s="242">
        <f>BK123</f>
        <v>0</v>
      </c>
    </row>
    <row r="123" s="2" customFormat="1" ht="16.5" customHeight="1">
      <c r="A123" s="40"/>
      <c r="B123" s="41"/>
      <c r="C123" s="245" t="s">
        <v>91</v>
      </c>
      <c r="D123" s="245" t="s">
        <v>187</v>
      </c>
      <c r="E123" s="246" t="s">
        <v>3275</v>
      </c>
      <c r="F123" s="247" t="s">
        <v>3291</v>
      </c>
      <c r="G123" s="248" t="s">
        <v>190</v>
      </c>
      <c r="H123" s="249">
        <v>1</v>
      </c>
      <c r="I123" s="250"/>
      <c r="J123" s="251">
        <f>ROUND(I123*H123,2)</f>
        <v>0</v>
      </c>
      <c r="K123" s="247" t="s">
        <v>1</v>
      </c>
      <c r="L123" s="46"/>
      <c r="M123" s="323" t="s">
        <v>1</v>
      </c>
      <c r="N123" s="324" t="s">
        <v>49</v>
      </c>
      <c r="O123" s="264"/>
      <c r="P123" s="325">
        <f>O123*H123</f>
        <v>0</v>
      </c>
      <c r="Q123" s="325">
        <v>0</v>
      </c>
      <c r="R123" s="325">
        <f>Q123*H123</f>
        <v>0</v>
      </c>
      <c r="S123" s="325">
        <v>0</v>
      </c>
      <c r="T123" s="326">
        <f>S123*H123</f>
        <v>0</v>
      </c>
      <c r="U123" s="40"/>
      <c r="V123" s="40"/>
      <c r="W123" s="40"/>
      <c r="X123" s="40"/>
      <c r="Y123" s="40"/>
      <c r="Z123" s="40"/>
      <c r="AA123" s="40"/>
      <c r="AB123" s="40"/>
      <c r="AC123" s="40"/>
      <c r="AD123" s="40"/>
      <c r="AE123" s="40"/>
      <c r="AR123" s="256" t="s">
        <v>411</v>
      </c>
      <c r="AT123" s="256" t="s">
        <v>187</v>
      </c>
      <c r="AU123" s="256" t="s">
        <v>91</v>
      </c>
      <c r="AY123" s="18" t="s">
        <v>184</v>
      </c>
      <c r="BE123" s="257">
        <f>IF(N123="základní",J123,0)</f>
        <v>0</v>
      </c>
      <c r="BF123" s="257">
        <f>IF(N123="snížená",J123,0)</f>
        <v>0</v>
      </c>
      <c r="BG123" s="257">
        <f>IF(N123="zákl. přenesená",J123,0)</f>
        <v>0</v>
      </c>
      <c r="BH123" s="257">
        <f>IF(N123="sníž. přenesená",J123,0)</f>
        <v>0</v>
      </c>
      <c r="BI123" s="257">
        <f>IF(N123="nulová",J123,0)</f>
        <v>0</v>
      </c>
      <c r="BJ123" s="18" t="s">
        <v>99</v>
      </c>
      <c r="BK123" s="257">
        <f>ROUND(I123*H123,2)</f>
        <v>0</v>
      </c>
      <c r="BL123" s="18" t="s">
        <v>411</v>
      </c>
      <c r="BM123" s="256" t="s">
        <v>3292</v>
      </c>
    </row>
    <row r="124" s="2" customFormat="1" ht="6.96" customHeight="1">
      <c r="A124" s="40"/>
      <c r="B124" s="68"/>
      <c r="C124" s="69"/>
      <c r="D124" s="69"/>
      <c r="E124" s="69"/>
      <c r="F124" s="69"/>
      <c r="G124" s="69"/>
      <c r="H124" s="69"/>
      <c r="I124" s="194"/>
      <c r="J124" s="69"/>
      <c r="K124" s="69"/>
      <c r="L124" s="46"/>
      <c r="M124" s="40"/>
      <c r="O124" s="40"/>
      <c r="P124" s="40"/>
      <c r="Q124" s="40"/>
      <c r="R124" s="40"/>
      <c r="S124" s="40"/>
      <c r="T124" s="40"/>
      <c r="U124" s="40"/>
      <c r="V124" s="40"/>
      <c r="W124" s="40"/>
      <c r="X124" s="40"/>
      <c r="Y124" s="40"/>
      <c r="Z124" s="40"/>
      <c r="AA124" s="40"/>
      <c r="AB124" s="40"/>
      <c r="AC124" s="40"/>
      <c r="AD124" s="40"/>
      <c r="AE124" s="40"/>
    </row>
  </sheetData>
  <sheetProtection sheet="1" autoFilter="0" formatColumns="0" formatRows="0" objects="1" scenarios="1" spinCount="100000" saltValue="HfUSlMtDSWGsBBEgoCTjLZ9sYZj70m15Tcv67w4kkkdxT0NS4lf2IK3sGy5lmcMW6BXlxDYCHTTnf94y+2zdNg==" hashValue="xDSywo8miFA5W0kEoXQ8pG1dBjAOhdo9k00zUevtn1MDmz/J8Gh6OBaE2FGFxBEznmL9tFh0uDiSgWVm072Dlg==" algorithmName="SHA-512" password="E785"/>
  <autoFilter ref="C120:K123"/>
  <mergeCells count="12">
    <mergeCell ref="E7:H7"/>
    <mergeCell ref="E9:H9"/>
    <mergeCell ref="E11:H11"/>
    <mergeCell ref="E20:H20"/>
    <mergeCell ref="E29:H29"/>
    <mergeCell ref="E85:H85"/>
    <mergeCell ref="E87:H87"/>
    <mergeCell ref="E89:H89"/>
    <mergeCell ref="E109:H109"/>
    <mergeCell ref="E111:H111"/>
    <mergeCell ref="E113:H11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132</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3272</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3293</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14. 5. 2020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ROUND(J121,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ROUND((SUM(BE121:BE123)),  2)</f>
        <v>0</v>
      </c>
      <c r="G35" s="40"/>
      <c r="H35" s="40"/>
      <c r="I35" s="173">
        <v>0.20999999999999999</v>
      </c>
      <c r="J35" s="172">
        <f>ROUND(((SUM(BE121:BE123))*I35),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ROUND((SUM(BF121:BF123)),  2)</f>
        <v>0</v>
      </c>
      <c r="G36" s="40"/>
      <c r="H36" s="40"/>
      <c r="I36" s="173">
        <v>0.14999999999999999</v>
      </c>
      <c r="J36" s="172">
        <f>ROUND(((SUM(BF121:BF123))*I36),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ROUND((SUM(BG121:BG123)),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ROUND((SUM(BH121:BH123)),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ROUND((SUM(BI121:BI123)),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3272</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D.1.4.8 - Klimatizace</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14. 5. 2020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J121</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3274</v>
      </c>
      <c r="E99" s="207"/>
      <c r="F99" s="207"/>
      <c r="G99" s="207"/>
      <c r="H99" s="207"/>
      <c r="I99" s="208"/>
      <c r="J99" s="209">
        <f>J122</f>
        <v>0</v>
      </c>
      <c r="K99" s="205"/>
      <c r="L99" s="210"/>
      <c r="S99" s="9"/>
      <c r="T99" s="9"/>
      <c r="U99" s="9"/>
      <c r="V99" s="9"/>
      <c r="W99" s="9"/>
      <c r="X99" s="9"/>
      <c r="Y99" s="9"/>
      <c r="Z99" s="9"/>
      <c r="AA99" s="9"/>
      <c r="AB99" s="9"/>
      <c r="AC99" s="9"/>
      <c r="AD99" s="9"/>
      <c r="AE99" s="9"/>
    </row>
    <row r="100" s="2" customFormat="1" ht="21.84" customHeight="1">
      <c r="A100" s="40"/>
      <c r="B100" s="41"/>
      <c r="C100" s="42"/>
      <c r="D100" s="42"/>
      <c r="E100" s="42"/>
      <c r="F100" s="42"/>
      <c r="G100" s="42"/>
      <c r="H100" s="42"/>
      <c r="I100" s="156"/>
      <c r="J100" s="42"/>
      <c r="K100" s="42"/>
      <c r="L100" s="65"/>
      <c r="S100" s="40"/>
      <c r="T100" s="40"/>
      <c r="U100" s="40"/>
      <c r="V100" s="40"/>
      <c r="W100" s="40"/>
      <c r="X100" s="40"/>
      <c r="Y100" s="40"/>
      <c r="Z100" s="40"/>
      <c r="AA100" s="40"/>
      <c r="AB100" s="40"/>
      <c r="AC100" s="40"/>
      <c r="AD100" s="40"/>
      <c r="AE100" s="40"/>
    </row>
    <row r="101" s="2" customFormat="1" ht="6.96" customHeight="1">
      <c r="A101" s="40"/>
      <c r="B101" s="68"/>
      <c r="C101" s="69"/>
      <c r="D101" s="69"/>
      <c r="E101" s="69"/>
      <c r="F101" s="69"/>
      <c r="G101" s="69"/>
      <c r="H101" s="69"/>
      <c r="I101" s="194"/>
      <c r="J101" s="69"/>
      <c r="K101" s="69"/>
      <c r="L101" s="65"/>
      <c r="S101" s="40"/>
      <c r="T101" s="40"/>
      <c r="U101" s="40"/>
      <c r="V101" s="40"/>
      <c r="W101" s="40"/>
      <c r="X101" s="40"/>
      <c r="Y101" s="40"/>
      <c r="Z101" s="40"/>
      <c r="AA101" s="40"/>
      <c r="AB101" s="40"/>
      <c r="AC101" s="40"/>
      <c r="AD101" s="40"/>
      <c r="AE101" s="40"/>
    </row>
    <row r="105" s="2" customFormat="1" ht="6.96" customHeight="1">
      <c r="A105" s="40"/>
      <c r="B105" s="70"/>
      <c r="C105" s="71"/>
      <c r="D105" s="71"/>
      <c r="E105" s="71"/>
      <c r="F105" s="71"/>
      <c r="G105" s="71"/>
      <c r="H105" s="71"/>
      <c r="I105" s="197"/>
      <c r="J105" s="71"/>
      <c r="K105" s="71"/>
      <c r="L105" s="65"/>
      <c r="S105" s="40"/>
      <c r="T105" s="40"/>
      <c r="U105" s="40"/>
      <c r="V105" s="40"/>
      <c r="W105" s="40"/>
      <c r="X105" s="40"/>
      <c r="Y105" s="40"/>
      <c r="Z105" s="40"/>
      <c r="AA105" s="40"/>
      <c r="AB105" s="40"/>
      <c r="AC105" s="40"/>
      <c r="AD105" s="40"/>
      <c r="AE105" s="40"/>
    </row>
    <row r="106" s="2" customFormat="1" ht="24.96" customHeight="1">
      <c r="A106" s="40"/>
      <c r="B106" s="41"/>
      <c r="C106" s="24" t="s">
        <v>168</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41"/>
      <c r="C107" s="42"/>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16</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198" t="str">
        <f>E7</f>
        <v>DOMOV PRO SENIORY ANTOŠOVICE</v>
      </c>
      <c r="F109" s="33"/>
      <c r="G109" s="33"/>
      <c r="H109" s="33"/>
      <c r="I109" s="156"/>
      <c r="J109" s="42"/>
      <c r="K109" s="42"/>
      <c r="L109" s="65"/>
      <c r="S109" s="40"/>
      <c r="T109" s="40"/>
      <c r="U109" s="40"/>
      <c r="V109" s="40"/>
      <c r="W109" s="40"/>
      <c r="X109" s="40"/>
      <c r="Y109" s="40"/>
      <c r="Z109" s="40"/>
      <c r="AA109" s="40"/>
      <c r="AB109" s="40"/>
      <c r="AC109" s="40"/>
      <c r="AD109" s="40"/>
      <c r="AE109" s="40"/>
    </row>
    <row r="110" s="1" customFormat="1" ht="12" customHeight="1">
      <c r="B110" s="22"/>
      <c r="C110" s="33" t="s">
        <v>155</v>
      </c>
      <c r="D110" s="23"/>
      <c r="E110" s="23"/>
      <c r="F110" s="23"/>
      <c r="G110" s="23"/>
      <c r="H110" s="23"/>
      <c r="I110" s="148"/>
      <c r="J110" s="23"/>
      <c r="K110" s="23"/>
      <c r="L110" s="21"/>
    </row>
    <row r="111" s="2" customFormat="1" ht="16.5" customHeight="1">
      <c r="A111" s="40"/>
      <c r="B111" s="41"/>
      <c r="C111" s="42"/>
      <c r="D111" s="42"/>
      <c r="E111" s="198" t="s">
        <v>3272</v>
      </c>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256</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16.5" customHeight="1">
      <c r="A113" s="40"/>
      <c r="B113" s="41"/>
      <c r="C113" s="42"/>
      <c r="D113" s="42"/>
      <c r="E113" s="78" t="str">
        <f>E11</f>
        <v>D.1.4.8 - Klimatizace</v>
      </c>
      <c r="F113" s="42"/>
      <c r="G113" s="42"/>
      <c r="H113" s="42"/>
      <c r="I113" s="156"/>
      <c r="J113" s="42"/>
      <c r="K113" s="42"/>
      <c r="L113" s="65"/>
      <c r="S113" s="40"/>
      <c r="T113" s="40"/>
      <c r="U113" s="40"/>
      <c r="V113" s="40"/>
      <c r="W113" s="40"/>
      <c r="X113" s="40"/>
      <c r="Y113" s="40"/>
      <c r="Z113" s="40"/>
      <c r="AA113" s="40"/>
      <c r="AB113" s="40"/>
      <c r="AC113" s="40"/>
      <c r="AD113" s="40"/>
      <c r="AE113" s="40"/>
    </row>
    <row r="114" s="2" customFormat="1" ht="6.96" customHeight="1">
      <c r="A114" s="40"/>
      <c r="B114" s="41"/>
      <c r="C114" s="42"/>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2" customHeight="1">
      <c r="A115" s="40"/>
      <c r="B115" s="41"/>
      <c r="C115" s="33" t="s">
        <v>22</v>
      </c>
      <c r="D115" s="42"/>
      <c r="E115" s="42"/>
      <c r="F115" s="28" t="str">
        <f>F14</f>
        <v>p.č.. 1, 3/1, 3/2, A 4/1 V K. Ú. ANTOŠOVICE</v>
      </c>
      <c r="G115" s="42"/>
      <c r="H115" s="42"/>
      <c r="I115" s="158" t="s">
        <v>24</v>
      </c>
      <c r="J115" s="81" t="str">
        <f>IF(J14="","",J14)</f>
        <v>14. 5. 2020</v>
      </c>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25.65" customHeight="1">
      <c r="A117" s="40"/>
      <c r="B117" s="41"/>
      <c r="C117" s="33" t="s">
        <v>30</v>
      </c>
      <c r="D117" s="42"/>
      <c r="E117" s="42"/>
      <c r="F117" s="28" t="str">
        <f>E17</f>
        <v>Statutární město Ostrava, MOb Slezská Ostrava</v>
      </c>
      <c r="G117" s="42"/>
      <c r="H117" s="42"/>
      <c r="I117" s="158" t="s">
        <v>36</v>
      </c>
      <c r="J117" s="38" t="str">
        <f>E23</f>
        <v>Master Design s.r.o.</v>
      </c>
      <c r="K117" s="42"/>
      <c r="L117" s="65"/>
      <c r="S117" s="40"/>
      <c r="T117" s="40"/>
      <c r="U117" s="40"/>
      <c r="V117" s="40"/>
      <c r="W117" s="40"/>
      <c r="X117" s="40"/>
      <c r="Y117" s="40"/>
      <c r="Z117" s="40"/>
      <c r="AA117" s="40"/>
      <c r="AB117" s="40"/>
      <c r="AC117" s="40"/>
      <c r="AD117" s="40"/>
      <c r="AE117" s="40"/>
    </row>
    <row r="118" s="2" customFormat="1" ht="15.15" customHeight="1">
      <c r="A118" s="40"/>
      <c r="B118" s="41"/>
      <c r="C118" s="33" t="s">
        <v>34</v>
      </c>
      <c r="D118" s="42"/>
      <c r="E118" s="42"/>
      <c r="F118" s="28" t="str">
        <f>IF(E20="","",E20)</f>
        <v>Vyplň údaj</v>
      </c>
      <c r="G118" s="42"/>
      <c r="H118" s="42"/>
      <c r="I118" s="158" t="s">
        <v>39</v>
      </c>
      <c r="J118" s="38" t="str">
        <f>E26</f>
        <v xml:space="preserve"> </v>
      </c>
      <c r="K118" s="42"/>
      <c r="L118" s="65"/>
      <c r="S118" s="40"/>
      <c r="T118" s="40"/>
      <c r="U118" s="40"/>
      <c r="V118" s="40"/>
      <c r="W118" s="40"/>
      <c r="X118" s="40"/>
      <c r="Y118" s="40"/>
      <c r="Z118" s="40"/>
      <c r="AA118" s="40"/>
      <c r="AB118" s="40"/>
      <c r="AC118" s="40"/>
      <c r="AD118" s="40"/>
      <c r="AE118" s="40"/>
    </row>
    <row r="119" s="2" customFormat="1" ht="10.32"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11" customFormat="1" ht="29.28" customHeight="1">
      <c r="A120" s="217"/>
      <c r="B120" s="218"/>
      <c r="C120" s="219" t="s">
        <v>169</v>
      </c>
      <c r="D120" s="220" t="s">
        <v>68</v>
      </c>
      <c r="E120" s="220" t="s">
        <v>64</v>
      </c>
      <c r="F120" s="220" t="s">
        <v>65</v>
      </c>
      <c r="G120" s="220" t="s">
        <v>170</v>
      </c>
      <c r="H120" s="220" t="s">
        <v>171</v>
      </c>
      <c r="I120" s="221" t="s">
        <v>172</v>
      </c>
      <c r="J120" s="220" t="s">
        <v>159</v>
      </c>
      <c r="K120" s="222" t="s">
        <v>173</v>
      </c>
      <c r="L120" s="223"/>
      <c r="M120" s="102" t="s">
        <v>1</v>
      </c>
      <c r="N120" s="103" t="s">
        <v>47</v>
      </c>
      <c r="O120" s="103" t="s">
        <v>174</v>
      </c>
      <c r="P120" s="103" t="s">
        <v>175</v>
      </c>
      <c r="Q120" s="103" t="s">
        <v>176</v>
      </c>
      <c r="R120" s="103" t="s">
        <v>177</v>
      </c>
      <c r="S120" s="103" t="s">
        <v>178</v>
      </c>
      <c r="T120" s="104" t="s">
        <v>179</v>
      </c>
      <c r="U120" s="217"/>
      <c r="V120" s="217"/>
      <c r="W120" s="217"/>
      <c r="X120" s="217"/>
      <c r="Y120" s="217"/>
      <c r="Z120" s="217"/>
      <c r="AA120" s="217"/>
      <c r="AB120" s="217"/>
      <c r="AC120" s="217"/>
      <c r="AD120" s="217"/>
      <c r="AE120" s="217"/>
    </row>
    <row r="121" s="2" customFormat="1" ht="22.8" customHeight="1">
      <c r="A121" s="40"/>
      <c r="B121" s="41"/>
      <c r="C121" s="109" t="s">
        <v>180</v>
      </c>
      <c r="D121" s="42"/>
      <c r="E121" s="42"/>
      <c r="F121" s="42"/>
      <c r="G121" s="42"/>
      <c r="H121" s="42"/>
      <c r="I121" s="156"/>
      <c r="J121" s="224">
        <f>BK121</f>
        <v>0</v>
      </c>
      <c r="K121" s="42"/>
      <c r="L121" s="46"/>
      <c r="M121" s="105"/>
      <c r="N121" s="225"/>
      <c r="O121" s="106"/>
      <c r="P121" s="226">
        <f>P122</f>
        <v>0</v>
      </c>
      <c r="Q121" s="106"/>
      <c r="R121" s="226">
        <f>R122</f>
        <v>0</v>
      </c>
      <c r="S121" s="106"/>
      <c r="T121" s="227">
        <f>T122</f>
        <v>0</v>
      </c>
      <c r="U121" s="40"/>
      <c r="V121" s="40"/>
      <c r="W121" s="40"/>
      <c r="X121" s="40"/>
      <c r="Y121" s="40"/>
      <c r="Z121" s="40"/>
      <c r="AA121" s="40"/>
      <c r="AB121" s="40"/>
      <c r="AC121" s="40"/>
      <c r="AD121" s="40"/>
      <c r="AE121" s="40"/>
      <c r="AT121" s="18" t="s">
        <v>82</v>
      </c>
      <c r="AU121" s="18" t="s">
        <v>161</v>
      </c>
      <c r="BK121" s="228">
        <f>BK122</f>
        <v>0</v>
      </c>
    </row>
    <row r="122" s="12" customFormat="1" ht="25.92" customHeight="1">
      <c r="A122" s="12"/>
      <c r="B122" s="229"/>
      <c r="C122" s="230"/>
      <c r="D122" s="231" t="s">
        <v>82</v>
      </c>
      <c r="E122" s="232" t="s">
        <v>2673</v>
      </c>
      <c r="F122" s="232" t="s">
        <v>110</v>
      </c>
      <c r="G122" s="230"/>
      <c r="H122" s="230"/>
      <c r="I122" s="233"/>
      <c r="J122" s="234">
        <f>BK122</f>
        <v>0</v>
      </c>
      <c r="K122" s="230"/>
      <c r="L122" s="235"/>
      <c r="M122" s="236"/>
      <c r="N122" s="237"/>
      <c r="O122" s="237"/>
      <c r="P122" s="238">
        <f>P123</f>
        <v>0</v>
      </c>
      <c r="Q122" s="237"/>
      <c r="R122" s="238">
        <f>R123</f>
        <v>0</v>
      </c>
      <c r="S122" s="237"/>
      <c r="T122" s="239">
        <f>T123</f>
        <v>0</v>
      </c>
      <c r="U122" s="12"/>
      <c r="V122" s="12"/>
      <c r="W122" s="12"/>
      <c r="X122" s="12"/>
      <c r="Y122" s="12"/>
      <c r="Z122" s="12"/>
      <c r="AA122" s="12"/>
      <c r="AB122" s="12"/>
      <c r="AC122" s="12"/>
      <c r="AD122" s="12"/>
      <c r="AE122" s="12"/>
      <c r="AR122" s="240" t="s">
        <v>196</v>
      </c>
      <c r="AT122" s="241" t="s">
        <v>82</v>
      </c>
      <c r="AU122" s="241" t="s">
        <v>83</v>
      </c>
      <c r="AY122" s="240" t="s">
        <v>184</v>
      </c>
      <c r="BK122" s="242">
        <f>BK123</f>
        <v>0</v>
      </c>
    </row>
    <row r="123" s="2" customFormat="1" ht="16.5" customHeight="1">
      <c r="A123" s="40"/>
      <c r="B123" s="41"/>
      <c r="C123" s="245" t="s">
        <v>91</v>
      </c>
      <c r="D123" s="245" t="s">
        <v>187</v>
      </c>
      <c r="E123" s="246" t="s">
        <v>3275</v>
      </c>
      <c r="F123" s="247" t="s">
        <v>3294</v>
      </c>
      <c r="G123" s="248" t="s">
        <v>190</v>
      </c>
      <c r="H123" s="249">
        <v>1</v>
      </c>
      <c r="I123" s="250"/>
      <c r="J123" s="251">
        <f>ROUND(I123*H123,2)</f>
        <v>0</v>
      </c>
      <c r="K123" s="247" t="s">
        <v>1</v>
      </c>
      <c r="L123" s="46"/>
      <c r="M123" s="323" t="s">
        <v>1</v>
      </c>
      <c r="N123" s="324" t="s">
        <v>49</v>
      </c>
      <c r="O123" s="264"/>
      <c r="P123" s="325">
        <f>O123*H123</f>
        <v>0</v>
      </c>
      <c r="Q123" s="325">
        <v>0</v>
      </c>
      <c r="R123" s="325">
        <f>Q123*H123</f>
        <v>0</v>
      </c>
      <c r="S123" s="325">
        <v>0</v>
      </c>
      <c r="T123" s="326">
        <f>S123*H123</f>
        <v>0</v>
      </c>
      <c r="U123" s="40"/>
      <c r="V123" s="40"/>
      <c r="W123" s="40"/>
      <c r="X123" s="40"/>
      <c r="Y123" s="40"/>
      <c r="Z123" s="40"/>
      <c r="AA123" s="40"/>
      <c r="AB123" s="40"/>
      <c r="AC123" s="40"/>
      <c r="AD123" s="40"/>
      <c r="AE123" s="40"/>
      <c r="AR123" s="256" t="s">
        <v>411</v>
      </c>
      <c r="AT123" s="256" t="s">
        <v>187</v>
      </c>
      <c r="AU123" s="256" t="s">
        <v>91</v>
      </c>
      <c r="AY123" s="18" t="s">
        <v>184</v>
      </c>
      <c r="BE123" s="257">
        <f>IF(N123="základní",J123,0)</f>
        <v>0</v>
      </c>
      <c r="BF123" s="257">
        <f>IF(N123="snížená",J123,0)</f>
        <v>0</v>
      </c>
      <c r="BG123" s="257">
        <f>IF(N123="zákl. přenesená",J123,0)</f>
        <v>0</v>
      </c>
      <c r="BH123" s="257">
        <f>IF(N123="sníž. přenesená",J123,0)</f>
        <v>0</v>
      </c>
      <c r="BI123" s="257">
        <f>IF(N123="nulová",J123,0)</f>
        <v>0</v>
      </c>
      <c r="BJ123" s="18" t="s">
        <v>99</v>
      </c>
      <c r="BK123" s="257">
        <f>ROUND(I123*H123,2)</f>
        <v>0</v>
      </c>
      <c r="BL123" s="18" t="s">
        <v>411</v>
      </c>
      <c r="BM123" s="256" t="s">
        <v>3295</v>
      </c>
    </row>
    <row r="124" s="2" customFormat="1" ht="6.96" customHeight="1">
      <c r="A124" s="40"/>
      <c r="B124" s="68"/>
      <c r="C124" s="69"/>
      <c r="D124" s="69"/>
      <c r="E124" s="69"/>
      <c r="F124" s="69"/>
      <c r="G124" s="69"/>
      <c r="H124" s="69"/>
      <c r="I124" s="194"/>
      <c r="J124" s="69"/>
      <c r="K124" s="69"/>
      <c r="L124" s="46"/>
      <c r="M124" s="40"/>
      <c r="O124" s="40"/>
      <c r="P124" s="40"/>
      <c r="Q124" s="40"/>
      <c r="R124" s="40"/>
      <c r="S124" s="40"/>
      <c r="T124" s="40"/>
      <c r="U124" s="40"/>
      <c r="V124" s="40"/>
      <c r="W124" s="40"/>
      <c r="X124" s="40"/>
      <c r="Y124" s="40"/>
      <c r="Z124" s="40"/>
      <c r="AA124" s="40"/>
      <c r="AB124" s="40"/>
      <c r="AC124" s="40"/>
      <c r="AD124" s="40"/>
      <c r="AE124" s="40"/>
    </row>
  </sheetData>
  <sheetProtection sheet="1" autoFilter="0" formatColumns="0" formatRows="0" objects="1" scenarios="1" spinCount="100000" saltValue="n61qTSWznsKRe016dq2YebJNiX0sBR0MXk9dMuRaUwTG9YfAtopbmcQC226VhKLaY5gKMqOFzUUwfwm73K8B5w==" hashValue="bzaFGo97YT+BWpINpALAdiVZrV9OHoM3mdy1V6JPOvTEs2u8adVFEGthuj6ioVtybAMtOc0KeFlifi5a+zxNig==" algorithmName="SHA-512" password="E785"/>
  <autoFilter ref="C120:K123"/>
  <mergeCells count="12">
    <mergeCell ref="E7:H7"/>
    <mergeCell ref="E9:H9"/>
    <mergeCell ref="E11:H11"/>
    <mergeCell ref="E20:H20"/>
    <mergeCell ref="E29:H29"/>
    <mergeCell ref="E85:H85"/>
    <mergeCell ref="E87:H87"/>
    <mergeCell ref="E89:H89"/>
    <mergeCell ref="E109:H109"/>
    <mergeCell ref="E111:H111"/>
    <mergeCell ref="E113:H11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135</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3296</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14. 5. 2020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ROUND(J125,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ROUND((SUM(BE125:BE268)),  2)</f>
        <v>0</v>
      </c>
      <c r="G33" s="40"/>
      <c r="H33" s="40"/>
      <c r="I33" s="173">
        <v>0.20999999999999999</v>
      </c>
      <c r="J33" s="172">
        <f>ROUND(((SUM(BE125:BE268))*I33),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ROUND((SUM(BF125:BF268)),  2)</f>
        <v>0</v>
      </c>
      <c r="G34" s="40"/>
      <c r="H34" s="40"/>
      <c r="I34" s="173">
        <v>0.14999999999999999</v>
      </c>
      <c r="J34" s="172">
        <f>ROUND(((SUM(BF125:BF268))*I34),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ROUND((SUM(BG125:BG268)),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ROUND((SUM(BH125:BH268)),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ROUND((SUM(BI125:BI268)),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D.2.1 - Komunikace a zpevněné plochy</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14. 5. 2020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J125</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258</v>
      </c>
      <c r="E97" s="207"/>
      <c r="F97" s="207"/>
      <c r="G97" s="207"/>
      <c r="H97" s="207"/>
      <c r="I97" s="208"/>
      <c r="J97" s="209">
        <f>J126</f>
        <v>0</v>
      </c>
      <c r="K97" s="205"/>
      <c r="L97" s="210"/>
      <c r="S97" s="9"/>
      <c r="T97" s="9"/>
      <c r="U97" s="9"/>
      <c r="V97" s="9"/>
      <c r="W97" s="9"/>
      <c r="X97" s="9"/>
      <c r="Y97" s="9"/>
      <c r="Z97" s="9"/>
      <c r="AA97" s="9"/>
      <c r="AB97" s="9"/>
      <c r="AC97" s="9"/>
      <c r="AD97" s="9"/>
      <c r="AE97" s="9"/>
    </row>
    <row r="98" s="10" customFormat="1" ht="19.92" customHeight="1">
      <c r="A98" s="10"/>
      <c r="B98" s="211"/>
      <c r="C98" s="135"/>
      <c r="D98" s="212" t="s">
        <v>259</v>
      </c>
      <c r="E98" s="213"/>
      <c r="F98" s="213"/>
      <c r="G98" s="213"/>
      <c r="H98" s="213"/>
      <c r="I98" s="214"/>
      <c r="J98" s="215">
        <f>J127</f>
        <v>0</v>
      </c>
      <c r="K98" s="135"/>
      <c r="L98" s="216"/>
      <c r="S98" s="10"/>
      <c r="T98" s="10"/>
      <c r="U98" s="10"/>
      <c r="V98" s="10"/>
      <c r="W98" s="10"/>
      <c r="X98" s="10"/>
      <c r="Y98" s="10"/>
      <c r="Z98" s="10"/>
      <c r="AA98" s="10"/>
      <c r="AB98" s="10"/>
      <c r="AC98" s="10"/>
      <c r="AD98" s="10"/>
      <c r="AE98" s="10"/>
    </row>
    <row r="99" s="10" customFormat="1" ht="14.88" customHeight="1">
      <c r="A99" s="10"/>
      <c r="B99" s="211"/>
      <c r="C99" s="135"/>
      <c r="D99" s="212" t="s">
        <v>3297</v>
      </c>
      <c r="E99" s="213"/>
      <c r="F99" s="213"/>
      <c r="G99" s="213"/>
      <c r="H99" s="213"/>
      <c r="I99" s="214"/>
      <c r="J99" s="215">
        <f>J170</f>
        <v>0</v>
      </c>
      <c r="K99" s="135"/>
      <c r="L99" s="216"/>
      <c r="S99" s="10"/>
      <c r="T99" s="10"/>
      <c r="U99" s="10"/>
      <c r="V99" s="10"/>
      <c r="W99" s="10"/>
      <c r="X99" s="10"/>
      <c r="Y99" s="10"/>
      <c r="Z99" s="10"/>
      <c r="AA99" s="10"/>
      <c r="AB99" s="10"/>
      <c r="AC99" s="10"/>
      <c r="AD99" s="10"/>
      <c r="AE99" s="10"/>
    </row>
    <row r="100" s="10" customFormat="1" ht="19.92" customHeight="1">
      <c r="A100" s="10"/>
      <c r="B100" s="211"/>
      <c r="C100" s="135"/>
      <c r="D100" s="212" t="s">
        <v>417</v>
      </c>
      <c r="E100" s="213"/>
      <c r="F100" s="213"/>
      <c r="G100" s="213"/>
      <c r="H100" s="213"/>
      <c r="I100" s="214"/>
      <c r="J100" s="215">
        <f>J179</f>
        <v>0</v>
      </c>
      <c r="K100" s="135"/>
      <c r="L100" s="216"/>
      <c r="S100" s="10"/>
      <c r="T100" s="10"/>
      <c r="U100" s="10"/>
      <c r="V100" s="10"/>
      <c r="W100" s="10"/>
      <c r="X100" s="10"/>
      <c r="Y100" s="10"/>
      <c r="Z100" s="10"/>
      <c r="AA100" s="10"/>
      <c r="AB100" s="10"/>
      <c r="AC100" s="10"/>
      <c r="AD100" s="10"/>
      <c r="AE100" s="10"/>
    </row>
    <row r="101" s="10" customFormat="1" ht="19.92" customHeight="1">
      <c r="A101" s="10"/>
      <c r="B101" s="211"/>
      <c r="C101" s="135"/>
      <c r="D101" s="212" t="s">
        <v>3298</v>
      </c>
      <c r="E101" s="213"/>
      <c r="F101" s="213"/>
      <c r="G101" s="213"/>
      <c r="H101" s="213"/>
      <c r="I101" s="214"/>
      <c r="J101" s="215">
        <f>J182</f>
        <v>0</v>
      </c>
      <c r="K101" s="135"/>
      <c r="L101" s="216"/>
      <c r="S101" s="10"/>
      <c r="T101" s="10"/>
      <c r="U101" s="10"/>
      <c r="V101" s="10"/>
      <c r="W101" s="10"/>
      <c r="X101" s="10"/>
      <c r="Y101" s="10"/>
      <c r="Z101" s="10"/>
      <c r="AA101" s="10"/>
      <c r="AB101" s="10"/>
      <c r="AC101" s="10"/>
      <c r="AD101" s="10"/>
      <c r="AE101" s="10"/>
    </row>
    <row r="102" s="10" customFormat="1" ht="19.92" customHeight="1">
      <c r="A102" s="10"/>
      <c r="B102" s="211"/>
      <c r="C102" s="135"/>
      <c r="D102" s="212" t="s">
        <v>419</v>
      </c>
      <c r="E102" s="213"/>
      <c r="F102" s="213"/>
      <c r="G102" s="213"/>
      <c r="H102" s="213"/>
      <c r="I102" s="214"/>
      <c r="J102" s="215">
        <f>J214</f>
        <v>0</v>
      </c>
      <c r="K102" s="135"/>
      <c r="L102" s="216"/>
      <c r="S102" s="10"/>
      <c r="T102" s="10"/>
      <c r="U102" s="10"/>
      <c r="V102" s="10"/>
      <c r="W102" s="10"/>
      <c r="X102" s="10"/>
      <c r="Y102" s="10"/>
      <c r="Z102" s="10"/>
      <c r="AA102" s="10"/>
      <c r="AB102" s="10"/>
      <c r="AC102" s="10"/>
      <c r="AD102" s="10"/>
      <c r="AE102" s="10"/>
    </row>
    <row r="103" s="10" customFormat="1" ht="19.92" customHeight="1">
      <c r="A103" s="10"/>
      <c r="B103" s="211"/>
      <c r="C103" s="135"/>
      <c r="D103" s="212" t="s">
        <v>260</v>
      </c>
      <c r="E103" s="213"/>
      <c r="F103" s="213"/>
      <c r="G103" s="213"/>
      <c r="H103" s="213"/>
      <c r="I103" s="214"/>
      <c r="J103" s="215">
        <f>J218</f>
        <v>0</v>
      </c>
      <c r="K103" s="135"/>
      <c r="L103" s="216"/>
      <c r="S103" s="10"/>
      <c r="T103" s="10"/>
      <c r="U103" s="10"/>
      <c r="V103" s="10"/>
      <c r="W103" s="10"/>
      <c r="X103" s="10"/>
      <c r="Y103" s="10"/>
      <c r="Z103" s="10"/>
      <c r="AA103" s="10"/>
      <c r="AB103" s="10"/>
      <c r="AC103" s="10"/>
      <c r="AD103" s="10"/>
      <c r="AE103" s="10"/>
    </row>
    <row r="104" s="10" customFormat="1" ht="19.92" customHeight="1">
      <c r="A104" s="10"/>
      <c r="B104" s="211"/>
      <c r="C104" s="135"/>
      <c r="D104" s="212" t="s">
        <v>261</v>
      </c>
      <c r="E104" s="213"/>
      <c r="F104" s="213"/>
      <c r="G104" s="213"/>
      <c r="H104" s="213"/>
      <c r="I104" s="214"/>
      <c r="J104" s="215">
        <f>J224</f>
        <v>0</v>
      </c>
      <c r="K104" s="135"/>
      <c r="L104" s="216"/>
      <c r="S104" s="10"/>
      <c r="T104" s="10"/>
      <c r="U104" s="10"/>
      <c r="V104" s="10"/>
      <c r="W104" s="10"/>
      <c r="X104" s="10"/>
      <c r="Y104" s="10"/>
      <c r="Z104" s="10"/>
      <c r="AA104" s="10"/>
      <c r="AB104" s="10"/>
      <c r="AC104" s="10"/>
      <c r="AD104" s="10"/>
      <c r="AE104" s="10"/>
    </row>
    <row r="105" s="10" customFormat="1" ht="19.92" customHeight="1">
      <c r="A105" s="10"/>
      <c r="B105" s="211"/>
      <c r="C105" s="135"/>
      <c r="D105" s="212" t="s">
        <v>420</v>
      </c>
      <c r="E105" s="213"/>
      <c r="F105" s="213"/>
      <c r="G105" s="213"/>
      <c r="H105" s="213"/>
      <c r="I105" s="214"/>
      <c r="J105" s="215">
        <f>J267</f>
        <v>0</v>
      </c>
      <c r="K105" s="135"/>
      <c r="L105" s="216"/>
      <c r="S105" s="10"/>
      <c r="T105" s="10"/>
      <c r="U105" s="10"/>
      <c r="V105" s="10"/>
      <c r="W105" s="10"/>
      <c r="X105" s="10"/>
      <c r="Y105" s="10"/>
      <c r="Z105" s="10"/>
      <c r="AA105" s="10"/>
      <c r="AB105" s="10"/>
      <c r="AC105" s="10"/>
      <c r="AD105" s="10"/>
      <c r="AE105" s="10"/>
    </row>
    <row r="106" s="2" customFormat="1" ht="21.84" customHeight="1">
      <c r="A106" s="40"/>
      <c r="B106" s="41"/>
      <c r="C106" s="42"/>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68"/>
      <c r="C107" s="69"/>
      <c r="D107" s="69"/>
      <c r="E107" s="69"/>
      <c r="F107" s="69"/>
      <c r="G107" s="69"/>
      <c r="H107" s="69"/>
      <c r="I107" s="194"/>
      <c r="J107" s="69"/>
      <c r="K107" s="69"/>
      <c r="L107" s="65"/>
      <c r="S107" s="40"/>
      <c r="T107" s="40"/>
      <c r="U107" s="40"/>
      <c r="V107" s="40"/>
      <c r="W107" s="40"/>
      <c r="X107" s="40"/>
      <c r="Y107" s="40"/>
      <c r="Z107" s="40"/>
      <c r="AA107" s="40"/>
      <c r="AB107" s="40"/>
      <c r="AC107" s="40"/>
      <c r="AD107" s="40"/>
      <c r="AE107" s="40"/>
    </row>
    <row r="111" s="2" customFormat="1" ht="6.96" customHeight="1">
      <c r="A111" s="40"/>
      <c r="B111" s="70"/>
      <c r="C111" s="71"/>
      <c r="D111" s="71"/>
      <c r="E111" s="71"/>
      <c r="F111" s="71"/>
      <c r="G111" s="71"/>
      <c r="H111" s="71"/>
      <c r="I111" s="197"/>
      <c r="J111" s="71"/>
      <c r="K111" s="71"/>
      <c r="L111" s="65"/>
      <c r="S111" s="40"/>
      <c r="T111" s="40"/>
      <c r="U111" s="40"/>
      <c r="V111" s="40"/>
      <c r="W111" s="40"/>
      <c r="X111" s="40"/>
      <c r="Y111" s="40"/>
      <c r="Z111" s="40"/>
      <c r="AA111" s="40"/>
      <c r="AB111" s="40"/>
      <c r="AC111" s="40"/>
      <c r="AD111" s="40"/>
      <c r="AE111" s="40"/>
    </row>
    <row r="112" s="2" customFormat="1" ht="24.96" customHeight="1">
      <c r="A112" s="40"/>
      <c r="B112" s="41"/>
      <c r="C112" s="24" t="s">
        <v>168</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6.96" customHeight="1">
      <c r="A113" s="40"/>
      <c r="B113" s="41"/>
      <c r="C113" s="42"/>
      <c r="D113" s="42"/>
      <c r="E113" s="42"/>
      <c r="F113" s="42"/>
      <c r="G113" s="42"/>
      <c r="H113" s="42"/>
      <c r="I113" s="156"/>
      <c r="J113" s="42"/>
      <c r="K113" s="42"/>
      <c r="L113" s="65"/>
      <c r="S113" s="40"/>
      <c r="T113" s="40"/>
      <c r="U113" s="40"/>
      <c r="V113" s="40"/>
      <c r="W113" s="40"/>
      <c r="X113" s="40"/>
      <c r="Y113" s="40"/>
      <c r="Z113" s="40"/>
      <c r="AA113" s="40"/>
      <c r="AB113" s="40"/>
      <c r="AC113" s="40"/>
      <c r="AD113" s="40"/>
      <c r="AE113" s="40"/>
    </row>
    <row r="114" s="2" customFormat="1" ht="12" customHeight="1">
      <c r="A114" s="40"/>
      <c r="B114" s="41"/>
      <c r="C114" s="33" t="s">
        <v>16</v>
      </c>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6.5" customHeight="1">
      <c r="A115" s="40"/>
      <c r="B115" s="41"/>
      <c r="C115" s="42"/>
      <c r="D115" s="42"/>
      <c r="E115" s="198" t="str">
        <f>E7</f>
        <v>DOMOV PRO SENIORY ANTOŠOVICE</v>
      </c>
      <c r="F115" s="33"/>
      <c r="G115" s="33"/>
      <c r="H115" s="33"/>
      <c r="I115" s="156"/>
      <c r="J115" s="42"/>
      <c r="K115" s="42"/>
      <c r="L115" s="65"/>
      <c r="S115" s="40"/>
      <c r="T115" s="40"/>
      <c r="U115" s="40"/>
      <c r="V115" s="40"/>
      <c r="W115" s="40"/>
      <c r="X115" s="40"/>
      <c r="Y115" s="40"/>
      <c r="Z115" s="40"/>
      <c r="AA115" s="40"/>
      <c r="AB115" s="40"/>
      <c r="AC115" s="40"/>
      <c r="AD115" s="40"/>
      <c r="AE115" s="40"/>
    </row>
    <row r="116" s="2" customFormat="1" ht="12" customHeight="1">
      <c r="A116" s="40"/>
      <c r="B116" s="41"/>
      <c r="C116" s="33" t="s">
        <v>155</v>
      </c>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16.5" customHeight="1">
      <c r="A117" s="40"/>
      <c r="B117" s="41"/>
      <c r="C117" s="42"/>
      <c r="D117" s="42"/>
      <c r="E117" s="78" t="str">
        <f>E9</f>
        <v>D.2.1 - Komunikace a zpevněné plochy</v>
      </c>
      <c r="F117" s="42"/>
      <c r="G117" s="42"/>
      <c r="H117" s="42"/>
      <c r="I117" s="156"/>
      <c r="J117" s="42"/>
      <c r="K117" s="42"/>
      <c r="L117" s="65"/>
      <c r="S117" s="40"/>
      <c r="T117" s="40"/>
      <c r="U117" s="40"/>
      <c r="V117" s="40"/>
      <c r="W117" s="40"/>
      <c r="X117" s="40"/>
      <c r="Y117" s="40"/>
      <c r="Z117" s="40"/>
      <c r="AA117" s="40"/>
      <c r="AB117" s="40"/>
      <c r="AC117" s="40"/>
      <c r="AD117" s="40"/>
      <c r="AE117" s="40"/>
    </row>
    <row r="118" s="2" customFormat="1" ht="6.96" customHeight="1">
      <c r="A118" s="40"/>
      <c r="B118" s="41"/>
      <c r="C118" s="42"/>
      <c r="D118" s="42"/>
      <c r="E118" s="42"/>
      <c r="F118" s="42"/>
      <c r="G118" s="42"/>
      <c r="H118" s="42"/>
      <c r="I118" s="156"/>
      <c r="J118" s="42"/>
      <c r="K118" s="42"/>
      <c r="L118" s="65"/>
      <c r="S118" s="40"/>
      <c r="T118" s="40"/>
      <c r="U118" s="40"/>
      <c r="V118" s="40"/>
      <c r="W118" s="40"/>
      <c r="X118" s="40"/>
      <c r="Y118" s="40"/>
      <c r="Z118" s="40"/>
      <c r="AA118" s="40"/>
      <c r="AB118" s="40"/>
      <c r="AC118" s="40"/>
      <c r="AD118" s="40"/>
      <c r="AE118" s="40"/>
    </row>
    <row r="119" s="2" customFormat="1" ht="12" customHeight="1">
      <c r="A119" s="40"/>
      <c r="B119" s="41"/>
      <c r="C119" s="33" t="s">
        <v>22</v>
      </c>
      <c r="D119" s="42"/>
      <c r="E119" s="42"/>
      <c r="F119" s="28" t="str">
        <f>F12</f>
        <v>p.č.. 1, 3/1, 3/2, A 4/1 V K. Ú. ANTOŠOVICE</v>
      </c>
      <c r="G119" s="42"/>
      <c r="H119" s="42"/>
      <c r="I119" s="158" t="s">
        <v>24</v>
      </c>
      <c r="J119" s="81" t="str">
        <f>IF(J12="","",J12)</f>
        <v>14. 5. 2020</v>
      </c>
      <c r="K119" s="42"/>
      <c r="L119" s="65"/>
      <c r="S119" s="40"/>
      <c r="T119" s="40"/>
      <c r="U119" s="40"/>
      <c r="V119" s="40"/>
      <c r="W119" s="40"/>
      <c r="X119" s="40"/>
      <c r="Y119" s="40"/>
      <c r="Z119" s="40"/>
      <c r="AA119" s="40"/>
      <c r="AB119" s="40"/>
      <c r="AC119" s="40"/>
      <c r="AD119" s="40"/>
      <c r="AE119" s="40"/>
    </row>
    <row r="120" s="2" customFormat="1" ht="6.96" customHeight="1">
      <c r="A120" s="40"/>
      <c r="B120" s="41"/>
      <c r="C120" s="42"/>
      <c r="D120" s="42"/>
      <c r="E120" s="42"/>
      <c r="F120" s="42"/>
      <c r="G120" s="42"/>
      <c r="H120" s="42"/>
      <c r="I120" s="156"/>
      <c r="J120" s="42"/>
      <c r="K120" s="42"/>
      <c r="L120" s="65"/>
      <c r="S120" s="40"/>
      <c r="T120" s="40"/>
      <c r="U120" s="40"/>
      <c r="V120" s="40"/>
      <c r="W120" s="40"/>
      <c r="X120" s="40"/>
      <c r="Y120" s="40"/>
      <c r="Z120" s="40"/>
      <c r="AA120" s="40"/>
      <c r="AB120" s="40"/>
      <c r="AC120" s="40"/>
      <c r="AD120" s="40"/>
      <c r="AE120" s="40"/>
    </row>
    <row r="121" s="2" customFormat="1" ht="25.65" customHeight="1">
      <c r="A121" s="40"/>
      <c r="B121" s="41"/>
      <c r="C121" s="33" t="s">
        <v>30</v>
      </c>
      <c r="D121" s="42"/>
      <c r="E121" s="42"/>
      <c r="F121" s="28" t="str">
        <f>E15</f>
        <v>Statutární město Ostrava, MOb Slezská Ostrava</v>
      </c>
      <c r="G121" s="42"/>
      <c r="H121" s="42"/>
      <c r="I121" s="158" t="s">
        <v>36</v>
      </c>
      <c r="J121" s="38" t="str">
        <f>E21</f>
        <v>Master Design s.r.o.</v>
      </c>
      <c r="K121" s="42"/>
      <c r="L121" s="65"/>
      <c r="S121" s="40"/>
      <c r="T121" s="40"/>
      <c r="U121" s="40"/>
      <c r="V121" s="40"/>
      <c r="W121" s="40"/>
      <c r="X121" s="40"/>
      <c r="Y121" s="40"/>
      <c r="Z121" s="40"/>
      <c r="AA121" s="40"/>
      <c r="AB121" s="40"/>
      <c r="AC121" s="40"/>
      <c r="AD121" s="40"/>
      <c r="AE121" s="40"/>
    </row>
    <row r="122" s="2" customFormat="1" ht="15.15" customHeight="1">
      <c r="A122" s="40"/>
      <c r="B122" s="41"/>
      <c r="C122" s="33" t="s">
        <v>34</v>
      </c>
      <c r="D122" s="42"/>
      <c r="E122" s="42"/>
      <c r="F122" s="28" t="str">
        <f>IF(E18="","",E18)</f>
        <v>Vyplň údaj</v>
      </c>
      <c r="G122" s="42"/>
      <c r="H122" s="42"/>
      <c r="I122" s="158" t="s">
        <v>39</v>
      </c>
      <c r="J122" s="38" t="str">
        <f>E24</f>
        <v xml:space="preserve"> </v>
      </c>
      <c r="K122" s="42"/>
      <c r="L122" s="65"/>
      <c r="S122" s="40"/>
      <c r="T122" s="40"/>
      <c r="U122" s="40"/>
      <c r="V122" s="40"/>
      <c r="W122" s="40"/>
      <c r="X122" s="40"/>
      <c r="Y122" s="40"/>
      <c r="Z122" s="40"/>
      <c r="AA122" s="40"/>
      <c r="AB122" s="40"/>
      <c r="AC122" s="40"/>
      <c r="AD122" s="40"/>
      <c r="AE122" s="40"/>
    </row>
    <row r="123" s="2" customFormat="1" ht="10.32" customHeight="1">
      <c r="A123" s="40"/>
      <c r="B123" s="41"/>
      <c r="C123" s="42"/>
      <c r="D123" s="42"/>
      <c r="E123" s="42"/>
      <c r="F123" s="42"/>
      <c r="G123" s="42"/>
      <c r="H123" s="42"/>
      <c r="I123" s="156"/>
      <c r="J123" s="42"/>
      <c r="K123" s="42"/>
      <c r="L123" s="65"/>
      <c r="S123" s="40"/>
      <c r="T123" s="40"/>
      <c r="U123" s="40"/>
      <c r="V123" s="40"/>
      <c r="W123" s="40"/>
      <c r="X123" s="40"/>
      <c r="Y123" s="40"/>
      <c r="Z123" s="40"/>
      <c r="AA123" s="40"/>
      <c r="AB123" s="40"/>
      <c r="AC123" s="40"/>
      <c r="AD123" s="40"/>
      <c r="AE123" s="40"/>
    </row>
    <row r="124" s="11" customFormat="1" ht="29.28" customHeight="1">
      <c r="A124" s="217"/>
      <c r="B124" s="218"/>
      <c r="C124" s="219" t="s">
        <v>169</v>
      </c>
      <c r="D124" s="220" t="s">
        <v>68</v>
      </c>
      <c r="E124" s="220" t="s">
        <v>64</v>
      </c>
      <c r="F124" s="220" t="s">
        <v>65</v>
      </c>
      <c r="G124" s="220" t="s">
        <v>170</v>
      </c>
      <c r="H124" s="220" t="s">
        <v>171</v>
      </c>
      <c r="I124" s="221" t="s">
        <v>172</v>
      </c>
      <c r="J124" s="220" t="s">
        <v>159</v>
      </c>
      <c r="K124" s="222" t="s">
        <v>173</v>
      </c>
      <c r="L124" s="223"/>
      <c r="M124" s="102" t="s">
        <v>1</v>
      </c>
      <c r="N124" s="103" t="s">
        <v>47</v>
      </c>
      <c r="O124" s="103" t="s">
        <v>174</v>
      </c>
      <c r="P124" s="103" t="s">
        <v>175</v>
      </c>
      <c r="Q124" s="103" t="s">
        <v>176</v>
      </c>
      <c r="R124" s="103" t="s">
        <v>177</v>
      </c>
      <c r="S124" s="103" t="s">
        <v>178</v>
      </c>
      <c r="T124" s="104" t="s">
        <v>179</v>
      </c>
      <c r="U124" s="217"/>
      <c r="V124" s="217"/>
      <c r="W124" s="217"/>
      <c r="X124" s="217"/>
      <c r="Y124" s="217"/>
      <c r="Z124" s="217"/>
      <c r="AA124" s="217"/>
      <c r="AB124" s="217"/>
      <c r="AC124" s="217"/>
      <c r="AD124" s="217"/>
      <c r="AE124" s="217"/>
    </row>
    <row r="125" s="2" customFormat="1" ht="22.8" customHeight="1">
      <c r="A125" s="40"/>
      <c r="B125" s="41"/>
      <c r="C125" s="109" t="s">
        <v>180</v>
      </c>
      <c r="D125" s="42"/>
      <c r="E125" s="42"/>
      <c r="F125" s="42"/>
      <c r="G125" s="42"/>
      <c r="H125" s="42"/>
      <c r="I125" s="156"/>
      <c r="J125" s="224">
        <f>BK125</f>
        <v>0</v>
      </c>
      <c r="K125" s="42"/>
      <c r="L125" s="46"/>
      <c r="M125" s="105"/>
      <c r="N125" s="225"/>
      <c r="O125" s="106"/>
      <c r="P125" s="226">
        <f>P126</f>
        <v>0</v>
      </c>
      <c r="Q125" s="106"/>
      <c r="R125" s="226">
        <f>R126</f>
        <v>1062.4642474999998</v>
      </c>
      <c r="S125" s="106"/>
      <c r="T125" s="227">
        <f>T126</f>
        <v>0.017500000000000002</v>
      </c>
      <c r="U125" s="40"/>
      <c r="V125" s="40"/>
      <c r="W125" s="40"/>
      <c r="X125" s="40"/>
      <c r="Y125" s="40"/>
      <c r="Z125" s="40"/>
      <c r="AA125" s="40"/>
      <c r="AB125" s="40"/>
      <c r="AC125" s="40"/>
      <c r="AD125" s="40"/>
      <c r="AE125" s="40"/>
      <c r="AT125" s="18" t="s">
        <v>82</v>
      </c>
      <c r="AU125" s="18" t="s">
        <v>161</v>
      </c>
      <c r="BK125" s="228">
        <f>BK126</f>
        <v>0</v>
      </c>
    </row>
    <row r="126" s="12" customFormat="1" ht="25.92" customHeight="1">
      <c r="A126" s="12"/>
      <c r="B126" s="229"/>
      <c r="C126" s="230"/>
      <c r="D126" s="231" t="s">
        <v>82</v>
      </c>
      <c r="E126" s="232" t="s">
        <v>264</v>
      </c>
      <c r="F126" s="232" t="s">
        <v>265</v>
      </c>
      <c r="G126" s="230"/>
      <c r="H126" s="230"/>
      <c r="I126" s="233"/>
      <c r="J126" s="234">
        <f>BK126</f>
        <v>0</v>
      </c>
      <c r="K126" s="230"/>
      <c r="L126" s="235"/>
      <c r="M126" s="236"/>
      <c r="N126" s="237"/>
      <c r="O126" s="237"/>
      <c r="P126" s="238">
        <f>P127+P179+P182+P214+P218+P224+P267</f>
        <v>0</v>
      </c>
      <c r="Q126" s="237"/>
      <c r="R126" s="238">
        <f>R127+R179+R182+R214+R218+R224+R267</f>
        <v>1062.4642474999998</v>
      </c>
      <c r="S126" s="237"/>
      <c r="T126" s="239">
        <f>T127+T179+T182+T214+T218+T224+T267</f>
        <v>0.017500000000000002</v>
      </c>
      <c r="U126" s="12"/>
      <c r="V126" s="12"/>
      <c r="W126" s="12"/>
      <c r="X126" s="12"/>
      <c r="Y126" s="12"/>
      <c r="Z126" s="12"/>
      <c r="AA126" s="12"/>
      <c r="AB126" s="12"/>
      <c r="AC126" s="12"/>
      <c r="AD126" s="12"/>
      <c r="AE126" s="12"/>
      <c r="AR126" s="240" t="s">
        <v>91</v>
      </c>
      <c r="AT126" s="241" t="s">
        <v>82</v>
      </c>
      <c r="AU126" s="241" t="s">
        <v>83</v>
      </c>
      <c r="AY126" s="240" t="s">
        <v>184</v>
      </c>
      <c r="BK126" s="242">
        <f>BK127+BK179+BK182+BK214+BK218+BK224+BK267</f>
        <v>0</v>
      </c>
    </row>
    <row r="127" s="12" customFormat="1" ht="22.8" customHeight="1">
      <c r="A127" s="12"/>
      <c r="B127" s="229"/>
      <c r="C127" s="230"/>
      <c r="D127" s="231" t="s">
        <v>82</v>
      </c>
      <c r="E127" s="243" t="s">
        <v>91</v>
      </c>
      <c r="F127" s="243" t="s">
        <v>266</v>
      </c>
      <c r="G127" s="230"/>
      <c r="H127" s="230"/>
      <c r="I127" s="233"/>
      <c r="J127" s="244">
        <f>BK127</f>
        <v>0</v>
      </c>
      <c r="K127" s="230"/>
      <c r="L127" s="235"/>
      <c r="M127" s="236"/>
      <c r="N127" s="237"/>
      <c r="O127" s="237"/>
      <c r="P127" s="238">
        <f>P128+SUM(P129:P170)</f>
        <v>0</v>
      </c>
      <c r="Q127" s="237"/>
      <c r="R127" s="238">
        <f>R128+SUM(R129:R170)</f>
        <v>0.122658</v>
      </c>
      <c r="S127" s="237"/>
      <c r="T127" s="239">
        <f>T128+SUM(T129:T170)</f>
        <v>0</v>
      </c>
      <c r="U127" s="12"/>
      <c r="V127" s="12"/>
      <c r="W127" s="12"/>
      <c r="X127" s="12"/>
      <c r="Y127" s="12"/>
      <c r="Z127" s="12"/>
      <c r="AA127" s="12"/>
      <c r="AB127" s="12"/>
      <c r="AC127" s="12"/>
      <c r="AD127" s="12"/>
      <c r="AE127" s="12"/>
      <c r="AR127" s="240" t="s">
        <v>91</v>
      </c>
      <c r="AT127" s="241" t="s">
        <v>82</v>
      </c>
      <c r="AU127" s="241" t="s">
        <v>91</v>
      </c>
      <c r="AY127" s="240" t="s">
        <v>184</v>
      </c>
      <c r="BK127" s="242">
        <f>BK128+SUM(BK129:BK170)</f>
        <v>0</v>
      </c>
    </row>
    <row r="128" s="2" customFormat="1" ht="16.5" customHeight="1">
      <c r="A128" s="40"/>
      <c r="B128" s="41"/>
      <c r="C128" s="245" t="s">
        <v>91</v>
      </c>
      <c r="D128" s="245" t="s">
        <v>187</v>
      </c>
      <c r="E128" s="246" t="s">
        <v>3299</v>
      </c>
      <c r="F128" s="247" t="s">
        <v>3300</v>
      </c>
      <c r="G128" s="248" t="s">
        <v>319</v>
      </c>
      <c r="H128" s="249">
        <v>23.16</v>
      </c>
      <c r="I128" s="250"/>
      <c r="J128" s="251">
        <f>ROUND(I128*H128,2)</f>
        <v>0</v>
      </c>
      <c r="K128" s="247" t="s">
        <v>191</v>
      </c>
      <c r="L128" s="46"/>
      <c r="M128" s="252" t="s">
        <v>1</v>
      </c>
      <c r="N128" s="253" t="s">
        <v>49</v>
      </c>
      <c r="O128" s="93"/>
      <c r="P128" s="254">
        <f>O128*H128</f>
        <v>0</v>
      </c>
      <c r="Q128" s="254">
        <v>0</v>
      </c>
      <c r="R128" s="254">
        <f>Q128*H128</f>
        <v>0</v>
      </c>
      <c r="S128" s="254">
        <v>0</v>
      </c>
      <c r="T128" s="255">
        <f>S128*H128</f>
        <v>0</v>
      </c>
      <c r="U128" s="40"/>
      <c r="V128" s="40"/>
      <c r="W128" s="40"/>
      <c r="X128" s="40"/>
      <c r="Y128" s="40"/>
      <c r="Z128" s="40"/>
      <c r="AA128" s="40"/>
      <c r="AB128" s="40"/>
      <c r="AC128" s="40"/>
      <c r="AD128" s="40"/>
      <c r="AE128" s="40"/>
      <c r="AR128" s="256" t="s">
        <v>196</v>
      </c>
      <c r="AT128" s="256" t="s">
        <v>187</v>
      </c>
      <c r="AU128" s="256" t="s">
        <v>99</v>
      </c>
      <c r="AY128" s="18" t="s">
        <v>184</v>
      </c>
      <c r="BE128" s="257">
        <f>IF(N128="základní",J128,0)</f>
        <v>0</v>
      </c>
      <c r="BF128" s="257">
        <f>IF(N128="snížená",J128,0)</f>
        <v>0</v>
      </c>
      <c r="BG128" s="257">
        <f>IF(N128="zákl. přenesená",J128,0)</f>
        <v>0</v>
      </c>
      <c r="BH128" s="257">
        <f>IF(N128="sníž. přenesená",J128,0)</f>
        <v>0</v>
      </c>
      <c r="BI128" s="257">
        <f>IF(N128="nulová",J128,0)</f>
        <v>0</v>
      </c>
      <c r="BJ128" s="18" t="s">
        <v>99</v>
      </c>
      <c r="BK128" s="257">
        <f>ROUND(I128*H128,2)</f>
        <v>0</v>
      </c>
      <c r="BL128" s="18" t="s">
        <v>196</v>
      </c>
      <c r="BM128" s="256" t="s">
        <v>3301</v>
      </c>
    </row>
    <row r="129" s="13" customFormat="1">
      <c r="A129" s="13"/>
      <c r="B129" s="266"/>
      <c r="C129" s="267"/>
      <c r="D129" s="258" t="s">
        <v>271</v>
      </c>
      <c r="E129" s="268" t="s">
        <v>1</v>
      </c>
      <c r="F129" s="269" t="s">
        <v>3302</v>
      </c>
      <c r="G129" s="267"/>
      <c r="H129" s="270">
        <v>23.16</v>
      </c>
      <c r="I129" s="271"/>
      <c r="J129" s="267"/>
      <c r="K129" s="267"/>
      <c r="L129" s="272"/>
      <c r="M129" s="273"/>
      <c r="N129" s="274"/>
      <c r="O129" s="274"/>
      <c r="P129" s="274"/>
      <c r="Q129" s="274"/>
      <c r="R129" s="274"/>
      <c r="S129" s="274"/>
      <c r="T129" s="275"/>
      <c r="U129" s="13"/>
      <c r="V129" s="13"/>
      <c r="W129" s="13"/>
      <c r="X129" s="13"/>
      <c r="Y129" s="13"/>
      <c r="Z129" s="13"/>
      <c r="AA129" s="13"/>
      <c r="AB129" s="13"/>
      <c r="AC129" s="13"/>
      <c r="AD129" s="13"/>
      <c r="AE129" s="13"/>
      <c r="AT129" s="276" t="s">
        <v>271</v>
      </c>
      <c r="AU129" s="276" t="s">
        <v>99</v>
      </c>
      <c r="AV129" s="13" t="s">
        <v>99</v>
      </c>
      <c r="AW129" s="13" t="s">
        <v>38</v>
      </c>
      <c r="AX129" s="13" t="s">
        <v>83</v>
      </c>
      <c r="AY129" s="276" t="s">
        <v>184</v>
      </c>
    </row>
    <row r="130" s="14" customFormat="1">
      <c r="A130" s="14"/>
      <c r="B130" s="277"/>
      <c r="C130" s="278"/>
      <c r="D130" s="258" t="s">
        <v>271</v>
      </c>
      <c r="E130" s="279" t="s">
        <v>1</v>
      </c>
      <c r="F130" s="280" t="s">
        <v>273</v>
      </c>
      <c r="G130" s="278"/>
      <c r="H130" s="281">
        <v>23.16</v>
      </c>
      <c r="I130" s="282"/>
      <c r="J130" s="278"/>
      <c r="K130" s="278"/>
      <c r="L130" s="283"/>
      <c r="M130" s="284"/>
      <c r="N130" s="285"/>
      <c r="O130" s="285"/>
      <c r="P130" s="285"/>
      <c r="Q130" s="285"/>
      <c r="R130" s="285"/>
      <c r="S130" s="285"/>
      <c r="T130" s="286"/>
      <c r="U130" s="14"/>
      <c r="V130" s="14"/>
      <c r="W130" s="14"/>
      <c r="X130" s="14"/>
      <c r="Y130" s="14"/>
      <c r="Z130" s="14"/>
      <c r="AA130" s="14"/>
      <c r="AB130" s="14"/>
      <c r="AC130" s="14"/>
      <c r="AD130" s="14"/>
      <c r="AE130" s="14"/>
      <c r="AT130" s="287" t="s">
        <v>271</v>
      </c>
      <c r="AU130" s="287" t="s">
        <v>99</v>
      </c>
      <c r="AV130" s="14" t="s">
        <v>196</v>
      </c>
      <c r="AW130" s="14" t="s">
        <v>38</v>
      </c>
      <c r="AX130" s="14" t="s">
        <v>91</v>
      </c>
      <c r="AY130" s="287" t="s">
        <v>184</v>
      </c>
    </row>
    <row r="131" s="2" customFormat="1" ht="16.5" customHeight="1">
      <c r="A131" s="40"/>
      <c r="B131" s="41"/>
      <c r="C131" s="245" t="s">
        <v>99</v>
      </c>
      <c r="D131" s="245" t="s">
        <v>187</v>
      </c>
      <c r="E131" s="246" t="s">
        <v>3303</v>
      </c>
      <c r="F131" s="247" t="s">
        <v>3304</v>
      </c>
      <c r="G131" s="248" t="s">
        <v>319</v>
      </c>
      <c r="H131" s="249">
        <v>435.61000000000001</v>
      </c>
      <c r="I131" s="250"/>
      <c r="J131" s="251">
        <f>ROUND(I131*H131,2)</f>
        <v>0</v>
      </c>
      <c r="K131" s="247" t="s">
        <v>191</v>
      </c>
      <c r="L131" s="46"/>
      <c r="M131" s="252" t="s">
        <v>1</v>
      </c>
      <c r="N131" s="253" t="s">
        <v>49</v>
      </c>
      <c r="O131" s="93"/>
      <c r="P131" s="254">
        <f>O131*H131</f>
        <v>0</v>
      </c>
      <c r="Q131" s="254">
        <v>0</v>
      </c>
      <c r="R131" s="254">
        <f>Q131*H131</f>
        <v>0</v>
      </c>
      <c r="S131" s="254">
        <v>0</v>
      </c>
      <c r="T131" s="255">
        <f>S131*H131</f>
        <v>0</v>
      </c>
      <c r="U131" s="40"/>
      <c r="V131" s="40"/>
      <c r="W131" s="40"/>
      <c r="X131" s="40"/>
      <c r="Y131" s="40"/>
      <c r="Z131" s="40"/>
      <c r="AA131" s="40"/>
      <c r="AB131" s="40"/>
      <c r="AC131" s="40"/>
      <c r="AD131" s="40"/>
      <c r="AE131" s="40"/>
      <c r="AR131" s="256" t="s">
        <v>196</v>
      </c>
      <c r="AT131" s="256" t="s">
        <v>187</v>
      </c>
      <c r="AU131" s="256" t="s">
        <v>99</v>
      </c>
      <c r="AY131" s="18" t="s">
        <v>184</v>
      </c>
      <c r="BE131" s="257">
        <f>IF(N131="základní",J131,0)</f>
        <v>0</v>
      </c>
      <c r="BF131" s="257">
        <f>IF(N131="snížená",J131,0)</f>
        <v>0</v>
      </c>
      <c r="BG131" s="257">
        <f>IF(N131="zákl. přenesená",J131,0)</f>
        <v>0</v>
      </c>
      <c r="BH131" s="257">
        <f>IF(N131="sníž. přenesená",J131,0)</f>
        <v>0</v>
      </c>
      <c r="BI131" s="257">
        <f>IF(N131="nulová",J131,0)</f>
        <v>0</v>
      </c>
      <c r="BJ131" s="18" t="s">
        <v>99</v>
      </c>
      <c r="BK131" s="257">
        <f>ROUND(I131*H131,2)</f>
        <v>0</v>
      </c>
      <c r="BL131" s="18" t="s">
        <v>196</v>
      </c>
      <c r="BM131" s="256" t="s">
        <v>3305</v>
      </c>
    </row>
    <row r="132" s="13" customFormat="1">
      <c r="A132" s="13"/>
      <c r="B132" s="266"/>
      <c r="C132" s="267"/>
      <c r="D132" s="258" t="s">
        <v>271</v>
      </c>
      <c r="E132" s="268" t="s">
        <v>1</v>
      </c>
      <c r="F132" s="269" t="s">
        <v>3306</v>
      </c>
      <c r="G132" s="267"/>
      <c r="H132" s="270">
        <v>308.935</v>
      </c>
      <c r="I132" s="271"/>
      <c r="J132" s="267"/>
      <c r="K132" s="267"/>
      <c r="L132" s="272"/>
      <c r="M132" s="273"/>
      <c r="N132" s="274"/>
      <c r="O132" s="274"/>
      <c r="P132" s="274"/>
      <c r="Q132" s="274"/>
      <c r="R132" s="274"/>
      <c r="S132" s="274"/>
      <c r="T132" s="275"/>
      <c r="U132" s="13"/>
      <c r="V132" s="13"/>
      <c r="W132" s="13"/>
      <c r="X132" s="13"/>
      <c r="Y132" s="13"/>
      <c r="Z132" s="13"/>
      <c r="AA132" s="13"/>
      <c r="AB132" s="13"/>
      <c r="AC132" s="13"/>
      <c r="AD132" s="13"/>
      <c r="AE132" s="13"/>
      <c r="AT132" s="276" t="s">
        <v>271</v>
      </c>
      <c r="AU132" s="276" t="s">
        <v>99</v>
      </c>
      <c r="AV132" s="13" t="s">
        <v>99</v>
      </c>
      <c r="AW132" s="13" t="s">
        <v>38</v>
      </c>
      <c r="AX132" s="13" t="s">
        <v>83</v>
      </c>
      <c r="AY132" s="276" t="s">
        <v>184</v>
      </c>
    </row>
    <row r="133" s="16" customFormat="1">
      <c r="A133" s="16"/>
      <c r="B133" s="298"/>
      <c r="C133" s="299"/>
      <c r="D133" s="258" t="s">
        <v>271</v>
      </c>
      <c r="E133" s="300" t="s">
        <v>1</v>
      </c>
      <c r="F133" s="301" t="s">
        <v>346</v>
      </c>
      <c r="G133" s="299"/>
      <c r="H133" s="302">
        <v>308.935</v>
      </c>
      <c r="I133" s="303"/>
      <c r="J133" s="299"/>
      <c r="K133" s="299"/>
      <c r="L133" s="304"/>
      <c r="M133" s="305"/>
      <c r="N133" s="306"/>
      <c r="O133" s="306"/>
      <c r="P133" s="306"/>
      <c r="Q133" s="306"/>
      <c r="R133" s="306"/>
      <c r="S133" s="306"/>
      <c r="T133" s="307"/>
      <c r="U133" s="16"/>
      <c r="V133" s="16"/>
      <c r="W133" s="16"/>
      <c r="X133" s="16"/>
      <c r="Y133" s="16"/>
      <c r="Z133" s="16"/>
      <c r="AA133" s="16"/>
      <c r="AB133" s="16"/>
      <c r="AC133" s="16"/>
      <c r="AD133" s="16"/>
      <c r="AE133" s="16"/>
      <c r="AT133" s="308" t="s">
        <v>271</v>
      </c>
      <c r="AU133" s="308" t="s">
        <v>99</v>
      </c>
      <c r="AV133" s="16" t="s">
        <v>278</v>
      </c>
      <c r="AW133" s="16" t="s">
        <v>38</v>
      </c>
      <c r="AX133" s="16" t="s">
        <v>83</v>
      </c>
      <c r="AY133" s="308" t="s">
        <v>184</v>
      </c>
    </row>
    <row r="134" s="13" customFormat="1">
      <c r="A134" s="13"/>
      <c r="B134" s="266"/>
      <c r="C134" s="267"/>
      <c r="D134" s="258" t="s">
        <v>271</v>
      </c>
      <c r="E134" s="268" t="s">
        <v>1</v>
      </c>
      <c r="F134" s="269" t="s">
        <v>3307</v>
      </c>
      <c r="G134" s="267"/>
      <c r="H134" s="270">
        <v>126.675</v>
      </c>
      <c r="I134" s="271"/>
      <c r="J134" s="267"/>
      <c r="K134" s="267"/>
      <c r="L134" s="272"/>
      <c r="M134" s="273"/>
      <c r="N134" s="274"/>
      <c r="O134" s="274"/>
      <c r="P134" s="274"/>
      <c r="Q134" s="274"/>
      <c r="R134" s="274"/>
      <c r="S134" s="274"/>
      <c r="T134" s="275"/>
      <c r="U134" s="13"/>
      <c r="V134" s="13"/>
      <c r="W134" s="13"/>
      <c r="X134" s="13"/>
      <c r="Y134" s="13"/>
      <c r="Z134" s="13"/>
      <c r="AA134" s="13"/>
      <c r="AB134" s="13"/>
      <c r="AC134" s="13"/>
      <c r="AD134" s="13"/>
      <c r="AE134" s="13"/>
      <c r="AT134" s="276" t="s">
        <v>271</v>
      </c>
      <c r="AU134" s="276" t="s">
        <v>99</v>
      </c>
      <c r="AV134" s="13" t="s">
        <v>99</v>
      </c>
      <c r="AW134" s="13" t="s">
        <v>38</v>
      </c>
      <c r="AX134" s="13" t="s">
        <v>83</v>
      </c>
      <c r="AY134" s="276" t="s">
        <v>184</v>
      </c>
    </row>
    <row r="135" s="14" customFormat="1">
      <c r="A135" s="14"/>
      <c r="B135" s="277"/>
      <c r="C135" s="278"/>
      <c r="D135" s="258" t="s">
        <v>271</v>
      </c>
      <c r="E135" s="279" t="s">
        <v>1</v>
      </c>
      <c r="F135" s="280" t="s">
        <v>273</v>
      </c>
      <c r="G135" s="278"/>
      <c r="H135" s="281">
        <v>435.61000000000001</v>
      </c>
      <c r="I135" s="282"/>
      <c r="J135" s="278"/>
      <c r="K135" s="278"/>
      <c r="L135" s="283"/>
      <c r="M135" s="284"/>
      <c r="N135" s="285"/>
      <c r="O135" s="285"/>
      <c r="P135" s="285"/>
      <c r="Q135" s="285"/>
      <c r="R135" s="285"/>
      <c r="S135" s="285"/>
      <c r="T135" s="286"/>
      <c r="U135" s="14"/>
      <c r="V135" s="14"/>
      <c r="W135" s="14"/>
      <c r="X135" s="14"/>
      <c r="Y135" s="14"/>
      <c r="Z135" s="14"/>
      <c r="AA135" s="14"/>
      <c r="AB135" s="14"/>
      <c r="AC135" s="14"/>
      <c r="AD135" s="14"/>
      <c r="AE135" s="14"/>
      <c r="AT135" s="287" t="s">
        <v>271</v>
      </c>
      <c r="AU135" s="287" t="s">
        <v>99</v>
      </c>
      <c r="AV135" s="14" t="s">
        <v>196</v>
      </c>
      <c r="AW135" s="14" t="s">
        <v>38</v>
      </c>
      <c r="AX135" s="14" t="s">
        <v>91</v>
      </c>
      <c r="AY135" s="287" t="s">
        <v>184</v>
      </c>
    </row>
    <row r="136" s="2" customFormat="1" ht="16.5" customHeight="1">
      <c r="A136" s="40"/>
      <c r="B136" s="41"/>
      <c r="C136" s="245" t="s">
        <v>278</v>
      </c>
      <c r="D136" s="245" t="s">
        <v>187</v>
      </c>
      <c r="E136" s="246" t="s">
        <v>3308</v>
      </c>
      <c r="F136" s="247" t="s">
        <v>3309</v>
      </c>
      <c r="G136" s="248" t="s">
        <v>319</v>
      </c>
      <c r="H136" s="249">
        <v>51.515999999999998</v>
      </c>
      <c r="I136" s="250"/>
      <c r="J136" s="251">
        <f>ROUND(I136*H136,2)</f>
        <v>0</v>
      </c>
      <c r="K136" s="247" t="s">
        <v>191</v>
      </c>
      <c r="L136" s="46"/>
      <c r="M136" s="252" t="s">
        <v>1</v>
      </c>
      <c r="N136" s="253" t="s">
        <v>49</v>
      </c>
      <c r="O136" s="93"/>
      <c r="P136" s="254">
        <f>O136*H136</f>
        <v>0</v>
      </c>
      <c r="Q136" s="254">
        <v>0</v>
      </c>
      <c r="R136" s="254">
        <f>Q136*H136</f>
        <v>0</v>
      </c>
      <c r="S136" s="254">
        <v>0</v>
      </c>
      <c r="T136" s="255">
        <f>S136*H136</f>
        <v>0</v>
      </c>
      <c r="U136" s="40"/>
      <c r="V136" s="40"/>
      <c r="W136" s="40"/>
      <c r="X136" s="40"/>
      <c r="Y136" s="40"/>
      <c r="Z136" s="40"/>
      <c r="AA136" s="40"/>
      <c r="AB136" s="40"/>
      <c r="AC136" s="40"/>
      <c r="AD136" s="40"/>
      <c r="AE136" s="40"/>
      <c r="AR136" s="256" t="s">
        <v>196</v>
      </c>
      <c r="AT136" s="256" t="s">
        <v>187</v>
      </c>
      <c r="AU136" s="256" t="s">
        <v>99</v>
      </c>
      <c r="AY136" s="18" t="s">
        <v>184</v>
      </c>
      <c r="BE136" s="257">
        <f>IF(N136="základní",J136,0)</f>
        <v>0</v>
      </c>
      <c r="BF136" s="257">
        <f>IF(N136="snížená",J136,0)</f>
        <v>0</v>
      </c>
      <c r="BG136" s="257">
        <f>IF(N136="zákl. přenesená",J136,0)</f>
        <v>0</v>
      </c>
      <c r="BH136" s="257">
        <f>IF(N136="sníž. přenesená",J136,0)</f>
        <v>0</v>
      </c>
      <c r="BI136" s="257">
        <f>IF(N136="nulová",J136,0)</f>
        <v>0</v>
      </c>
      <c r="BJ136" s="18" t="s">
        <v>99</v>
      </c>
      <c r="BK136" s="257">
        <f>ROUND(I136*H136,2)</f>
        <v>0</v>
      </c>
      <c r="BL136" s="18" t="s">
        <v>196</v>
      </c>
      <c r="BM136" s="256" t="s">
        <v>3310</v>
      </c>
    </row>
    <row r="137" s="13" customFormat="1">
      <c r="A137" s="13"/>
      <c r="B137" s="266"/>
      <c r="C137" s="267"/>
      <c r="D137" s="258" t="s">
        <v>271</v>
      </c>
      <c r="E137" s="268" t="s">
        <v>1</v>
      </c>
      <c r="F137" s="269" t="s">
        <v>3311</v>
      </c>
      <c r="G137" s="267"/>
      <c r="H137" s="270">
        <v>51.515999999999998</v>
      </c>
      <c r="I137" s="271"/>
      <c r="J137" s="267"/>
      <c r="K137" s="267"/>
      <c r="L137" s="272"/>
      <c r="M137" s="273"/>
      <c r="N137" s="274"/>
      <c r="O137" s="274"/>
      <c r="P137" s="274"/>
      <c r="Q137" s="274"/>
      <c r="R137" s="274"/>
      <c r="S137" s="274"/>
      <c r="T137" s="275"/>
      <c r="U137" s="13"/>
      <c r="V137" s="13"/>
      <c r="W137" s="13"/>
      <c r="X137" s="13"/>
      <c r="Y137" s="13"/>
      <c r="Z137" s="13"/>
      <c r="AA137" s="13"/>
      <c r="AB137" s="13"/>
      <c r="AC137" s="13"/>
      <c r="AD137" s="13"/>
      <c r="AE137" s="13"/>
      <c r="AT137" s="276" t="s">
        <v>271</v>
      </c>
      <c r="AU137" s="276" t="s">
        <v>99</v>
      </c>
      <c r="AV137" s="13" t="s">
        <v>99</v>
      </c>
      <c r="AW137" s="13" t="s">
        <v>38</v>
      </c>
      <c r="AX137" s="13" t="s">
        <v>83</v>
      </c>
      <c r="AY137" s="276" t="s">
        <v>184</v>
      </c>
    </row>
    <row r="138" s="14" customFormat="1">
      <c r="A138" s="14"/>
      <c r="B138" s="277"/>
      <c r="C138" s="278"/>
      <c r="D138" s="258" t="s">
        <v>271</v>
      </c>
      <c r="E138" s="279" t="s">
        <v>1</v>
      </c>
      <c r="F138" s="280" t="s">
        <v>273</v>
      </c>
      <c r="G138" s="278"/>
      <c r="H138" s="281">
        <v>51.515999999999998</v>
      </c>
      <c r="I138" s="282"/>
      <c r="J138" s="278"/>
      <c r="K138" s="278"/>
      <c r="L138" s="283"/>
      <c r="M138" s="284"/>
      <c r="N138" s="285"/>
      <c r="O138" s="285"/>
      <c r="P138" s="285"/>
      <c r="Q138" s="285"/>
      <c r="R138" s="285"/>
      <c r="S138" s="285"/>
      <c r="T138" s="286"/>
      <c r="U138" s="14"/>
      <c r="V138" s="14"/>
      <c r="W138" s="14"/>
      <c r="X138" s="14"/>
      <c r="Y138" s="14"/>
      <c r="Z138" s="14"/>
      <c r="AA138" s="14"/>
      <c r="AB138" s="14"/>
      <c r="AC138" s="14"/>
      <c r="AD138" s="14"/>
      <c r="AE138" s="14"/>
      <c r="AT138" s="287" t="s">
        <v>271</v>
      </c>
      <c r="AU138" s="287" t="s">
        <v>99</v>
      </c>
      <c r="AV138" s="14" t="s">
        <v>196</v>
      </c>
      <c r="AW138" s="14" t="s">
        <v>38</v>
      </c>
      <c r="AX138" s="14" t="s">
        <v>91</v>
      </c>
      <c r="AY138" s="287" t="s">
        <v>184</v>
      </c>
    </row>
    <row r="139" s="2" customFormat="1" ht="16.5" customHeight="1">
      <c r="A139" s="40"/>
      <c r="B139" s="41"/>
      <c r="C139" s="245" t="s">
        <v>196</v>
      </c>
      <c r="D139" s="245" t="s">
        <v>187</v>
      </c>
      <c r="E139" s="246" t="s">
        <v>3312</v>
      </c>
      <c r="F139" s="247" t="s">
        <v>3313</v>
      </c>
      <c r="G139" s="248" t="s">
        <v>319</v>
      </c>
      <c r="H139" s="249">
        <v>30.91</v>
      </c>
      <c r="I139" s="250"/>
      <c r="J139" s="251">
        <f>ROUND(I139*H139,2)</f>
        <v>0</v>
      </c>
      <c r="K139" s="247" t="s">
        <v>191</v>
      </c>
      <c r="L139" s="46"/>
      <c r="M139" s="252" t="s">
        <v>1</v>
      </c>
      <c r="N139" s="253" t="s">
        <v>49</v>
      </c>
      <c r="O139" s="93"/>
      <c r="P139" s="254">
        <f>O139*H139</f>
        <v>0</v>
      </c>
      <c r="Q139" s="254">
        <v>0</v>
      </c>
      <c r="R139" s="254">
        <f>Q139*H139</f>
        <v>0</v>
      </c>
      <c r="S139" s="254">
        <v>0</v>
      </c>
      <c r="T139" s="255">
        <f>S139*H139</f>
        <v>0</v>
      </c>
      <c r="U139" s="40"/>
      <c r="V139" s="40"/>
      <c r="W139" s="40"/>
      <c r="X139" s="40"/>
      <c r="Y139" s="40"/>
      <c r="Z139" s="40"/>
      <c r="AA139" s="40"/>
      <c r="AB139" s="40"/>
      <c r="AC139" s="40"/>
      <c r="AD139" s="40"/>
      <c r="AE139" s="40"/>
      <c r="AR139" s="256" t="s">
        <v>196</v>
      </c>
      <c r="AT139" s="256" t="s">
        <v>187</v>
      </c>
      <c r="AU139" s="256" t="s">
        <v>99</v>
      </c>
      <c r="AY139" s="18" t="s">
        <v>184</v>
      </c>
      <c r="BE139" s="257">
        <f>IF(N139="základní",J139,0)</f>
        <v>0</v>
      </c>
      <c r="BF139" s="257">
        <f>IF(N139="snížená",J139,0)</f>
        <v>0</v>
      </c>
      <c r="BG139" s="257">
        <f>IF(N139="zákl. přenesená",J139,0)</f>
        <v>0</v>
      </c>
      <c r="BH139" s="257">
        <f>IF(N139="sníž. přenesená",J139,0)</f>
        <v>0</v>
      </c>
      <c r="BI139" s="257">
        <f>IF(N139="nulová",J139,0)</f>
        <v>0</v>
      </c>
      <c r="BJ139" s="18" t="s">
        <v>99</v>
      </c>
      <c r="BK139" s="257">
        <f>ROUND(I139*H139,2)</f>
        <v>0</v>
      </c>
      <c r="BL139" s="18" t="s">
        <v>196</v>
      </c>
      <c r="BM139" s="256" t="s">
        <v>3314</v>
      </c>
    </row>
    <row r="140" s="2" customFormat="1">
      <c r="A140" s="40"/>
      <c r="B140" s="41"/>
      <c r="C140" s="42"/>
      <c r="D140" s="258" t="s">
        <v>194</v>
      </c>
      <c r="E140" s="42"/>
      <c r="F140" s="259" t="s">
        <v>471</v>
      </c>
      <c r="G140" s="42"/>
      <c r="H140" s="42"/>
      <c r="I140" s="156"/>
      <c r="J140" s="42"/>
      <c r="K140" s="42"/>
      <c r="L140" s="46"/>
      <c r="M140" s="260"/>
      <c r="N140" s="261"/>
      <c r="O140" s="93"/>
      <c r="P140" s="93"/>
      <c r="Q140" s="93"/>
      <c r="R140" s="93"/>
      <c r="S140" s="93"/>
      <c r="T140" s="94"/>
      <c r="U140" s="40"/>
      <c r="V140" s="40"/>
      <c r="W140" s="40"/>
      <c r="X140" s="40"/>
      <c r="Y140" s="40"/>
      <c r="Z140" s="40"/>
      <c r="AA140" s="40"/>
      <c r="AB140" s="40"/>
      <c r="AC140" s="40"/>
      <c r="AD140" s="40"/>
      <c r="AE140" s="40"/>
      <c r="AT140" s="18" t="s">
        <v>194</v>
      </c>
      <c r="AU140" s="18" t="s">
        <v>99</v>
      </c>
    </row>
    <row r="141" s="13" customFormat="1">
      <c r="A141" s="13"/>
      <c r="B141" s="266"/>
      <c r="C141" s="267"/>
      <c r="D141" s="258" t="s">
        <v>271</v>
      </c>
      <c r="E141" s="267"/>
      <c r="F141" s="269" t="s">
        <v>3315</v>
      </c>
      <c r="G141" s="267"/>
      <c r="H141" s="270">
        <v>30.91</v>
      </c>
      <c r="I141" s="271"/>
      <c r="J141" s="267"/>
      <c r="K141" s="267"/>
      <c r="L141" s="272"/>
      <c r="M141" s="273"/>
      <c r="N141" s="274"/>
      <c r="O141" s="274"/>
      <c r="P141" s="274"/>
      <c r="Q141" s="274"/>
      <c r="R141" s="274"/>
      <c r="S141" s="274"/>
      <c r="T141" s="275"/>
      <c r="U141" s="13"/>
      <c r="V141" s="13"/>
      <c r="W141" s="13"/>
      <c r="X141" s="13"/>
      <c r="Y141" s="13"/>
      <c r="Z141" s="13"/>
      <c r="AA141" s="13"/>
      <c r="AB141" s="13"/>
      <c r="AC141" s="13"/>
      <c r="AD141" s="13"/>
      <c r="AE141" s="13"/>
      <c r="AT141" s="276" t="s">
        <v>271</v>
      </c>
      <c r="AU141" s="276" t="s">
        <v>99</v>
      </c>
      <c r="AV141" s="13" t="s">
        <v>99</v>
      </c>
      <c r="AW141" s="13" t="s">
        <v>4</v>
      </c>
      <c r="AX141" s="13" t="s">
        <v>91</v>
      </c>
      <c r="AY141" s="276" t="s">
        <v>184</v>
      </c>
    </row>
    <row r="142" s="2" customFormat="1" ht="16.5" customHeight="1">
      <c r="A142" s="40"/>
      <c r="B142" s="41"/>
      <c r="C142" s="245" t="s">
        <v>183</v>
      </c>
      <c r="D142" s="245" t="s">
        <v>187</v>
      </c>
      <c r="E142" s="246" t="s">
        <v>323</v>
      </c>
      <c r="F142" s="247" t="s">
        <v>324</v>
      </c>
      <c r="G142" s="248" t="s">
        <v>319</v>
      </c>
      <c r="H142" s="249">
        <v>49.119999999999997</v>
      </c>
      <c r="I142" s="250"/>
      <c r="J142" s="251">
        <f>ROUND(I142*H142,2)</f>
        <v>0</v>
      </c>
      <c r="K142" s="247" t="s">
        <v>191</v>
      </c>
      <c r="L142" s="46"/>
      <c r="M142" s="252" t="s">
        <v>1</v>
      </c>
      <c r="N142" s="253" t="s">
        <v>49</v>
      </c>
      <c r="O142" s="93"/>
      <c r="P142" s="254">
        <f>O142*H142</f>
        <v>0</v>
      </c>
      <c r="Q142" s="254">
        <v>0</v>
      </c>
      <c r="R142" s="254">
        <f>Q142*H142</f>
        <v>0</v>
      </c>
      <c r="S142" s="254">
        <v>0</v>
      </c>
      <c r="T142" s="255">
        <f>S142*H142</f>
        <v>0</v>
      </c>
      <c r="U142" s="40"/>
      <c r="V142" s="40"/>
      <c r="W142" s="40"/>
      <c r="X142" s="40"/>
      <c r="Y142" s="40"/>
      <c r="Z142" s="40"/>
      <c r="AA142" s="40"/>
      <c r="AB142" s="40"/>
      <c r="AC142" s="40"/>
      <c r="AD142" s="40"/>
      <c r="AE142" s="40"/>
      <c r="AR142" s="256" t="s">
        <v>196</v>
      </c>
      <c r="AT142" s="256" t="s">
        <v>187</v>
      </c>
      <c r="AU142" s="256" t="s">
        <v>99</v>
      </c>
      <c r="AY142" s="18" t="s">
        <v>184</v>
      </c>
      <c r="BE142" s="257">
        <f>IF(N142="základní",J142,0)</f>
        <v>0</v>
      </c>
      <c r="BF142" s="257">
        <f>IF(N142="snížená",J142,0)</f>
        <v>0</v>
      </c>
      <c r="BG142" s="257">
        <f>IF(N142="zákl. přenesená",J142,0)</f>
        <v>0</v>
      </c>
      <c r="BH142" s="257">
        <f>IF(N142="sníž. přenesená",J142,0)</f>
        <v>0</v>
      </c>
      <c r="BI142" s="257">
        <f>IF(N142="nulová",J142,0)</f>
        <v>0</v>
      </c>
      <c r="BJ142" s="18" t="s">
        <v>99</v>
      </c>
      <c r="BK142" s="257">
        <f>ROUND(I142*H142,2)</f>
        <v>0</v>
      </c>
      <c r="BL142" s="18" t="s">
        <v>196</v>
      </c>
      <c r="BM142" s="256" t="s">
        <v>3316</v>
      </c>
    </row>
    <row r="143" s="13" customFormat="1">
      <c r="A143" s="13"/>
      <c r="B143" s="266"/>
      <c r="C143" s="267"/>
      <c r="D143" s="258" t="s">
        <v>271</v>
      </c>
      <c r="E143" s="268" t="s">
        <v>1</v>
      </c>
      <c r="F143" s="269" t="s">
        <v>3317</v>
      </c>
      <c r="G143" s="267"/>
      <c r="H143" s="270">
        <v>49.119999999999997</v>
      </c>
      <c r="I143" s="271"/>
      <c r="J143" s="267"/>
      <c r="K143" s="267"/>
      <c r="L143" s="272"/>
      <c r="M143" s="273"/>
      <c r="N143" s="274"/>
      <c r="O143" s="274"/>
      <c r="P143" s="274"/>
      <c r="Q143" s="274"/>
      <c r="R143" s="274"/>
      <c r="S143" s="274"/>
      <c r="T143" s="275"/>
      <c r="U143" s="13"/>
      <c r="V143" s="13"/>
      <c r="W143" s="13"/>
      <c r="X143" s="13"/>
      <c r="Y143" s="13"/>
      <c r="Z143" s="13"/>
      <c r="AA143" s="13"/>
      <c r="AB143" s="13"/>
      <c r="AC143" s="13"/>
      <c r="AD143" s="13"/>
      <c r="AE143" s="13"/>
      <c r="AT143" s="276" t="s">
        <v>271</v>
      </c>
      <c r="AU143" s="276" t="s">
        <v>99</v>
      </c>
      <c r="AV143" s="13" t="s">
        <v>99</v>
      </c>
      <c r="AW143" s="13" t="s">
        <v>38</v>
      </c>
      <c r="AX143" s="13" t="s">
        <v>83</v>
      </c>
      <c r="AY143" s="276" t="s">
        <v>184</v>
      </c>
    </row>
    <row r="144" s="14" customFormat="1">
      <c r="A144" s="14"/>
      <c r="B144" s="277"/>
      <c r="C144" s="278"/>
      <c r="D144" s="258" t="s">
        <v>271</v>
      </c>
      <c r="E144" s="279" t="s">
        <v>1</v>
      </c>
      <c r="F144" s="280" t="s">
        <v>273</v>
      </c>
      <c r="G144" s="278"/>
      <c r="H144" s="281">
        <v>49.119999999999997</v>
      </c>
      <c r="I144" s="282"/>
      <c r="J144" s="278"/>
      <c r="K144" s="278"/>
      <c r="L144" s="283"/>
      <c r="M144" s="284"/>
      <c r="N144" s="285"/>
      <c r="O144" s="285"/>
      <c r="P144" s="285"/>
      <c r="Q144" s="285"/>
      <c r="R144" s="285"/>
      <c r="S144" s="285"/>
      <c r="T144" s="286"/>
      <c r="U144" s="14"/>
      <c r="V144" s="14"/>
      <c r="W144" s="14"/>
      <c r="X144" s="14"/>
      <c r="Y144" s="14"/>
      <c r="Z144" s="14"/>
      <c r="AA144" s="14"/>
      <c r="AB144" s="14"/>
      <c r="AC144" s="14"/>
      <c r="AD144" s="14"/>
      <c r="AE144" s="14"/>
      <c r="AT144" s="287" t="s">
        <v>271</v>
      </c>
      <c r="AU144" s="287" t="s">
        <v>99</v>
      </c>
      <c r="AV144" s="14" t="s">
        <v>196</v>
      </c>
      <c r="AW144" s="14" t="s">
        <v>38</v>
      </c>
      <c r="AX144" s="14" t="s">
        <v>91</v>
      </c>
      <c r="AY144" s="287" t="s">
        <v>184</v>
      </c>
    </row>
    <row r="145" s="2" customFormat="1" ht="16.5" customHeight="1">
      <c r="A145" s="40"/>
      <c r="B145" s="41"/>
      <c r="C145" s="245" t="s">
        <v>205</v>
      </c>
      <c r="D145" s="245" t="s">
        <v>187</v>
      </c>
      <c r="E145" s="246" t="s">
        <v>3318</v>
      </c>
      <c r="F145" s="247" t="s">
        <v>3319</v>
      </c>
      <c r="G145" s="248" t="s">
        <v>319</v>
      </c>
      <c r="H145" s="249">
        <v>494.83100000000002</v>
      </c>
      <c r="I145" s="250"/>
      <c r="J145" s="251">
        <f>ROUND(I145*H145,2)</f>
        <v>0</v>
      </c>
      <c r="K145" s="247" t="s">
        <v>191</v>
      </c>
      <c r="L145" s="46"/>
      <c r="M145" s="252" t="s">
        <v>1</v>
      </c>
      <c r="N145" s="253" t="s">
        <v>49</v>
      </c>
      <c r="O145" s="93"/>
      <c r="P145" s="254">
        <f>O145*H145</f>
        <v>0</v>
      </c>
      <c r="Q145" s="254">
        <v>0</v>
      </c>
      <c r="R145" s="254">
        <f>Q145*H145</f>
        <v>0</v>
      </c>
      <c r="S145" s="254">
        <v>0</v>
      </c>
      <c r="T145" s="255">
        <f>S145*H145</f>
        <v>0</v>
      </c>
      <c r="U145" s="40"/>
      <c r="V145" s="40"/>
      <c r="W145" s="40"/>
      <c r="X145" s="40"/>
      <c r="Y145" s="40"/>
      <c r="Z145" s="40"/>
      <c r="AA145" s="40"/>
      <c r="AB145" s="40"/>
      <c r="AC145" s="40"/>
      <c r="AD145" s="40"/>
      <c r="AE145" s="40"/>
      <c r="AR145" s="256" t="s">
        <v>196</v>
      </c>
      <c r="AT145" s="256" t="s">
        <v>187</v>
      </c>
      <c r="AU145" s="256" t="s">
        <v>99</v>
      </c>
      <c r="AY145" s="18" t="s">
        <v>184</v>
      </c>
      <c r="BE145" s="257">
        <f>IF(N145="základní",J145,0)</f>
        <v>0</v>
      </c>
      <c r="BF145" s="257">
        <f>IF(N145="snížená",J145,0)</f>
        <v>0</v>
      </c>
      <c r="BG145" s="257">
        <f>IF(N145="zákl. přenesená",J145,0)</f>
        <v>0</v>
      </c>
      <c r="BH145" s="257">
        <f>IF(N145="sníž. přenesená",J145,0)</f>
        <v>0</v>
      </c>
      <c r="BI145" s="257">
        <f>IF(N145="nulová",J145,0)</f>
        <v>0</v>
      </c>
      <c r="BJ145" s="18" t="s">
        <v>99</v>
      </c>
      <c r="BK145" s="257">
        <f>ROUND(I145*H145,2)</f>
        <v>0</v>
      </c>
      <c r="BL145" s="18" t="s">
        <v>196</v>
      </c>
      <c r="BM145" s="256" t="s">
        <v>3320</v>
      </c>
    </row>
    <row r="146" s="13" customFormat="1">
      <c r="A146" s="13"/>
      <c r="B146" s="266"/>
      <c r="C146" s="267"/>
      <c r="D146" s="258" t="s">
        <v>271</v>
      </c>
      <c r="E146" s="268" t="s">
        <v>1</v>
      </c>
      <c r="F146" s="269" t="s">
        <v>3321</v>
      </c>
      <c r="G146" s="267"/>
      <c r="H146" s="270">
        <v>36.061</v>
      </c>
      <c r="I146" s="271"/>
      <c r="J146" s="267"/>
      <c r="K146" s="267"/>
      <c r="L146" s="272"/>
      <c r="M146" s="273"/>
      <c r="N146" s="274"/>
      <c r="O146" s="274"/>
      <c r="P146" s="274"/>
      <c r="Q146" s="274"/>
      <c r="R146" s="274"/>
      <c r="S146" s="274"/>
      <c r="T146" s="275"/>
      <c r="U146" s="13"/>
      <c r="V146" s="13"/>
      <c r="W146" s="13"/>
      <c r="X146" s="13"/>
      <c r="Y146" s="13"/>
      <c r="Z146" s="13"/>
      <c r="AA146" s="13"/>
      <c r="AB146" s="13"/>
      <c r="AC146" s="13"/>
      <c r="AD146" s="13"/>
      <c r="AE146" s="13"/>
      <c r="AT146" s="276" t="s">
        <v>271</v>
      </c>
      <c r="AU146" s="276" t="s">
        <v>99</v>
      </c>
      <c r="AV146" s="13" t="s">
        <v>99</v>
      </c>
      <c r="AW146" s="13" t="s">
        <v>38</v>
      </c>
      <c r="AX146" s="13" t="s">
        <v>83</v>
      </c>
      <c r="AY146" s="276" t="s">
        <v>184</v>
      </c>
    </row>
    <row r="147" s="13" customFormat="1">
      <c r="A147" s="13"/>
      <c r="B147" s="266"/>
      <c r="C147" s="267"/>
      <c r="D147" s="258" t="s">
        <v>271</v>
      </c>
      <c r="E147" s="268" t="s">
        <v>1</v>
      </c>
      <c r="F147" s="269" t="s">
        <v>3306</v>
      </c>
      <c r="G147" s="267"/>
      <c r="H147" s="270">
        <v>308.935</v>
      </c>
      <c r="I147" s="271"/>
      <c r="J147" s="267"/>
      <c r="K147" s="267"/>
      <c r="L147" s="272"/>
      <c r="M147" s="273"/>
      <c r="N147" s="274"/>
      <c r="O147" s="274"/>
      <c r="P147" s="274"/>
      <c r="Q147" s="274"/>
      <c r="R147" s="274"/>
      <c r="S147" s="274"/>
      <c r="T147" s="275"/>
      <c r="U147" s="13"/>
      <c r="V147" s="13"/>
      <c r="W147" s="13"/>
      <c r="X147" s="13"/>
      <c r="Y147" s="13"/>
      <c r="Z147" s="13"/>
      <c r="AA147" s="13"/>
      <c r="AB147" s="13"/>
      <c r="AC147" s="13"/>
      <c r="AD147" s="13"/>
      <c r="AE147" s="13"/>
      <c r="AT147" s="276" t="s">
        <v>271</v>
      </c>
      <c r="AU147" s="276" t="s">
        <v>99</v>
      </c>
      <c r="AV147" s="13" t="s">
        <v>99</v>
      </c>
      <c r="AW147" s="13" t="s">
        <v>38</v>
      </c>
      <c r="AX147" s="13" t="s">
        <v>83</v>
      </c>
      <c r="AY147" s="276" t="s">
        <v>184</v>
      </c>
    </row>
    <row r="148" s="13" customFormat="1">
      <c r="A148" s="13"/>
      <c r="B148" s="266"/>
      <c r="C148" s="267"/>
      <c r="D148" s="258" t="s">
        <v>271</v>
      </c>
      <c r="E148" s="268" t="s">
        <v>1</v>
      </c>
      <c r="F148" s="269" t="s">
        <v>3302</v>
      </c>
      <c r="G148" s="267"/>
      <c r="H148" s="270">
        <v>23.16</v>
      </c>
      <c r="I148" s="271"/>
      <c r="J148" s="267"/>
      <c r="K148" s="267"/>
      <c r="L148" s="272"/>
      <c r="M148" s="273"/>
      <c r="N148" s="274"/>
      <c r="O148" s="274"/>
      <c r="P148" s="274"/>
      <c r="Q148" s="274"/>
      <c r="R148" s="274"/>
      <c r="S148" s="274"/>
      <c r="T148" s="275"/>
      <c r="U148" s="13"/>
      <c r="V148" s="13"/>
      <c r="W148" s="13"/>
      <c r="X148" s="13"/>
      <c r="Y148" s="13"/>
      <c r="Z148" s="13"/>
      <c r="AA148" s="13"/>
      <c r="AB148" s="13"/>
      <c r="AC148" s="13"/>
      <c r="AD148" s="13"/>
      <c r="AE148" s="13"/>
      <c r="AT148" s="276" t="s">
        <v>271</v>
      </c>
      <c r="AU148" s="276" t="s">
        <v>99</v>
      </c>
      <c r="AV148" s="13" t="s">
        <v>99</v>
      </c>
      <c r="AW148" s="13" t="s">
        <v>38</v>
      </c>
      <c r="AX148" s="13" t="s">
        <v>83</v>
      </c>
      <c r="AY148" s="276" t="s">
        <v>184</v>
      </c>
    </row>
    <row r="149" s="16" customFormat="1">
      <c r="A149" s="16"/>
      <c r="B149" s="298"/>
      <c r="C149" s="299"/>
      <c r="D149" s="258" t="s">
        <v>271</v>
      </c>
      <c r="E149" s="300" t="s">
        <v>1</v>
      </c>
      <c r="F149" s="301" t="s">
        <v>346</v>
      </c>
      <c r="G149" s="299"/>
      <c r="H149" s="302">
        <v>368.15600000000001</v>
      </c>
      <c r="I149" s="303"/>
      <c r="J149" s="299"/>
      <c r="K149" s="299"/>
      <c r="L149" s="304"/>
      <c r="M149" s="305"/>
      <c r="N149" s="306"/>
      <c r="O149" s="306"/>
      <c r="P149" s="306"/>
      <c r="Q149" s="306"/>
      <c r="R149" s="306"/>
      <c r="S149" s="306"/>
      <c r="T149" s="307"/>
      <c r="U149" s="16"/>
      <c r="V149" s="16"/>
      <c r="W149" s="16"/>
      <c r="X149" s="16"/>
      <c r="Y149" s="16"/>
      <c r="Z149" s="16"/>
      <c r="AA149" s="16"/>
      <c r="AB149" s="16"/>
      <c r="AC149" s="16"/>
      <c r="AD149" s="16"/>
      <c r="AE149" s="16"/>
      <c r="AT149" s="308" t="s">
        <v>271</v>
      </c>
      <c r="AU149" s="308" t="s">
        <v>99</v>
      </c>
      <c r="AV149" s="16" t="s">
        <v>278</v>
      </c>
      <c r="AW149" s="16" t="s">
        <v>38</v>
      </c>
      <c r="AX149" s="16" t="s">
        <v>83</v>
      </c>
      <c r="AY149" s="308" t="s">
        <v>184</v>
      </c>
    </row>
    <row r="150" s="13" customFormat="1">
      <c r="A150" s="13"/>
      <c r="B150" s="266"/>
      <c r="C150" s="267"/>
      <c r="D150" s="258" t="s">
        <v>271</v>
      </c>
      <c r="E150" s="268" t="s">
        <v>1</v>
      </c>
      <c r="F150" s="269" t="s">
        <v>3307</v>
      </c>
      <c r="G150" s="267"/>
      <c r="H150" s="270">
        <v>126.675</v>
      </c>
      <c r="I150" s="271"/>
      <c r="J150" s="267"/>
      <c r="K150" s="267"/>
      <c r="L150" s="272"/>
      <c r="M150" s="273"/>
      <c r="N150" s="274"/>
      <c r="O150" s="274"/>
      <c r="P150" s="274"/>
      <c r="Q150" s="274"/>
      <c r="R150" s="274"/>
      <c r="S150" s="274"/>
      <c r="T150" s="275"/>
      <c r="U150" s="13"/>
      <c r="V150" s="13"/>
      <c r="W150" s="13"/>
      <c r="X150" s="13"/>
      <c r="Y150" s="13"/>
      <c r="Z150" s="13"/>
      <c r="AA150" s="13"/>
      <c r="AB150" s="13"/>
      <c r="AC150" s="13"/>
      <c r="AD150" s="13"/>
      <c r="AE150" s="13"/>
      <c r="AT150" s="276" t="s">
        <v>271</v>
      </c>
      <c r="AU150" s="276" t="s">
        <v>99</v>
      </c>
      <c r="AV150" s="13" t="s">
        <v>99</v>
      </c>
      <c r="AW150" s="13" t="s">
        <v>38</v>
      </c>
      <c r="AX150" s="13" t="s">
        <v>83</v>
      </c>
      <c r="AY150" s="276" t="s">
        <v>184</v>
      </c>
    </row>
    <row r="151" s="14" customFormat="1">
      <c r="A151" s="14"/>
      <c r="B151" s="277"/>
      <c r="C151" s="278"/>
      <c r="D151" s="258" t="s">
        <v>271</v>
      </c>
      <c r="E151" s="279" t="s">
        <v>1</v>
      </c>
      <c r="F151" s="280" t="s">
        <v>273</v>
      </c>
      <c r="G151" s="278"/>
      <c r="H151" s="281">
        <v>494.83100000000002</v>
      </c>
      <c r="I151" s="282"/>
      <c r="J151" s="278"/>
      <c r="K151" s="278"/>
      <c r="L151" s="283"/>
      <c r="M151" s="284"/>
      <c r="N151" s="285"/>
      <c r="O151" s="285"/>
      <c r="P151" s="285"/>
      <c r="Q151" s="285"/>
      <c r="R151" s="285"/>
      <c r="S151" s="285"/>
      <c r="T151" s="286"/>
      <c r="U151" s="14"/>
      <c r="V151" s="14"/>
      <c r="W151" s="14"/>
      <c r="X151" s="14"/>
      <c r="Y151" s="14"/>
      <c r="Z151" s="14"/>
      <c r="AA151" s="14"/>
      <c r="AB151" s="14"/>
      <c r="AC151" s="14"/>
      <c r="AD151" s="14"/>
      <c r="AE151" s="14"/>
      <c r="AT151" s="287" t="s">
        <v>271</v>
      </c>
      <c r="AU151" s="287" t="s">
        <v>99</v>
      </c>
      <c r="AV151" s="14" t="s">
        <v>196</v>
      </c>
      <c r="AW151" s="14" t="s">
        <v>38</v>
      </c>
      <c r="AX151" s="14" t="s">
        <v>91</v>
      </c>
      <c r="AY151" s="287" t="s">
        <v>184</v>
      </c>
    </row>
    <row r="152" s="2" customFormat="1" ht="21.75" customHeight="1">
      <c r="A152" s="40"/>
      <c r="B152" s="41"/>
      <c r="C152" s="245" t="s">
        <v>212</v>
      </c>
      <c r="D152" s="245" t="s">
        <v>187</v>
      </c>
      <c r="E152" s="246" t="s">
        <v>3322</v>
      </c>
      <c r="F152" s="247" t="s">
        <v>3323</v>
      </c>
      <c r="G152" s="248" t="s">
        <v>319</v>
      </c>
      <c r="H152" s="249">
        <v>4948.3100000000004</v>
      </c>
      <c r="I152" s="250"/>
      <c r="J152" s="251">
        <f>ROUND(I152*H152,2)</f>
        <v>0</v>
      </c>
      <c r="K152" s="247" t="s">
        <v>191</v>
      </c>
      <c r="L152" s="46"/>
      <c r="M152" s="252" t="s">
        <v>1</v>
      </c>
      <c r="N152" s="253" t="s">
        <v>49</v>
      </c>
      <c r="O152" s="93"/>
      <c r="P152" s="254">
        <f>O152*H152</f>
        <v>0</v>
      </c>
      <c r="Q152" s="254">
        <v>0</v>
      </c>
      <c r="R152" s="254">
        <f>Q152*H152</f>
        <v>0</v>
      </c>
      <c r="S152" s="254">
        <v>0</v>
      </c>
      <c r="T152" s="255">
        <f>S152*H152</f>
        <v>0</v>
      </c>
      <c r="U152" s="40"/>
      <c r="V152" s="40"/>
      <c r="W152" s="40"/>
      <c r="X152" s="40"/>
      <c r="Y152" s="40"/>
      <c r="Z152" s="40"/>
      <c r="AA152" s="40"/>
      <c r="AB152" s="40"/>
      <c r="AC152" s="40"/>
      <c r="AD152" s="40"/>
      <c r="AE152" s="40"/>
      <c r="AR152" s="256" t="s">
        <v>196</v>
      </c>
      <c r="AT152" s="256" t="s">
        <v>187</v>
      </c>
      <c r="AU152" s="256" t="s">
        <v>99</v>
      </c>
      <c r="AY152" s="18" t="s">
        <v>184</v>
      </c>
      <c r="BE152" s="257">
        <f>IF(N152="základní",J152,0)</f>
        <v>0</v>
      </c>
      <c r="BF152" s="257">
        <f>IF(N152="snížená",J152,0)</f>
        <v>0</v>
      </c>
      <c r="BG152" s="257">
        <f>IF(N152="zákl. přenesená",J152,0)</f>
        <v>0</v>
      </c>
      <c r="BH152" s="257">
        <f>IF(N152="sníž. přenesená",J152,0)</f>
        <v>0</v>
      </c>
      <c r="BI152" s="257">
        <f>IF(N152="nulová",J152,0)</f>
        <v>0</v>
      </c>
      <c r="BJ152" s="18" t="s">
        <v>99</v>
      </c>
      <c r="BK152" s="257">
        <f>ROUND(I152*H152,2)</f>
        <v>0</v>
      </c>
      <c r="BL152" s="18" t="s">
        <v>196</v>
      </c>
      <c r="BM152" s="256" t="s">
        <v>3324</v>
      </c>
    </row>
    <row r="153" s="13" customFormat="1">
      <c r="A153" s="13"/>
      <c r="B153" s="266"/>
      <c r="C153" s="267"/>
      <c r="D153" s="258" t="s">
        <v>271</v>
      </c>
      <c r="E153" s="267"/>
      <c r="F153" s="269" t="s">
        <v>3325</v>
      </c>
      <c r="G153" s="267"/>
      <c r="H153" s="270">
        <v>4948.3100000000004</v>
      </c>
      <c r="I153" s="271"/>
      <c r="J153" s="267"/>
      <c r="K153" s="267"/>
      <c r="L153" s="272"/>
      <c r="M153" s="273"/>
      <c r="N153" s="274"/>
      <c r="O153" s="274"/>
      <c r="P153" s="274"/>
      <c r="Q153" s="274"/>
      <c r="R153" s="274"/>
      <c r="S153" s="274"/>
      <c r="T153" s="275"/>
      <c r="U153" s="13"/>
      <c r="V153" s="13"/>
      <c r="W153" s="13"/>
      <c r="X153" s="13"/>
      <c r="Y153" s="13"/>
      <c r="Z153" s="13"/>
      <c r="AA153" s="13"/>
      <c r="AB153" s="13"/>
      <c r="AC153" s="13"/>
      <c r="AD153" s="13"/>
      <c r="AE153" s="13"/>
      <c r="AT153" s="276" t="s">
        <v>271</v>
      </c>
      <c r="AU153" s="276" t="s">
        <v>99</v>
      </c>
      <c r="AV153" s="13" t="s">
        <v>99</v>
      </c>
      <c r="AW153" s="13" t="s">
        <v>4</v>
      </c>
      <c r="AX153" s="13" t="s">
        <v>91</v>
      </c>
      <c r="AY153" s="276" t="s">
        <v>184</v>
      </c>
    </row>
    <row r="154" s="2" customFormat="1" ht="16.5" customHeight="1">
      <c r="A154" s="40"/>
      <c r="B154" s="41"/>
      <c r="C154" s="245" t="s">
        <v>219</v>
      </c>
      <c r="D154" s="245" t="s">
        <v>187</v>
      </c>
      <c r="E154" s="246" t="s">
        <v>3326</v>
      </c>
      <c r="F154" s="247" t="s">
        <v>3327</v>
      </c>
      <c r="G154" s="248" t="s">
        <v>389</v>
      </c>
      <c r="H154" s="249">
        <v>890.69600000000003</v>
      </c>
      <c r="I154" s="250"/>
      <c r="J154" s="251">
        <f>ROUND(I154*H154,2)</f>
        <v>0</v>
      </c>
      <c r="K154" s="247" t="s">
        <v>191</v>
      </c>
      <c r="L154" s="46"/>
      <c r="M154" s="252" t="s">
        <v>1</v>
      </c>
      <c r="N154" s="253" t="s">
        <v>49</v>
      </c>
      <c r="O154" s="93"/>
      <c r="P154" s="254">
        <f>O154*H154</f>
        <v>0</v>
      </c>
      <c r="Q154" s="254">
        <v>0</v>
      </c>
      <c r="R154" s="254">
        <f>Q154*H154</f>
        <v>0</v>
      </c>
      <c r="S154" s="254">
        <v>0</v>
      </c>
      <c r="T154" s="255">
        <f>S154*H154</f>
        <v>0</v>
      </c>
      <c r="U154" s="40"/>
      <c r="V154" s="40"/>
      <c r="W154" s="40"/>
      <c r="X154" s="40"/>
      <c r="Y154" s="40"/>
      <c r="Z154" s="40"/>
      <c r="AA154" s="40"/>
      <c r="AB154" s="40"/>
      <c r="AC154" s="40"/>
      <c r="AD154" s="40"/>
      <c r="AE154" s="40"/>
      <c r="AR154" s="256" t="s">
        <v>196</v>
      </c>
      <c r="AT154" s="256" t="s">
        <v>187</v>
      </c>
      <c r="AU154" s="256" t="s">
        <v>99</v>
      </c>
      <c r="AY154" s="18" t="s">
        <v>184</v>
      </c>
      <c r="BE154" s="257">
        <f>IF(N154="základní",J154,0)</f>
        <v>0</v>
      </c>
      <c r="BF154" s="257">
        <f>IF(N154="snížená",J154,0)</f>
        <v>0</v>
      </c>
      <c r="BG154" s="257">
        <f>IF(N154="zákl. přenesená",J154,0)</f>
        <v>0</v>
      </c>
      <c r="BH154" s="257">
        <f>IF(N154="sníž. přenesená",J154,0)</f>
        <v>0</v>
      </c>
      <c r="BI154" s="257">
        <f>IF(N154="nulová",J154,0)</f>
        <v>0</v>
      </c>
      <c r="BJ154" s="18" t="s">
        <v>99</v>
      </c>
      <c r="BK154" s="257">
        <f>ROUND(I154*H154,2)</f>
        <v>0</v>
      </c>
      <c r="BL154" s="18" t="s">
        <v>196</v>
      </c>
      <c r="BM154" s="256" t="s">
        <v>3328</v>
      </c>
    </row>
    <row r="155" s="13" customFormat="1">
      <c r="A155" s="13"/>
      <c r="B155" s="266"/>
      <c r="C155" s="267"/>
      <c r="D155" s="258" t="s">
        <v>271</v>
      </c>
      <c r="E155" s="267"/>
      <c r="F155" s="269" t="s">
        <v>3329</v>
      </c>
      <c r="G155" s="267"/>
      <c r="H155" s="270">
        <v>890.69600000000003</v>
      </c>
      <c r="I155" s="271"/>
      <c r="J155" s="267"/>
      <c r="K155" s="267"/>
      <c r="L155" s="272"/>
      <c r="M155" s="273"/>
      <c r="N155" s="274"/>
      <c r="O155" s="274"/>
      <c r="P155" s="274"/>
      <c r="Q155" s="274"/>
      <c r="R155" s="274"/>
      <c r="S155" s="274"/>
      <c r="T155" s="275"/>
      <c r="U155" s="13"/>
      <c r="V155" s="13"/>
      <c r="W155" s="13"/>
      <c r="X155" s="13"/>
      <c r="Y155" s="13"/>
      <c r="Z155" s="13"/>
      <c r="AA155" s="13"/>
      <c r="AB155" s="13"/>
      <c r="AC155" s="13"/>
      <c r="AD155" s="13"/>
      <c r="AE155" s="13"/>
      <c r="AT155" s="276" t="s">
        <v>271</v>
      </c>
      <c r="AU155" s="276" t="s">
        <v>99</v>
      </c>
      <c r="AV155" s="13" t="s">
        <v>99</v>
      </c>
      <c r="AW155" s="13" t="s">
        <v>4</v>
      </c>
      <c r="AX155" s="13" t="s">
        <v>91</v>
      </c>
      <c r="AY155" s="276" t="s">
        <v>184</v>
      </c>
    </row>
    <row r="156" s="2" customFormat="1" ht="16.5" customHeight="1">
      <c r="A156" s="40"/>
      <c r="B156" s="41"/>
      <c r="C156" s="245" t="s">
        <v>224</v>
      </c>
      <c r="D156" s="245" t="s">
        <v>187</v>
      </c>
      <c r="E156" s="246" t="s">
        <v>489</v>
      </c>
      <c r="F156" s="247" t="s">
        <v>490</v>
      </c>
      <c r="G156" s="248" t="s">
        <v>319</v>
      </c>
      <c r="H156" s="249">
        <v>494.83100000000002</v>
      </c>
      <c r="I156" s="250"/>
      <c r="J156" s="251">
        <f>ROUND(I156*H156,2)</f>
        <v>0</v>
      </c>
      <c r="K156" s="247" t="s">
        <v>191</v>
      </c>
      <c r="L156" s="46"/>
      <c r="M156" s="252" t="s">
        <v>1</v>
      </c>
      <c r="N156" s="253" t="s">
        <v>49</v>
      </c>
      <c r="O156" s="93"/>
      <c r="P156" s="254">
        <f>O156*H156</f>
        <v>0</v>
      </c>
      <c r="Q156" s="254">
        <v>0</v>
      </c>
      <c r="R156" s="254">
        <f>Q156*H156</f>
        <v>0</v>
      </c>
      <c r="S156" s="254">
        <v>0</v>
      </c>
      <c r="T156" s="255">
        <f>S156*H156</f>
        <v>0</v>
      </c>
      <c r="U156" s="40"/>
      <c r="V156" s="40"/>
      <c r="W156" s="40"/>
      <c r="X156" s="40"/>
      <c r="Y156" s="40"/>
      <c r="Z156" s="40"/>
      <c r="AA156" s="40"/>
      <c r="AB156" s="40"/>
      <c r="AC156" s="40"/>
      <c r="AD156" s="40"/>
      <c r="AE156" s="40"/>
      <c r="AR156" s="256" t="s">
        <v>196</v>
      </c>
      <c r="AT156" s="256" t="s">
        <v>187</v>
      </c>
      <c r="AU156" s="256" t="s">
        <v>99</v>
      </c>
      <c r="AY156" s="18" t="s">
        <v>184</v>
      </c>
      <c r="BE156" s="257">
        <f>IF(N156="základní",J156,0)</f>
        <v>0</v>
      </c>
      <c r="BF156" s="257">
        <f>IF(N156="snížená",J156,0)</f>
        <v>0</v>
      </c>
      <c r="BG156" s="257">
        <f>IF(N156="zákl. přenesená",J156,0)</f>
        <v>0</v>
      </c>
      <c r="BH156" s="257">
        <f>IF(N156="sníž. přenesená",J156,0)</f>
        <v>0</v>
      </c>
      <c r="BI156" s="257">
        <f>IF(N156="nulová",J156,0)</f>
        <v>0</v>
      </c>
      <c r="BJ156" s="18" t="s">
        <v>99</v>
      </c>
      <c r="BK156" s="257">
        <f>ROUND(I156*H156,2)</f>
        <v>0</v>
      </c>
      <c r="BL156" s="18" t="s">
        <v>196</v>
      </c>
      <c r="BM156" s="256" t="s">
        <v>3330</v>
      </c>
    </row>
    <row r="157" s="2" customFormat="1" ht="16.5" customHeight="1">
      <c r="A157" s="40"/>
      <c r="B157" s="41"/>
      <c r="C157" s="245" t="s">
        <v>229</v>
      </c>
      <c r="D157" s="245" t="s">
        <v>187</v>
      </c>
      <c r="E157" s="246" t="s">
        <v>328</v>
      </c>
      <c r="F157" s="247" t="s">
        <v>329</v>
      </c>
      <c r="G157" s="248" t="s">
        <v>319</v>
      </c>
      <c r="H157" s="249">
        <v>15.455</v>
      </c>
      <c r="I157" s="250"/>
      <c r="J157" s="251">
        <f>ROUND(I157*H157,2)</f>
        <v>0</v>
      </c>
      <c r="K157" s="247" t="s">
        <v>191</v>
      </c>
      <c r="L157" s="46"/>
      <c r="M157" s="252" t="s">
        <v>1</v>
      </c>
      <c r="N157" s="253" t="s">
        <v>49</v>
      </c>
      <c r="O157" s="93"/>
      <c r="P157" s="254">
        <f>O157*H157</f>
        <v>0</v>
      </c>
      <c r="Q157" s="254">
        <v>0</v>
      </c>
      <c r="R157" s="254">
        <f>Q157*H157</f>
        <v>0</v>
      </c>
      <c r="S157" s="254">
        <v>0</v>
      </c>
      <c r="T157" s="255">
        <f>S157*H157</f>
        <v>0</v>
      </c>
      <c r="U157" s="40"/>
      <c r="V157" s="40"/>
      <c r="W157" s="40"/>
      <c r="X157" s="40"/>
      <c r="Y157" s="40"/>
      <c r="Z157" s="40"/>
      <c r="AA157" s="40"/>
      <c r="AB157" s="40"/>
      <c r="AC157" s="40"/>
      <c r="AD157" s="40"/>
      <c r="AE157" s="40"/>
      <c r="AR157" s="256" t="s">
        <v>196</v>
      </c>
      <c r="AT157" s="256" t="s">
        <v>187</v>
      </c>
      <c r="AU157" s="256" t="s">
        <v>99</v>
      </c>
      <c r="AY157" s="18" t="s">
        <v>184</v>
      </c>
      <c r="BE157" s="257">
        <f>IF(N157="základní",J157,0)</f>
        <v>0</v>
      </c>
      <c r="BF157" s="257">
        <f>IF(N157="snížená",J157,0)</f>
        <v>0</v>
      </c>
      <c r="BG157" s="257">
        <f>IF(N157="zákl. přenesená",J157,0)</f>
        <v>0</v>
      </c>
      <c r="BH157" s="257">
        <f>IF(N157="sníž. přenesená",J157,0)</f>
        <v>0</v>
      </c>
      <c r="BI157" s="257">
        <f>IF(N157="nulová",J157,0)</f>
        <v>0</v>
      </c>
      <c r="BJ157" s="18" t="s">
        <v>99</v>
      </c>
      <c r="BK157" s="257">
        <f>ROUND(I157*H157,2)</f>
        <v>0</v>
      </c>
      <c r="BL157" s="18" t="s">
        <v>196</v>
      </c>
      <c r="BM157" s="256" t="s">
        <v>3331</v>
      </c>
    </row>
    <row r="158" s="13" customFormat="1">
      <c r="A158" s="13"/>
      <c r="B158" s="266"/>
      <c r="C158" s="267"/>
      <c r="D158" s="258" t="s">
        <v>271</v>
      </c>
      <c r="E158" s="268" t="s">
        <v>1</v>
      </c>
      <c r="F158" s="269" t="s">
        <v>3332</v>
      </c>
      <c r="G158" s="267"/>
      <c r="H158" s="270">
        <v>15.455</v>
      </c>
      <c r="I158" s="271"/>
      <c r="J158" s="267"/>
      <c r="K158" s="267"/>
      <c r="L158" s="272"/>
      <c r="M158" s="273"/>
      <c r="N158" s="274"/>
      <c r="O158" s="274"/>
      <c r="P158" s="274"/>
      <c r="Q158" s="274"/>
      <c r="R158" s="274"/>
      <c r="S158" s="274"/>
      <c r="T158" s="275"/>
      <c r="U158" s="13"/>
      <c r="V158" s="13"/>
      <c r="W158" s="13"/>
      <c r="X158" s="13"/>
      <c r="Y158" s="13"/>
      <c r="Z158" s="13"/>
      <c r="AA158" s="13"/>
      <c r="AB158" s="13"/>
      <c r="AC158" s="13"/>
      <c r="AD158" s="13"/>
      <c r="AE158" s="13"/>
      <c r="AT158" s="276" t="s">
        <v>271</v>
      </c>
      <c r="AU158" s="276" t="s">
        <v>99</v>
      </c>
      <c r="AV158" s="13" t="s">
        <v>99</v>
      </c>
      <c r="AW158" s="13" t="s">
        <v>38</v>
      </c>
      <c r="AX158" s="13" t="s">
        <v>83</v>
      </c>
      <c r="AY158" s="276" t="s">
        <v>184</v>
      </c>
    </row>
    <row r="159" s="14" customFormat="1">
      <c r="A159" s="14"/>
      <c r="B159" s="277"/>
      <c r="C159" s="278"/>
      <c r="D159" s="258" t="s">
        <v>271</v>
      </c>
      <c r="E159" s="279" t="s">
        <v>1</v>
      </c>
      <c r="F159" s="280" t="s">
        <v>273</v>
      </c>
      <c r="G159" s="278"/>
      <c r="H159" s="281">
        <v>15.455</v>
      </c>
      <c r="I159" s="282"/>
      <c r="J159" s="278"/>
      <c r="K159" s="278"/>
      <c r="L159" s="283"/>
      <c r="M159" s="284"/>
      <c r="N159" s="285"/>
      <c r="O159" s="285"/>
      <c r="P159" s="285"/>
      <c r="Q159" s="285"/>
      <c r="R159" s="285"/>
      <c r="S159" s="285"/>
      <c r="T159" s="286"/>
      <c r="U159" s="14"/>
      <c r="V159" s="14"/>
      <c r="W159" s="14"/>
      <c r="X159" s="14"/>
      <c r="Y159" s="14"/>
      <c r="Z159" s="14"/>
      <c r="AA159" s="14"/>
      <c r="AB159" s="14"/>
      <c r="AC159" s="14"/>
      <c r="AD159" s="14"/>
      <c r="AE159" s="14"/>
      <c r="AT159" s="287" t="s">
        <v>271</v>
      </c>
      <c r="AU159" s="287" t="s">
        <v>99</v>
      </c>
      <c r="AV159" s="14" t="s">
        <v>196</v>
      </c>
      <c r="AW159" s="14" t="s">
        <v>38</v>
      </c>
      <c r="AX159" s="14" t="s">
        <v>91</v>
      </c>
      <c r="AY159" s="287" t="s">
        <v>184</v>
      </c>
    </row>
    <row r="160" s="2" customFormat="1" ht="16.5" customHeight="1">
      <c r="A160" s="40"/>
      <c r="B160" s="41"/>
      <c r="C160" s="245" t="s">
        <v>236</v>
      </c>
      <c r="D160" s="245" t="s">
        <v>187</v>
      </c>
      <c r="E160" s="246" t="s">
        <v>3333</v>
      </c>
      <c r="F160" s="247" t="s">
        <v>3334</v>
      </c>
      <c r="G160" s="248" t="s">
        <v>269</v>
      </c>
      <c r="H160" s="249">
        <v>561.70000000000005</v>
      </c>
      <c r="I160" s="250"/>
      <c r="J160" s="251">
        <f>ROUND(I160*H160,2)</f>
        <v>0</v>
      </c>
      <c r="K160" s="247" t="s">
        <v>191</v>
      </c>
      <c r="L160" s="46"/>
      <c r="M160" s="252" t="s">
        <v>1</v>
      </c>
      <c r="N160" s="253" t="s">
        <v>49</v>
      </c>
      <c r="O160" s="93"/>
      <c r="P160" s="254">
        <f>O160*H160</f>
        <v>0</v>
      </c>
      <c r="Q160" s="254">
        <v>0</v>
      </c>
      <c r="R160" s="254">
        <f>Q160*H160</f>
        <v>0</v>
      </c>
      <c r="S160" s="254">
        <v>0</v>
      </c>
      <c r="T160" s="255">
        <f>S160*H160</f>
        <v>0</v>
      </c>
      <c r="U160" s="40"/>
      <c r="V160" s="40"/>
      <c r="W160" s="40"/>
      <c r="X160" s="40"/>
      <c r="Y160" s="40"/>
      <c r="Z160" s="40"/>
      <c r="AA160" s="40"/>
      <c r="AB160" s="40"/>
      <c r="AC160" s="40"/>
      <c r="AD160" s="40"/>
      <c r="AE160" s="40"/>
      <c r="AR160" s="256" t="s">
        <v>196</v>
      </c>
      <c r="AT160" s="256" t="s">
        <v>187</v>
      </c>
      <c r="AU160" s="256" t="s">
        <v>99</v>
      </c>
      <c r="AY160" s="18" t="s">
        <v>184</v>
      </c>
      <c r="BE160" s="257">
        <f>IF(N160="základní",J160,0)</f>
        <v>0</v>
      </c>
      <c r="BF160" s="257">
        <f>IF(N160="snížená",J160,0)</f>
        <v>0</v>
      </c>
      <c r="BG160" s="257">
        <f>IF(N160="zákl. přenesená",J160,0)</f>
        <v>0</v>
      </c>
      <c r="BH160" s="257">
        <f>IF(N160="sníž. přenesená",J160,0)</f>
        <v>0</v>
      </c>
      <c r="BI160" s="257">
        <f>IF(N160="nulová",J160,0)</f>
        <v>0</v>
      </c>
      <c r="BJ160" s="18" t="s">
        <v>99</v>
      </c>
      <c r="BK160" s="257">
        <f>ROUND(I160*H160,2)</f>
        <v>0</v>
      </c>
      <c r="BL160" s="18" t="s">
        <v>196</v>
      </c>
      <c r="BM160" s="256" t="s">
        <v>3335</v>
      </c>
    </row>
    <row r="161" s="13" customFormat="1">
      <c r="A161" s="13"/>
      <c r="B161" s="266"/>
      <c r="C161" s="267"/>
      <c r="D161" s="258" t="s">
        <v>271</v>
      </c>
      <c r="E161" s="268" t="s">
        <v>1</v>
      </c>
      <c r="F161" s="269" t="s">
        <v>3336</v>
      </c>
      <c r="G161" s="267"/>
      <c r="H161" s="270">
        <v>561.70000000000005</v>
      </c>
      <c r="I161" s="271"/>
      <c r="J161" s="267"/>
      <c r="K161" s="267"/>
      <c r="L161" s="272"/>
      <c r="M161" s="273"/>
      <c r="N161" s="274"/>
      <c r="O161" s="274"/>
      <c r="P161" s="274"/>
      <c r="Q161" s="274"/>
      <c r="R161" s="274"/>
      <c r="S161" s="274"/>
      <c r="T161" s="275"/>
      <c r="U161" s="13"/>
      <c r="V161" s="13"/>
      <c r="W161" s="13"/>
      <c r="X161" s="13"/>
      <c r="Y161" s="13"/>
      <c r="Z161" s="13"/>
      <c r="AA161" s="13"/>
      <c r="AB161" s="13"/>
      <c r="AC161" s="13"/>
      <c r="AD161" s="13"/>
      <c r="AE161" s="13"/>
      <c r="AT161" s="276" t="s">
        <v>271</v>
      </c>
      <c r="AU161" s="276" t="s">
        <v>99</v>
      </c>
      <c r="AV161" s="13" t="s">
        <v>99</v>
      </c>
      <c r="AW161" s="13" t="s">
        <v>38</v>
      </c>
      <c r="AX161" s="13" t="s">
        <v>83</v>
      </c>
      <c r="AY161" s="276" t="s">
        <v>184</v>
      </c>
    </row>
    <row r="162" s="14" customFormat="1">
      <c r="A162" s="14"/>
      <c r="B162" s="277"/>
      <c r="C162" s="278"/>
      <c r="D162" s="258" t="s">
        <v>271</v>
      </c>
      <c r="E162" s="279" t="s">
        <v>1</v>
      </c>
      <c r="F162" s="280" t="s">
        <v>273</v>
      </c>
      <c r="G162" s="278"/>
      <c r="H162" s="281">
        <v>561.70000000000005</v>
      </c>
      <c r="I162" s="282"/>
      <c r="J162" s="278"/>
      <c r="K162" s="278"/>
      <c r="L162" s="283"/>
      <c r="M162" s="284"/>
      <c r="N162" s="285"/>
      <c r="O162" s="285"/>
      <c r="P162" s="285"/>
      <c r="Q162" s="285"/>
      <c r="R162" s="285"/>
      <c r="S162" s="285"/>
      <c r="T162" s="286"/>
      <c r="U162" s="14"/>
      <c r="V162" s="14"/>
      <c r="W162" s="14"/>
      <c r="X162" s="14"/>
      <c r="Y162" s="14"/>
      <c r="Z162" s="14"/>
      <c r="AA162" s="14"/>
      <c r="AB162" s="14"/>
      <c r="AC162" s="14"/>
      <c r="AD162" s="14"/>
      <c r="AE162" s="14"/>
      <c r="AT162" s="287" t="s">
        <v>271</v>
      </c>
      <c r="AU162" s="287" t="s">
        <v>99</v>
      </c>
      <c r="AV162" s="14" t="s">
        <v>196</v>
      </c>
      <c r="AW162" s="14" t="s">
        <v>38</v>
      </c>
      <c r="AX162" s="14" t="s">
        <v>91</v>
      </c>
      <c r="AY162" s="287" t="s">
        <v>184</v>
      </c>
    </row>
    <row r="163" s="2" customFormat="1" ht="16.5" customHeight="1">
      <c r="A163" s="40"/>
      <c r="B163" s="41"/>
      <c r="C163" s="245" t="s">
        <v>241</v>
      </c>
      <c r="D163" s="245" t="s">
        <v>187</v>
      </c>
      <c r="E163" s="246" t="s">
        <v>516</v>
      </c>
      <c r="F163" s="247" t="s">
        <v>3337</v>
      </c>
      <c r="G163" s="248" t="s">
        <v>269</v>
      </c>
      <c r="H163" s="249">
        <v>268.92000000000002</v>
      </c>
      <c r="I163" s="250"/>
      <c r="J163" s="251">
        <f>ROUND(I163*H163,2)</f>
        <v>0</v>
      </c>
      <c r="K163" s="247" t="s">
        <v>284</v>
      </c>
      <c r="L163" s="46"/>
      <c r="M163" s="252" t="s">
        <v>1</v>
      </c>
      <c r="N163" s="253" t="s">
        <v>49</v>
      </c>
      <c r="O163" s="93"/>
      <c r="P163" s="254">
        <f>O163*H163</f>
        <v>0</v>
      </c>
      <c r="Q163" s="254">
        <v>0</v>
      </c>
      <c r="R163" s="254">
        <f>Q163*H163</f>
        <v>0</v>
      </c>
      <c r="S163" s="254">
        <v>0</v>
      </c>
      <c r="T163" s="255">
        <f>S163*H163</f>
        <v>0</v>
      </c>
      <c r="U163" s="40"/>
      <c r="V163" s="40"/>
      <c r="W163" s="40"/>
      <c r="X163" s="40"/>
      <c r="Y163" s="40"/>
      <c r="Z163" s="40"/>
      <c r="AA163" s="40"/>
      <c r="AB163" s="40"/>
      <c r="AC163" s="40"/>
      <c r="AD163" s="40"/>
      <c r="AE163" s="40"/>
      <c r="AR163" s="256" t="s">
        <v>332</v>
      </c>
      <c r="AT163" s="256" t="s">
        <v>187</v>
      </c>
      <c r="AU163" s="256" t="s">
        <v>99</v>
      </c>
      <c r="AY163" s="18" t="s">
        <v>184</v>
      </c>
      <c r="BE163" s="257">
        <f>IF(N163="základní",J163,0)</f>
        <v>0</v>
      </c>
      <c r="BF163" s="257">
        <f>IF(N163="snížená",J163,0)</f>
        <v>0</v>
      </c>
      <c r="BG163" s="257">
        <f>IF(N163="zákl. přenesená",J163,0)</f>
        <v>0</v>
      </c>
      <c r="BH163" s="257">
        <f>IF(N163="sníž. přenesená",J163,0)</f>
        <v>0</v>
      </c>
      <c r="BI163" s="257">
        <f>IF(N163="nulová",J163,0)</f>
        <v>0</v>
      </c>
      <c r="BJ163" s="18" t="s">
        <v>99</v>
      </c>
      <c r="BK163" s="257">
        <f>ROUND(I163*H163,2)</f>
        <v>0</v>
      </c>
      <c r="BL163" s="18" t="s">
        <v>332</v>
      </c>
      <c r="BM163" s="256" t="s">
        <v>3338</v>
      </c>
    </row>
    <row r="164" s="13" customFormat="1">
      <c r="A164" s="13"/>
      <c r="B164" s="266"/>
      <c r="C164" s="267"/>
      <c r="D164" s="258" t="s">
        <v>271</v>
      </c>
      <c r="E164" s="268" t="s">
        <v>1</v>
      </c>
      <c r="F164" s="269" t="s">
        <v>3339</v>
      </c>
      <c r="G164" s="267"/>
      <c r="H164" s="270">
        <v>171.72</v>
      </c>
      <c r="I164" s="271"/>
      <c r="J164" s="267"/>
      <c r="K164" s="267"/>
      <c r="L164" s="272"/>
      <c r="M164" s="273"/>
      <c r="N164" s="274"/>
      <c r="O164" s="274"/>
      <c r="P164" s="274"/>
      <c r="Q164" s="274"/>
      <c r="R164" s="274"/>
      <c r="S164" s="274"/>
      <c r="T164" s="275"/>
      <c r="U164" s="13"/>
      <c r="V164" s="13"/>
      <c r="W164" s="13"/>
      <c r="X164" s="13"/>
      <c r="Y164" s="13"/>
      <c r="Z164" s="13"/>
      <c r="AA164" s="13"/>
      <c r="AB164" s="13"/>
      <c r="AC164" s="13"/>
      <c r="AD164" s="13"/>
      <c r="AE164" s="13"/>
      <c r="AT164" s="276" t="s">
        <v>271</v>
      </c>
      <c r="AU164" s="276" t="s">
        <v>99</v>
      </c>
      <c r="AV164" s="13" t="s">
        <v>99</v>
      </c>
      <c r="AW164" s="13" t="s">
        <v>38</v>
      </c>
      <c r="AX164" s="13" t="s">
        <v>83</v>
      </c>
      <c r="AY164" s="276" t="s">
        <v>184</v>
      </c>
    </row>
    <row r="165" s="13" customFormat="1">
      <c r="A165" s="13"/>
      <c r="B165" s="266"/>
      <c r="C165" s="267"/>
      <c r="D165" s="258" t="s">
        <v>271</v>
      </c>
      <c r="E165" s="268" t="s">
        <v>1</v>
      </c>
      <c r="F165" s="269" t="s">
        <v>3340</v>
      </c>
      <c r="G165" s="267"/>
      <c r="H165" s="270">
        <v>77.200000000000003</v>
      </c>
      <c r="I165" s="271"/>
      <c r="J165" s="267"/>
      <c r="K165" s="267"/>
      <c r="L165" s="272"/>
      <c r="M165" s="273"/>
      <c r="N165" s="274"/>
      <c r="O165" s="274"/>
      <c r="P165" s="274"/>
      <c r="Q165" s="274"/>
      <c r="R165" s="274"/>
      <c r="S165" s="274"/>
      <c r="T165" s="275"/>
      <c r="U165" s="13"/>
      <c r="V165" s="13"/>
      <c r="W165" s="13"/>
      <c r="X165" s="13"/>
      <c r="Y165" s="13"/>
      <c r="Z165" s="13"/>
      <c r="AA165" s="13"/>
      <c r="AB165" s="13"/>
      <c r="AC165" s="13"/>
      <c r="AD165" s="13"/>
      <c r="AE165" s="13"/>
      <c r="AT165" s="276" t="s">
        <v>271</v>
      </c>
      <c r="AU165" s="276" t="s">
        <v>99</v>
      </c>
      <c r="AV165" s="13" t="s">
        <v>99</v>
      </c>
      <c r="AW165" s="13" t="s">
        <v>38</v>
      </c>
      <c r="AX165" s="13" t="s">
        <v>83</v>
      </c>
      <c r="AY165" s="276" t="s">
        <v>184</v>
      </c>
    </row>
    <row r="166" s="13" customFormat="1">
      <c r="A166" s="13"/>
      <c r="B166" s="266"/>
      <c r="C166" s="267"/>
      <c r="D166" s="258" t="s">
        <v>271</v>
      </c>
      <c r="E166" s="268" t="s">
        <v>1</v>
      </c>
      <c r="F166" s="269" t="s">
        <v>3341</v>
      </c>
      <c r="G166" s="267"/>
      <c r="H166" s="270">
        <v>20</v>
      </c>
      <c r="I166" s="271"/>
      <c r="J166" s="267"/>
      <c r="K166" s="267"/>
      <c r="L166" s="272"/>
      <c r="M166" s="273"/>
      <c r="N166" s="274"/>
      <c r="O166" s="274"/>
      <c r="P166" s="274"/>
      <c r="Q166" s="274"/>
      <c r="R166" s="274"/>
      <c r="S166" s="274"/>
      <c r="T166" s="275"/>
      <c r="U166" s="13"/>
      <c r="V166" s="13"/>
      <c r="W166" s="13"/>
      <c r="X166" s="13"/>
      <c r="Y166" s="13"/>
      <c r="Z166" s="13"/>
      <c r="AA166" s="13"/>
      <c r="AB166" s="13"/>
      <c r="AC166" s="13"/>
      <c r="AD166" s="13"/>
      <c r="AE166" s="13"/>
      <c r="AT166" s="276" t="s">
        <v>271</v>
      </c>
      <c r="AU166" s="276" t="s">
        <v>99</v>
      </c>
      <c r="AV166" s="13" t="s">
        <v>99</v>
      </c>
      <c r="AW166" s="13" t="s">
        <v>38</v>
      </c>
      <c r="AX166" s="13" t="s">
        <v>83</v>
      </c>
      <c r="AY166" s="276" t="s">
        <v>184</v>
      </c>
    </row>
    <row r="167" s="14" customFormat="1">
      <c r="A167" s="14"/>
      <c r="B167" s="277"/>
      <c r="C167" s="278"/>
      <c r="D167" s="258" t="s">
        <v>271</v>
      </c>
      <c r="E167" s="279" t="s">
        <v>1</v>
      </c>
      <c r="F167" s="280" t="s">
        <v>273</v>
      </c>
      <c r="G167" s="278"/>
      <c r="H167" s="281">
        <v>268.92000000000002</v>
      </c>
      <c r="I167" s="282"/>
      <c r="J167" s="278"/>
      <c r="K167" s="278"/>
      <c r="L167" s="283"/>
      <c r="M167" s="284"/>
      <c r="N167" s="285"/>
      <c r="O167" s="285"/>
      <c r="P167" s="285"/>
      <c r="Q167" s="285"/>
      <c r="R167" s="285"/>
      <c r="S167" s="285"/>
      <c r="T167" s="286"/>
      <c r="U167" s="14"/>
      <c r="V167" s="14"/>
      <c r="W167" s="14"/>
      <c r="X167" s="14"/>
      <c r="Y167" s="14"/>
      <c r="Z167" s="14"/>
      <c r="AA167" s="14"/>
      <c r="AB167" s="14"/>
      <c r="AC167" s="14"/>
      <c r="AD167" s="14"/>
      <c r="AE167" s="14"/>
      <c r="AT167" s="287" t="s">
        <v>271</v>
      </c>
      <c r="AU167" s="287" t="s">
        <v>99</v>
      </c>
      <c r="AV167" s="14" t="s">
        <v>196</v>
      </c>
      <c r="AW167" s="14" t="s">
        <v>38</v>
      </c>
      <c r="AX167" s="14" t="s">
        <v>91</v>
      </c>
      <c r="AY167" s="287" t="s">
        <v>184</v>
      </c>
    </row>
    <row r="168" s="2" customFormat="1" ht="16.5" customHeight="1">
      <c r="A168" s="40"/>
      <c r="B168" s="41"/>
      <c r="C168" s="245" t="s">
        <v>316</v>
      </c>
      <c r="D168" s="245" t="s">
        <v>187</v>
      </c>
      <c r="E168" s="246" t="s">
        <v>3342</v>
      </c>
      <c r="F168" s="247" t="s">
        <v>3343</v>
      </c>
      <c r="G168" s="248" t="s">
        <v>276</v>
      </c>
      <c r="H168" s="249">
        <v>3</v>
      </c>
      <c r="I168" s="250"/>
      <c r="J168" s="251">
        <f>ROUND(I168*H168,2)</f>
        <v>0</v>
      </c>
      <c r="K168" s="247" t="s">
        <v>191</v>
      </c>
      <c r="L168" s="46"/>
      <c r="M168" s="252" t="s">
        <v>1</v>
      </c>
      <c r="N168" s="253" t="s">
        <v>49</v>
      </c>
      <c r="O168" s="93"/>
      <c r="P168" s="254">
        <f>O168*H168</f>
        <v>0</v>
      </c>
      <c r="Q168" s="254">
        <v>0.038429999999999999</v>
      </c>
      <c r="R168" s="254">
        <f>Q168*H168</f>
        <v>0.11529</v>
      </c>
      <c r="S168" s="254">
        <v>0</v>
      </c>
      <c r="T168" s="255">
        <f>S168*H168</f>
        <v>0</v>
      </c>
      <c r="U168" s="40"/>
      <c r="V168" s="40"/>
      <c r="W168" s="40"/>
      <c r="X168" s="40"/>
      <c r="Y168" s="40"/>
      <c r="Z168" s="40"/>
      <c r="AA168" s="40"/>
      <c r="AB168" s="40"/>
      <c r="AC168" s="40"/>
      <c r="AD168" s="40"/>
      <c r="AE168" s="40"/>
      <c r="AR168" s="256" t="s">
        <v>196</v>
      </c>
      <c r="AT168" s="256" t="s">
        <v>187</v>
      </c>
      <c r="AU168" s="256" t="s">
        <v>99</v>
      </c>
      <c r="AY168" s="18" t="s">
        <v>184</v>
      </c>
      <c r="BE168" s="257">
        <f>IF(N168="základní",J168,0)</f>
        <v>0</v>
      </c>
      <c r="BF168" s="257">
        <f>IF(N168="snížená",J168,0)</f>
        <v>0</v>
      </c>
      <c r="BG168" s="257">
        <f>IF(N168="zákl. přenesená",J168,0)</f>
        <v>0</v>
      </c>
      <c r="BH168" s="257">
        <f>IF(N168="sníž. přenesená",J168,0)</f>
        <v>0</v>
      </c>
      <c r="BI168" s="257">
        <f>IF(N168="nulová",J168,0)</f>
        <v>0</v>
      </c>
      <c r="BJ168" s="18" t="s">
        <v>99</v>
      </c>
      <c r="BK168" s="257">
        <f>ROUND(I168*H168,2)</f>
        <v>0</v>
      </c>
      <c r="BL168" s="18" t="s">
        <v>196</v>
      </c>
      <c r="BM168" s="256" t="s">
        <v>3344</v>
      </c>
    </row>
    <row r="169" s="2" customFormat="1" ht="16.5" customHeight="1">
      <c r="A169" s="40"/>
      <c r="B169" s="41"/>
      <c r="C169" s="245" t="s">
        <v>251</v>
      </c>
      <c r="D169" s="245" t="s">
        <v>187</v>
      </c>
      <c r="E169" s="246" t="s">
        <v>521</v>
      </c>
      <c r="F169" s="247" t="s">
        <v>522</v>
      </c>
      <c r="G169" s="248" t="s">
        <v>319</v>
      </c>
      <c r="H169" s="249">
        <v>64.575000000000003</v>
      </c>
      <c r="I169" s="250"/>
      <c r="J169" s="251">
        <f>ROUND(I169*H169,2)</f>
        <v>0</v>
      </c>
      <c r="K169" s="247" t="s">
        <v>191</v>
      </c>
      <c r="L169" s="46"/>
      <c r="M169" s="252" t="s">
        <v>1</v>
      </c>
      <c r="N169" s="253" t="s">
        <v>49</v>
      </c>
      <c r="O169" s="93"/>
      <c r="P169" s="254">
        <f>O169*H169</f>
        <v>0</v>
      </c>
      <c r="Q169" s="254">
        <v>0</v>
      </c>
      <c r="R169" s="254">
        <f>Q169*H169</f>
        <v>0</v>
      </c>
      <c r="S169" s="254">
        <v>0</v>
      </c>
      <c r="T169" s="255">
        <f>S169*H169</f>
        <v>0</v>
      </c>
      <c r="U169" s="40"/>
      <c r="V169" s="40"/>
      <c r="W169" s="40"/>
      <c r="X169" s="40"/>
      <c r="Y169" s="40"/>
      <c r="Z169" s="40"/>
      <c r="AA169" s="40"/>
      <c r="AB169" s="40"/>
      <c r="AC169" s="40"/>
      <c r="AD169" s="40"/>
      <c r="AE169" s="40"/>
      <c r="AR169" s="256" t="s">
        <v>196</v>
      </c>
      <c r="AT169" s="256" t="s">
        <v>187</v>
      </c>
      <c r="AU169" s="256" t="s">
        <v>99</v>
      </c>
      <c r="AY169" s="18" t="s">
        <v>184</v>
      </c>
      <c r="BE169" s="257">
        <f>IF(N169="základní",J169,0)</f>
        <v>0</v>
      </c>
      <c r="BF169" s="257">
        <f>IF(N169="snížená",J169,0)</f>
        <v>0</v>
      </c>
      <c r="BG169" s="257">
        <f>IF(N169="zákl. přenesená",J169,0)</f>
        <v>0</v>
      </c>
      <c r="BH169" s="257">
        <f>IF(N169="sníž. přenesená",J169,0)</f>
        <v>0</v>
      </c>
      <c r="BI169" s="257">
        <f>IF(N169="nulová",J169,0)</f>
        <v>0</v>
      </c>
      <c r="BJ169" s="18" t="s">
        <v>99</v>
      </c>
      <c r="BK169" s="257">
        <f>ROUND(I169*H169,2)</f>
        <v>0</v>
      </c>
      <c r="BL169" s="18" t="s">
        <v>196</v>
      </c>
      <c r="BM169" s="256" t="s">
        <v>3345</v>
      </c>
    </row>
    <row r="170" s="12" customFormat="1" ht="20.88" customHeight="1">
      <c r="A170" s="12"/>
      <c r="B170" s="229"/>
      <c r="C170" s="230"/>
      <c r="D170" s="231" t="s">
        <v>82</v>
      </c>
      <c r="E170" s="243" t="s">
        <v>341</v>
      </c>
      <c r="F170" s="243" t="s">
        <v>3346</v>
      </c>
      <c r="G170" s="230"/>
      <c r="H170" s="230"/>
      <c r="I170" s="233"/>
      <c r="J170" s="244">
        <f>BK170</f>
        <v>0</v>
      </c>
      <c r="K170" s="230"/>
      <c r="L170" s="235"/>
      <c r="M170" s="236"/>
      <c r="N170" s="237"/>
      <c r="O170" s="237"/>
      <c r="P170" s="238">
        <f>SUM(P171:P178)</f>
        <v>0</v>
      </c>
      <c r="Q170" s="237"/>
      <c r="R170" s="238">
        <f>SUM(R171:R178)</f>
        <v>0.0073680000000000004</v>
      </c>
      <c r="S170" s="237"/>
      <c r="T170" s="239">
        <f>SUM(T171:T178)</f>
        <v>0</v>
      </c>
      <c r="U170" s="12"/>
      <c r="V170" s="12"/>
      <c r="W170" s="12"/>
      <c r="X170" s="12"/>
      <c r="Y170" s="12"/>
      <c r="Z170" s="12"/>
      <c r="AA170" s="12"/>
      <c r="AB170" s="12"/>
      <c r="AC170" s="12"/>
      <c r="AD170" s="12"/>
      <c r="AE170" s="12"/>
      <c r="AR170" s="240" t="s">
        <v>91</v>
      </c>
      <c r="AT170" s="241" t="s">
        <v>82</v>
      </c>
      <c r="AU170" s="241" t="s">
        <v>99</v>
      </c>
      <c r="AY170" s="240" t="s">
        <v>184</v>
      </c>
      <c r="BK170" s="242">
        <f>SUM(BK171:BK178)</f>
        <v>0</v>
      </c>
    </row>
    <row r="171" s="2" customFormat="1" ht="16.5" customHeight="1">
      <c r="A171" s="40"/>
      <c r="B171" s="41"/>
      <c r="C171" s="245" t="s">
        <v>8</v>
      </c>
      <c r="D171" s="245" t="s">
        <v>187</v>
      </c>
      <c r="E171" s="246" t="s">
        <v>3347</v>
      </c>
      <c r="F171" s="247" t="s">
        <v>3348</v>
      </c>
      <c r="G171" s="248" t="s">
        <v>269</v>
      </c>
      <c r="H171" s="249">
        <v>245.59999999999999</v>
      </c>
      <c r="I171" s="250"/>
      <c r="J171" s="251">
        <f>ROUND(I171*H171,2)</f>
        <v>0</v>
      </c>
      <c r="K171" s="247" t="s">
        <v>191</v>
      </c>
      <c r="L171" s="46"/>
      <c r="M171" s="252" t="s">
        <v>1</v>
      </c>
      <c r="N171" s="253" t="s">
        <v>49</v>
      </c>
      <c r="O171" s="93"/>
      <c r="P171" s="254">
        <f>O171*H171</f>
        <v>0</v>
      </c>
      <c r="Q171" s="254">
        <v>0</v>
      </c>
      <c r="R171" s="254">
        <f>Q171*H171</f>
        <v>0</v>
      </c>
      <c r="S171" s="254">
        <v>0</v>
      </c>
      <c r="T171" s="255">
        <f>S171*H171</f>
        <v>0</v>
      </c>
      <c r="U171" s="40"/>
      <c r="V171" s="40"/>
      <c r="W171" s="40"/>
      <c r="X171" s="40"/>
      <c r="Y171" s="40"/>
      <c r="Z171" s="40"/>
      <c r="AA171" s="40"/>
      <c r="AB171" s="40"/>
      <c r="AC171" s="40"/>
      <c r="AD171" s="40"/>
      <c r="AE171" s="40"/>
      <c r="AR171" s="256" t="s">
        <v>196</v>
      </c>
      <c r="AT171" s="256" t="s">
        <v>187</v>
      </c>
      <c r="AU171" s="256" t="s">
        <v>278</v>
      </c>
      <c r="AY171" s="18" t="s">
        <v>184</v>
      </c>
      <c r="BE171" s="257">
        <f>IF(N171="základní",J171,0)</f>
        <v>0</v>
      </c>
      <c r="BF171" s="257">
        <f>IF(N171="snížená",J171,0)</f>
        <v>0</v>
      </c>
      <c r="BG171" s="257">
        <f>IF(N171="zákl. přenesená",J171,0)</f>
        <v>0</v>
      </c>
      <c r="BH171" s="257">
        <f>IF(N171="sníž. přenesená",J171,0)</f>
        <v>0</v>
      </c>
      <c r="BI171" s="257">
        <f>IF(N171="nulová",J171,0)</f>
        <v>0</v>
      </c>
      <c r="BJ171" s="18" t="s">
        <v>99</v>
      </c>
      <c r="BK171" s="257">
        <f>ROUND(I171*H171,2)</f>
        <v>0</v>
      </c>
      <c r="BL171" s="18" t="s">
        <v>196</v>
      </c>
      <c r="BM171" s="256" t="s">
        <v>3349</v>
      </c>
    </row>
    <row r="172" s="2" customFormat="1" ht="16.5" customHeight="1">
      <c r="A172" s="40"/>
      <c r="B172" s="41"/>
      <c r="C172" s="245" t="s">
        <v>332</v>
      </c>
      <c r="D172" s="245" t="s">
        <v>187</v>
      </c>
      <c r="E172" s="246" t="s">
        <v>3350</v>
      </c>
      <c r="F172" s="247" t="s">
        <v>3351</v>
      </c>
      <c r="G172" s="248" t="s">
        <v>269</v>
      </c>
      <c r="H172" s="249">
        <v>245.59999999999999</v>
      </c>
      <c r="I172" s="250"/>
      <c r="J172" s="251">
        <f>ROUND(I172*H172,2)</f>
        <v>0</v>
      </c>
      <c r="K172" s="247" t="s">
        <v>191</v>
      </c>
      <c r="L172" s="46"/>
      <c r="M172" s="252" t="s">
        <v>1</v>
      </c>
      <c r="N172" s="253" t="s">
        <v>49</v>
      </c>
      <c r="O172" s="93"/>
      <c r="P172" s="254">
        <f>O172*H172</f>
        <v>0</v>
      </c>
      <c r="Q172" s="254">
        <v>0</v>
      </c>
      <c r="R172" s="254">
        <f>Q172*H172</f>
        <v>0</v>
      </c>
      <c r="S172" s="254">
        <v>0</v>
      </c>
      <c r="T172" s="255">
        <f>S172*H172</f>
        <v>0</v>
      </c>
      <c r="U172" s="40"/>
      <c r="V172" s="40"/>
      <c r="W172" s="40"/>
      <c r="X172" s="40"/>
      <c r="Y172" s="40"/>
      <c r="Z172" s="40"/>
      <c r="AA172" s="40"/>
      <c r="AB172" s="40"/>
      <c r="AC172" s="40"/>
      <c r="AD172" s="40"/>
      <c r="AE172" s="40"/>
      <c r="AR172" s="256" t="s">
        <v>196</v>
      </c>
      <c r="AT172" s="256" t="s">
        <v>187</v>
      </c>
      <c r="AU172" s="256" t="s">
        <v>278</v>
      </c>
      <c r="AY172" s="18" t="s">
        <v>184</v>
      </c>
      <c r="BE172" s="257">
        <f>IF(N172="základní",J172,0)</f>
        <v>0</v>
      </c>
      <c r="BF172" s="257">
        <f>IF(N172="snížená",J172,0)</f>
        <v>0</v>
      </c>
      <c r="BG172" s="257">
        <f>IF(N172="zákl. přenesená",J172,0)</f>
        <v>0</v>
      </c>
      <c r="BH172" s="257">
        <f>IF(N172="sníž. přenesená",J172,0)</f>
        <v>0</v>
      </c>
      <c r="BI172" s="257">
        <f>IF(N172="nulová",J172,0)</f>
        <v>0</v>
      </c>
      <c r="BJ172" s="18" t="s">
        <v>99</v>
      </c>
      <c r="BK172" s="257">
        <f>ROUND(I172*H172,2)</f>
        <v>0</v>
      </c>
      <c r="BL172" s="18" t="s">
        <v>196</v>
      </c>
      <c r="BM172" s="256" t="s">
        <v>3352</v>
      </c>
    </row>
    <row r="173" s="2" customFormat="1" ht="16.5" customHeight="1">
      <c r="A173" s="40"/>
      <c r="B173" s="41"/>
      <c r="C173" s="245" t="s">
        <v>336</v>
      </c>
      <c r="D173" s="245" t="s">
        <v>187</v>
      </c>
      <c r="E173" s="246" t="s">
        <v>3353</v>
      </c>
      <c r="F173" s="247" t="s">
        <v>3354</v>
      </c>
      <c r="G173" s="248" t="s">
        <v>269</v>
      </c>
      <c r="H173" s="249">
        <v>245.59999999999999</v>
      </c>
      <c r="I173" s="250"/>
      <c r="J173" s="251">
        <f>ROUND(I173*H173,2)</f>
        <v>0</v>
      </c>
      <c r="K173" s="247" t="s">
        <v>191</v>
      </c>
      <c r="L173" s="46"/>
      <c r="M173" s="252" t="s">
        <v>1</v>
      </c>
      <c r="N173" s="253" t="s">
        <v>49</v>
      </c>
      <c r="O173" s="93"/>
      <c r="P173" s="254">
        <f>O173*H173</f>
        <v>0</v>
      </c>
      <c r="Q173" s="254">
        <v>0</v>
      </c>
      <c r="R173" s="254">
        <f>Q173*H173</f>
        <v>0</v>
      </c>
      <c r="S173" s="254">
        <v>0</v>
      </c>
      <c r="T173" s="255">
        <f>S173*H173</f>
        <v>0</v>
      </c>
      <c r="U173" s="40"/>
      <c r="V173" s="40"/>
      <c r="W173" s="40"/>
      <c r="X173" s="40"/>
      <c r="Y173" s="40"/>
      <c r="Z173" s="40"/>
      <c r="AA173" s="40"/>
      <c r="AB173" s="40"/>
      <c r="AC173" s="40"/>
      <c r="AD173" s="40"/>
      <c r="AE173" s="40"/>
      <c r="AR173" s="256" t="s">
        <v>196</v>
      </c>
      <c r="AT173" s="256" t="s">
        <v>187</v>
      </c>
      <c r="AU173" s="256" t="s">
        <v>278</v>
      </c>
      <c r="AY173" s="18" t="s">
        <v>184</v>
      </c>
      <c r="BE173" s="257">
        <f>IF(N173="základní",J173,0)</f>
        <v>0</v>
      </c>
      <c r="BF173" s="257">
        <f>IF(N173="snížená",J173,0)</f>
        <v>0</v>
      </c>
      <c r="BG173" s="257">
        <f>IF(N173="zákl. přenesená",J173,0)</f>
        <v>0</v>
      </c>
      <c r="BH173" s="257">
        <f>IF(N173="sníž. přenesená",J173,0)</f>
        <v>0</v>
      </c>
      <c r="BI173" s="257">
        <f>IF(N173="nulová",J173,0)</f>
        <v>0</v>
      </c>
      <c r="BJ173" s="18" t="s">
        <v>99</v>
      </c>
      <c r="BK173" s="257">
        <f>ROUND(I173*H173,2)</f>
        <v>0</v>
      </c>
      <c r="BL173" s="18" t="s">
        <v>196</v>
      </c>
      <c r="BM173" s="256" t="s">
        <v>3355</v>
      </c>
    </row>
    <row r="174" s="2" customFormat="1" ht="16.5" customHeight="1">
      <c r="A174" s="40"/>
      <c r="B174" s="41"/>
      <c r="C174" s="312" t="s">
        <v>341</v>
      </c>
      <c r="D174" s="312" t="s">
        <v>497</v>
      </c>
      <c r="E174" s="313" t="s">
        <v>3356</v>
      </c>
      <c r="F174" s="314" t="s">
        <v>3357</v>
      </c>
      <c r="G174" s="315" t="s">
        <v>2368</v>
      </c>
      <c r="H174" s="316">
        <v>7.3680000000000003</v>
      </c>
      <c r="I174" s="317"/>
      <c r="J174" s="318">
        <f>ROUND(I174*H174,2)</f>
        <v>0</v>
      </c>
      <c r="K174" s="314" t="s">
        <v>191</v>
      </c>
      <c r="L174" s="319"/>
      <c r="M174" s="320" t="s">
        <v>1</v>
      </c>
      <c r="N174" s="321" t="s">
        <v>49</v>
      </c>
      <c r="O174" s="93"/>
      <c r="P174" s="254">
        <f>O174*H174</f>
        <v>0</v>
      </c>
      <c r="Q174" s="254">
        <v>0.001</v>
      </c>
      <c r="R174" s="254">
        <f>Q174*H174</f>
        <v>0.0073680000000000004</v>
      </c>
      <c r="S174" s="254">
        <v>0</v>
      </c>
      <c r="T174" s="255">
        <f>S174*H174</f>
        <v>0</v>
      </c>
      <c r="U174" s="40"/>
      <c r="V174" s="40"/>
      <c r="W174" s="40"/>
      <c r="X174" s="40"/>
      <c r="Y174" s="40"/>
      <c r="Z174" s="40"/>
      <c r="AA174" s="40"/>
      <c r="AB174" s="40"/>
      <c r="AC174" s="40"/>
      <c r="AD174" s="40"/>
      <c r="AE174" s="40"/>
      <c r="AR174" s="256" t="s">
        <v>219</v>
      </c>
      <c r="AT174" s="256" t="s">
        <v>497</v>
      </c>
      <c r="AU174" s="256" t="s">
        <v>278</v>
      </c>
      <c r="AY174" s="18" t="s">
        <v>184</v>
      </c>
      <c r="BE174" s="257">
        <f>IF(N174="základní",J174,0)</f>
        <v>0</v>
      </c>
      <c r="BF174" s="257">
        <f>IF(N174="snížená",J174,0)</f>
        <v>0</v>
      </c>
      <c r="BG174" s="257">
        <f>IF(N174="zákl. přenesená",J174,0)</f>
        <v>0</v>
      </c>
      <c r="BH174" s="257">
        <f>IF(N174="sníž. přenesená",J174,0)</f>
        <v>0</v>
      </c>
      <c r="BI174" s="257">
        <f>IF(N174="nulová",J174,0)</f>
        <v>0</v>
      </c>
      <c r="BJ174" s="18" t="s">
        <v>99</v>
      </c>
      <c r="BK174" s="257">
        <f>ROUND(I174*H174,2)</f>
        <v>0</v>
      </c>
      <c r="BL174" s="18" t="s">
        <v>196</v>
      </c>
      <c r="BM174" s="256" t="s">
        <v>3358</v>
      </c>
    </row>
    <row r="175" s="13" customFormat="1">
      <c r="A175" s="13"/>
      <c r="B175" s="266"/>
      <c r="C175" s="267"/>
      <c r="D175" s="258" t="s">
        <v>271</v>
      </c>
      <c r="E175" s="267"/>
      <c r="F175" s="269" t="s">
        <v>3359</v>
      </c>
      <c r="G175" s="267"/>
      <c r="H175" s="270">
        <v>7.3680000000000003</v>
      </c>
      <c r="I175" s="271"/>
      <c r="J175" s="267"/>
      <c r="K175" s="267"/>
      <c r="L175" s="272"/>
      <c r="M175" s="273"/>
      <c r="N175" s="274"/>
      <c r="O175" s="274"/>
      <c r="P175" s="274"/>
      <c r="Q175" s="274"/>
      <c r="R175" s="274"/>
      <c r="S175" s="274"/>
      <c r="T175" s="275"/>
      <c r="U175" s="13"/>
      <c r="V175" s="13"/>
      <c r="W175" s="13"/>
      <c r="X175" s="13"/>
      <c r="Y175" s="13"/>
      <c r="Z175" s="13"/>
      <c r="AA175" s="13"/>
      <c r="AB175" s="13"/>
      <c r="AC175" s="13"/>
      <c r="AD175" s="13"/>
      <c r="AE175" s="13"/>
      <c r="AT175" s="276" t="s">
        <v>271</v>
      </c>
      <c r="AU175" s="276" t="s">
        <v>278</v>
      </c>
      <c r="AV175" s="13" t="s">
        <v>99</v>
      </c>
      <c r="AW175" s="13" t="s">
        <v>4</v>
      </c>
      <c r="AX175" s="13" t="s">
        <v>91</v>
      </c>
      <c r="AY175" s="276" t="s">
        <v>184</v>
      </c>
    </row>
    <row r="176" s="2" customFormat="1" ht="16.5" customHeight="1">
      <c r="A176" s="40"/>
      <c r="B176" s="41"/>
      <c r="C176" s="245" t="s">
        <v>348</v>
      </c>
      <c r="D176" s="245" t="s">
        <v>187</v>
      </c>
      <c r="E176" s="246" t="s">
        <v>3360</v>
      </c>
      <c r="F176" s="247" t="s">
        <v>3361</v>
      </c>
      <c r="G176" s="248" t="s">
        <v>269</v>
      </c>
      <c r="H176" s="249">
        <v>245.59999999999999</v>
      </c>
      <c r="I176" s="250"/>
      <c r="J176" s="251">
        <f>ROUND(I176*H176,2)</f>
        <v>0</v>
      </c>
      <c r="K176" s="247" t="s">
        <v>191</v>
      </c>
      <c r="L176" s="46"/>
      <c r="M176" s="252" t="s">
        <v>1</v>
      </c>
      <c r="N176" s="253" t="s">
        <v>49</v>
      </c>
      <c r="O176" s="93"/>
      <c r="P176" s="254">
        <f>O176*H176</f>
        <v>0</v>
      </c>
      <c r="Q176" s="254">
        <v>0</v>
      </c>
      <c r="R176" s="254">
        <f>Q176*H176</f>
        <v>0</v>
      </c>
      <c r="S176" s="254">
        <v>0</v>
      </c>
      <c r="T176" s="255">
        <f>S176*H176</f>
        <v>0</v>
      </c>
      <c r="U176" s="40"/>
      <c r="V176" s="40"/>
      <c r="W176" s="40"/>
      <c r="X176" s="40"/>
      <c r="Y176" s="40"/>
      <c r="Z176" s="40"/>
      <c r="AA176" s="40"/>
      <c r="AB176" s="40"/>
      <c r="AC176" s="40"/>
      <c r="AD176" s="40"/>
      <c r="AE176" s="40"/>
      <c r="AR176" s="256" t="s">
        <v>196</v>
      </c>
      <c r="AT176" s="256" t="s">
        <v>187</v>
      </c>
      <c r="AU176" s="256" t="s">
        <v>278</v>
      </c>
      <c r="AY176" s="18" t="s">
        <v>184</v>
      </c>
      <c r="BE176" s="257">
        <f>IF(N176="základní",J176,0)</f>
        <v>0</v>
      </c>
      <c r="BF176" s="257">
        <f>IF(N176="snížená",J176,0)</f>
        <v>0</v>
      </c>
      <c r="BG176" s="257">
        <f>IF(N176="zákl. přenesená",J176,0)</f>
        <v>0</v>
      </c>
      <c r="BH176" s="257">
        <f>IF(N176="sníž. přenesená",J176,0)</f>
        <v>0</v>
      </c>
      <c r="BI176" s="257">
        <f>IF(N176="nulová",J176,0)</f>
        <v>0</v>
      </c>
      <c r="BJ176" s="18" t="s">
        <v>99</v>
      </c>
      <c r="BK176" s="257">
        <f>ROUND(I176*H176,2)</f>
        <v>0</v>
      </c>
      <c r="BL176" s="18" t="s">
        <v>196</v>
      </c>
      <c r="BM176" s="256" t="s">
        <v>3362</v>
      </c>
    </row>
    <row r="177" s="2" customFormat="1" ht="16.5" customHeight="1">
      <c r="A177" s="40"/>
      <c r="B177" s="41"/>
      <c r="C177" s="245" t="s">
        <v>353</v>
      </c>
      <c r="D177" s="245" t="s">
        <v>187</v>
      </c>
      <c r="E177" s="246" t="s">
        <v>3363</v>
      </c>
      <c r="F177" s="247" t="s">
        <v>3364</v>
      </c>
      <c r="G177" s="248" t="s">
        <v>269</v>
      </c>
      <c r="H177" s="249">
        <v>245.59999999999999</v>
      </c>
      <c r="I177" s="250"/>
      <c r="J177" s="251">
        <f>ROUND(I177*H177,2)</f>
        <v>0</v>
      </c>
      <c r="K177" s="247" t="s">
        <v>191</v>
      </c>
      <c r="L177" s="46"/>
      <c r="M177" s="252" t="s">
        <v>1</v>
      </c>
      <c r="N177" s="253" t="s">
        <v>49</v>
      </c>
      <c r="O177" s="93"/>
      <c r="P177" s="254">
        <f>O177*H177</f>
        <v>0</v>
      </c>
      <c r="Q177" s="254">
        <v>0</v>
      </c>
      <c r="R177" s="254">
        <f>Q177*H177</f>
        <v>0</v>
      </c>
      <c r="S177" s="254">
        <v>0</v>
      </c>
      <c r="T177" s="255">
        <f>S177*H177</f>
        <v>0</v>
      </c>
      <c r="U177" s="40"/>
      <c r="V177" s="40"/>
      <c r="W177" s="40"/>
      <c r="X177" s="40"/>
      <c r="Y177" s="40"/>
      <c r="Z177" s="40"/>
      <c r="AA177" s="40"/>
      <c r="AB177" s="40"/>
      <c r="AC177" s="40"/>
      <c r="AD177" s="40"/>
      <c r="AE177" s="40"/>
      <c r="AR177" s="256" t="s">
        <v>196</v>
      </c>
      <c r="AT177" s="256" t="s">
        <v>187</v>
      </c>
      <c r="AU177" s="256" t="s">
        <v>278</v>
      </c>
      <c r="AY177" s="18" t="s">
        <v>184</v>
      </c>
      <c r="BE177" s="257">
        <f>IF(N177="základní",J177,0)</f>
        <v>0</v>
      </c>
      <c r="BF177" s="257">
        <f>IF(N177="snížená",J177,0)</f>
        <v>0</v>
      </c>
      <c r="BG177" s="257">
        <f>IF(N177="zákl. přenesená",J177,0)</f>
        <v>0</v>
      </c>
      <c r="BH177" s="257">
        <f>IF(N177="sníž. přenesená",J177,0)</f>
        <v>0</v>
      </c>
      <c r="BI177" s="257">
        <f>IF(N177="nulová",J177,0)</f>
        <v>0</v>
      </c>
      <c r="BJ177" s="18" t="s">
        <v>99</v>
      </c>
      <c r="BK177" s="257">
        <f>ROUND(I177*H177,2)</f>
        <v>0</v>
      </c>
      <c r="BL177" s="18" t="s">
        <v>196</v>
      </c>
      <c r="BM177" s="256" t="s">
        <v>3365</v>
      </c>
    </row>
    <row r="178" s="2" customFormat="1" ht="16.5" customHeight="1">
      <c r="A178" s="40"/>
      <c r="B178" s="41"/>
      <c r="C178" s="245" t="s">
        <v>7</v>
      </c>
      <c r="D178" s="245" t="s">
        <v>187</v>
      </c>
      <c r="E178" s="246" t="s">
        <v>3366</v>
      </c>
      <c r="F178" s="247" t="s">
        <v>3367</v>
      </c>
      <c r="G178" s="248" t="s">
        <v>269</v>
      </c>
      <c r="H178" s="249">
        <v>245.59999999999999</v>
      </c>
      <c r="I178" s="250"/>
      <c r="J178" s="251">
        <f>ROUND(I178*H178,2)</f>
        <v>0</v>
      </c>
      <c r="K178" s="247" t="s">
        <v>191</v>
      </c>
      <c r="L178" s="46"/>
      <c r="M178" s="252" t="s">
        <v>1</v>
      </c>
      <c r="N178" s="253" t="s">
        <v>49</v>
      </c>
      <c r="O178" s="93"/>
      <c r="P178" s="254">
        <f>O178*H178</f>
        <v>0</v>
      </c>
      <c r="Q178" s="254">
        <v>0</v>
      </c>
      <c r="R178" s="254">
        <f>Q178*H178</f>
        <v>0</v>
      </c>
      <c r="S178" s="254">
        <v>0</v>
      </c>
      <c r="T178" s="255">
        <f>S178*H178</f>
        <v>0</v>
      </c>
      <c r="U178" s="40"/>
      <c r="V178" s="40"/>
      <c r="W178" s="40"/>
      <c r="X178" s="40"/>
      <c r="Y178" s="40"/>
      <c r="Z178" s="40"/>
      <c r="AA178" s="40"/>
      <c r="AB178" s="40"/>
      <c r="AC178" s="40"/>
      <c r="AD178" s="40"/>
      <c r="AE178" s="40"/>
      <c r="AR178" s="256" t="s">
        <v>196</v>
      </c>
      <c r="AT178" s="256" t="s">
        <v>187</v>
      </c>
      <c r="AU178" s="256" t="s">
        <v>278</v>
      </c>
      <c r="AY178" s="18" t="s">
        <v>184</v>
      </c>
      <c r="BE178" s="257">
        <f>IF(N178="základní",J178,0)</f>
        <v>0</v>
      </c>
      <c r="BF178" s="257">
        <f>IF(N178="snížená",J178,0)</f>
        <v>0</v>
      </c>
      <c r="BG178" s="257">
        <f>IF(N178="zákl. přenesená",J178,0)</f>
        <v>0</v>
      </c>
      <c r="BH178" s="257">
        <f>IF(N178="sníž. přenesená",J178,0)</f>
        <v>0</v>
      </c>
      <c r="BI178" s="257">
        <f>IF(N178="nulová",J178,0)</f>
        <v>0</v>
      </c>
      <c r="BJ178" s="18" t="s">
        <v>99</v>
      </c>
      <c r="BK178" s="257">
        <f>ROUND(I178*H178,2)</f>
        <v>0</v>
      </c>
      <c r="BL178" s="18" t="s">
        <v>196</v>
      </c>
      <c r="BM178" s="256" t="s">
        <v>3368</v>
      </c>
    </row>
    <row r="179" s="12" customFormat="1" ht="22.8" customHeight="1">
      <c r="A179" s="12"/>
      <c r="B179" s="229"/>
      <c r="C179" s="230"/>
      <c r="D179" s="231" t="s">
        <v>82</v>
      </c>
      <c r="E179" s="243" t="s">
        <v>278</v>
      </c>
      <c r="F179" s="243" t="s">
        <v>530</v>
      </c>
      <c r="G179" s="230"/>
      <c r="H179" s="230"/>
      <c r="I179" s="233"/>
      <c r="J179" s="244">
        <f>BK179</f>
        <v>0</v>
      </c>
      <c r="K179" s="230"/>
      <c r="L179" s="235"/>
      <c r="M179" s="236"/>
      <c r="N179" s="237"/>
      <c r="O179" s="237"/>
      <c r="P179" s="238">
        <f>SUM(P180:P181)</f>
        <v>0</v>
      </c>
      <c r="Q179" s="237"/>
      <c r="R179" s="238">
        <f>SUM(R180:R181)</f>
        <v>2.4480499999999998</v>
      </c>
      <c r="S179" s="237"/>
      <c r="T179" s="239">
        <f>SUM(T180:T181)</f>
        <v>0</v>
      </c>
      <c r="U179" s="12"/>
      <c r="V179" s="12"/>
      <c r="W179" s="12"/>
      <c r="X179" s="12"/>
      <c r="Y179" s="12"/>
      <c r="Z179" s="12"/>
      <c r="AA179" s="12"/>
      <c r="AB179" s="12"/>
      <c r="AC179" s="12"/>
      <c r="AD179" s="12"/>
      <c r="AE179" s="12"/>
      <c r="AR179" s="240" t="s">
        <v>91</v>
      </c>
      <c r="AT179" s="241" t="s">
        <v>82</v>
      </c>
      <c r="AU179" s="241" t="s">
        <v>91</v>
      </c>
      <c r="AY179" s="240" t="s">
        <v>184</v>
      </c>
      <c r="BK179" s="242">
        <f>SUM(BK180:BK181)</f>
        <v>0</v>
      </c>
    </row>
    <row r="180" s="2" customFormat="1" ht="16.5" customHeight="1">
      <c r="A180" s="40"/>
      <c r="B180" s="41"/>
      <c r="C180" s="245" t="s">
        <v>362</v>
      </c>
      <c r="D180" s="245" t="s">
        <v>187</v>
      </c>
      <c r="E180" s="246" t="s">
        <v>3369</v>
      </c>
      <c r="F180" s="247" t="s">
        <v>3370</v>
      </c>
      <c r="G180" s="248" t="s">
        <v>276</v>
      </c>
      <c r="H180" s="249">
        <v>55</v>
      </c>
      <c r="I180" s="250"/>
      <c r="J180" s="251">
        <f>ROUND(I180*H180,2)</f>
        <v>0</v>
      </c>
      <c r="K180" s="247" t="s">
        <v>191</v>
      </c>
      <c r="L180" s="46"/>
      <c r="M180" s="252" t="s">
        <v>1</v>
      </c>
      <c r="N180" s="253" t="s">
        <v>49</v>
      </c>
      <c r="O180" s="93"/>
      <c r="P180" s="254">
        <f>O180*H180</f>
        <v>0</v>
      </c>
      <c r="Q180" s="254">
        <v>0.033509999999999998</v>
      </c>
      <c r="R180" s="254">
        <f>Q180*H180</f>
        <v>1.8430499999999999</v>
      </c>
      <c r="S180" s="254">
        <v>0</v>
      </c>
      <c r="T180" s="255">
        <f>S180*H180</f>
        <v>0</v>
      </c>
      <c r="U180" s="40"/>
      <c r="V180" s="40"/>
      <c r="W180" s="40"/>
      <c r="X180" s="40"/>
      <c r="Y180" s="40"/>
      <c r="Z180" s="40"/>
      <c r="AA180" s="40"/>
      <c r="AB180" s="40"/>
      <c r="AC180" s="40"/>
      <c r="AD180" s="40"/>
      <c r="AE180" s="40"/>
      <c r="AR180" s="256" t="s">
        <v>196</v>
      </c>
      <c r="AT180" s="256" t="s">
        <v>187</v>
      </c>
      <c r="AU180" s="256" t="s">
        <v>99</v>
      </c>
      <c r="AY180" s="18" t="s">
        <v>184</v>
      </c>
      <c r="BE180" s="257">
        <f>IF(N180="základní",J180,0)</f>
        <v>0</v>
      </c>
      <c r="BF180" s="257">
        <f>IF(N180="snížená",J180,0)</f>
        <v>0</v>
      </c>
      <c r="BG180" s="257">
        <f>IF(N180="zákl. přenesená",J180,0)</f>
        <v>0</v>
      </c>
      <c r="BH180" s="257">
        <f>IF(N180="sníž. přenesená",J180,0)</f>
        <v>0</v>
      </c>
      <c r="BI180" s="257">
        <f>IF(N180="nulová",J180,0)</f>
        <v>0</v>
      </c>
      <c r="BJ180" s="18" t="s">
        <v>99</v>
      </c>
      <c r="BK180" s="257">
        <f>ROUND(I180*H180,2)</f>
        <v>0</v>
      </c>
      <c r="BL180" s="18" t="s">
        <v>196</v>
      </c>
      <c r="BM180" s="256" t="s">
        <v>3371</v>
      </c>
    </row>
    <row r="181" s="2" customFormat="1" ht="16.5" customHeight="1">
      <c r="A181" s="40"/>
      <c r="B181" s="41"/>
      <c r="C181" s="312" t="s">
        <v>367</v>
      </c>
      <c r="D181" s="312" t="s">
        <v>497</v>
      </c>
      <c r="E181" s="313" t="s">
        <v>3372</v>
      </c>
      <c r="F181" s="314" t="s">
        <v>3373</v>
      </c>
      <c r="G181" s="315" t="s">
        <v>276</v>
      </c>
      <c r="H181" s="316">
        <v>55</v>
      </c>
      <c r="I181" s="317"/>
      <c r="J181" s="318">
        <f>ROUND(I181*H181,2)</f>
        <v>0</v>
      </c>
      <c r="K181" s="314" t="s">
        <v>191</v>
      </c>
      <c r="L181" s="319"/>
      <c r="M181" s="320" t="s">
        <v>1</v>
      </c>
      <c r="N181" s="321" t="s">
        <v>49</v>
      </c>
      <c r="O181" s="93"/>
      <c r="P181" s="254">
        <f>O181*H181</f>
        <v>0</v>
      </c>
      <c r="Q181" s="254">
        <v>0.010999999999999999</v>
      </c>
      <c r="R181" s="254">
        <f>Q181*H181</f>
        <v>0.60499999999999998</v>
      </c>
      <c r="S181" s="254">
        <v>0</v>
      </c>
      <c r="T181" s="255">
        <f>S181*H181</f>
        <v>0</v>
      </c>
      <c r="U181" s="40"/>
      <c r="V181" s="40"/>
      <c r="W181" s="40"/>
      <c r="X181" s="40"/>
      <c r="Y181" s="40"/>
      <c r="Z181" s="40"/>
      <c r="AA181" s="40"/>
      <c r="AB181" s="40"/>
      <c r="AC181" s="40"/>
      <c r="AD181" s="40"/>
      <c r="AE181" s="40"/>
      <c r="AR181" s="256" t="s">
        <v>219</v>
      </c>
      <c r="AT181" s="256" t="s">
        <v>497</v>
      </c>
      <c r="AU181" s="256" t="s">
        <v>99</v>
      </c>
      <c r="AY181" s="18" t="s">
        <v>184</v>
      </c>
      <c r="BE181" s="257">
        <f>IF(N181="základní",J181,0)</f>
        <v>0</v>
      </c>
      <c r="BF181" s="257">
        <f>IF(N181="snížená",J181,0)</f>
        <v>0</v>
      </c>
      <c r="BG181" s="257">
        <f>IF(N181="zákl. přenesená",J181,0)</f>
        <v>0</v>
      </c>
      <c r="BH181" s="257">
        <f>IF(N181="sníž. přenesená",J181,0)</f>
        <v>0</v>
      </c>
      <c r="BI181" s="257">
        <f>IF(N181="nulová",J181,0)</f>
        <v>0</v>
      </c>
      <c r="BJ181" s="18" t="s">
        <v>99</v>
      </c>
      <c r="BK181" s="257">
        <f>ROUND(I181*H181,2)</f>
        <v>0</v>
      </c>
      <c r="BL181" s="18" t="s">
        <v>196</v>
      </c>
      <c r="BM181" s="256" t="s">
        <v>3374</v>
      </c>
    </row>
    <row r="182" s="12" customFormat="1" ht="22.8" customHeight="1">
      <c r="A182" s="12"/>
      <c r="B182" s="229"/>
      <c r="C182" s="230"/>
      <c r="D182" s="231" t="s">
        <v>82</v>
      </c>
      <c r="E182" s="243" t="s">
        <v>183</v>
      </c>
      <c r="F182" s="243" t="s">
        <v>3375</v>
      </c>
      <c r="G182" s="230"/>
      <c r="H182" s="230"/>
      <c r="I182" s="233"/>
      <c r="J182" s="244">
        <f>BK182</f>
        <v>0</v>
      </c>
      <c r="K182" s="230"/>
      <c r="L182" s="235"/>
      <c r="M182" s="236"/>
      <c r="N182" s="237"/>
      <c r="O182" s="237"/>
      <c r="P182" s="238">
        <f>SUM(P183:P213)</f>
        <v>0</v>
      </c>
      <c r="Q182" s="237"/>
      <c r="R182" s="238">
        <f>SUM(R183:R213)</f>
        <v>905.57467599999995</v>
      </c>
      <c r="S182" s="237"/>
      <c r="T182" s="239">
        <f>SUM(T183:T213)</f>
        <v>0</v>
      </c>
      <c r="U182" s="12"/>
      <c r="V182" s="12"/>
      <c r="W182" s="12"/>
      <c r="X182" s="12"/>
      <c r="Y182" s="12"/>
      <c r="Z182" s="12"/>
      <c r="AA182" s="12"/>
      <c r="AB182" s="12"/>
      <c r="AC182" s="12"/>
      <c r="AD182" s="12"/>
      <c r="AE182" s="12"/>
      <c r="AR182" s="240" t="s">
        <v>91</v>
      </c>
      <c r="AT182" s="241" t="s">
        <v>82</v>
      </c>
      <c r="AU182" s="241" t="s">
        <v>91</v>
      </c>
      <c r="AY182" s="240" t="s">
        <v>184</v>
      </c>
      <c r="BK182" s="242">
        <f>SUM(BK183:BK213)</f>
        <v>0</v>
      </c>
    </row>
    <row r="183" s="2" customFormat="1" ht="16.5" customHeight="1">
      <c r="A183" s="40"/>
      <c r="B183" s="41"/>
      <c r="C183" s="245" t="s">
        <v>372</v>
      </c>
      <c r="D183" s="245" t="s">
        <v>187</v>
      </c>
      <c r="E183" s="246" t="s">
        <v>3376</v>
      </c>
      <c r="F183" s="247" t="s">
        <v>3377</v>
      </c>
      <c r="G183" s="248" t="s">
        <v>269</v>
      </c>
      <c r="H183" s="249">
        <v>77.200000000000003</v>
      </c>
      <c r="I183" s="250"/>
      <c r="J183" s="251">
        <f>ROUND(I183*H183,2)</f>
        <v>0</v>
      </c>
      <c r="K183" s="247" t="s">
        <v>191</v>
      </c>
      <c r="L183" s="46"/>
      <c r="M183" s="252" t="s">
        <v>1</v>
      </c>
      <c r="N183" s="253" t="s">
        <v>49</v>
      </c>
      <c r="O183" s="93"/>
      <c r="P183" s="254">
        <f>O183*H183</f>
        <v>0</v>
      </c>
      <c r="Q183" s="254">
        <v>0.091999999999999998</v>
      </c>
      <c r="R183" s="254">
        <f>Q183*H183</f>
        <v>7.1024000000000003</v>
      </c>
      <c r="S183" s="254">
        <v>0</v>
      </c>
      <c r="T183" s="255">
        <f>S183*H183</f>
        <v>0</v>
      </c>
      <c r="U183" s="40"/>
      <c r="V183" s="40"/>
      <c r="W183" s="40"/>
      <c r="X183" s="40"/>
      <c r="Y183" s="40"/>
      <c r="Z183" s="40"/>
      <c r="AA183" s="40"/>
      <c r="AB183" s="40"/>
      <c r="AC183" s="40"/>
      <c r="AD183" s="40"/>
      <c r="AE183" s="40"/>
      <c r="AR183" s="256" t="s">
        <v>196</v>
      </c>
      <c r="AT183" s="256" t="s">
        <v>187</v>
      </c>
      <c r="AU183" s="256" t="s">
        <v>99</v>
      </c>
      <c r="AY183" s="18" t="s">
        <v>184</v>
      </c>
      <c r="BE183" s="257">
        <f>IF(N183="základní",J183,0)</f>
        <v>0</v>
      </c>
      <c r="BF183" s="257">
        <f>IF(N183="snížená",J183,0)</f>
        <v>0</v>
      </c>
      <c r="BG183" s="257">
        <f>IF(N183="zákl. přenesená",J183,0)</f>
        <v>0</v>
      </c>
      <c r="BH183" s="257">
        <f>IF(N183="sníž. přenesená",J183,0)</f>
        <v>0</v>
      </c>
      <c r="BI183" s="257">
        <f>IF(N183="nulová",J183,0)</f>
        <v>0</v>
      </c>
      <c r="BJ183" s="18" t="s">
        <v>99</v>
      </c>
      <c r="BK183" s="257">
        <f>ROUND(I183*H183,2)</f>
        <v>0</v>
      </c>
      <c r="BL183" s="18" t="s">
        <v>196</v>
      </c>
      <c r="BM183" s="256" t="s">
        <v>3378</v>
      </c>
    </row>
    <row r="184" s="13" customFormat="1">
      <c r="A184" s="13"/>
      <c r="B184" s="266"/>
      <c r="C184" s="267"/>
      <c r="D184" s="258" t="s">
        <v>271</v>
      </c>
      <c r="E184" s="268" t="s">
        <v>1</v>
      </c>
      <c r="F184" s="269" t="s">
        <v>3340</v>
      </c>
      <c r="G184" s="267"/>
      <c r="H184" s="270">
        <v>77.200000000000003</v>
      </c>
      <c r="I184" s="271"/>
      <c r="J184" s="267"/>
      <c r="K184" s="267"/>
      <c r="L184" s="272"/>
      <c r="M184" s="273"/>
      <c r="N184" s="274"/>
      <c r="O184" s="274"/>
      <c r="P184" s="274"/>
      <c r="Q184" s="274"/>
      <c r="R184" s="274"/>
      <c r="S184" s="274"/>
      <c r="T184" s="275"/>
      <c r="U184" s="13"/>
      <c r="V184" s="13"/>
      <c r="W184" s="13"/>
      <c r="X184" s="13"/>
      <c r="Y184" s="13"/>
      <c r="Z184" s="13"/>
      <c r="AA184" s="13"/>
      <c r="AB184" s="13"/>
      <c r="AC184" s="13"/>
      <c r="AD184" s="13"/>
      <c r="AE184" s="13"/>
      <c r="AT184" s="276" t="s">
        <v>271</v>
      </c>
      <c r="AU184" s="276" t="s">
        <v>99</v>
      </c>
      <c r="AV184" s="13" t="s">
        <v>99</v>
      </c>
      <c r="AW184" s="13" t="s">
        <v>38</v>
      </c>
      <c r="AX184" s="13" t="s">
        <v>83</v>
      </c>
      <c r="AY184" s="276" t="s">
        <v>184</v>
      </c>
    </row>
    <row r="185" s="14" customFormat="1">
      <c r="A185" s="14"/>
      <c r="B185" s="277"/>
      <c r="C185" s="278"/>
      <c r="D185" s="258" t="s">
        <v>271</v>
      </c>
      <c r="E185" s="279" t="s">
        <v>1</v>
      </c>
      <c r="F185" s="280" t="s">
        <v>273</v>
      </c>
      <c r="G185" s="278"/>
      <c r="H185" s="281">
        <v>77.200000000000003</v>
      </c>
      <c r="I185" s="282"/>
      <c r="J185" s="278"/>
      <c r="K185" s="278"/>
      <c r="L185" s="283"/>
      <c r="M185" s="284"/>
      <c r="N185" s="285"/>
      <c r="O185" s="285"/>
      <c r="P185" s="285"/>
      <c r="Q185" s="285"/>
      <c r="R185" s="285"/>
      <c r="S185" s="285"/>
      <c r="T185" s="286"/>
      <c r="U185" s="14"/>
      <c r="V185" s="14"/>
      <c r="W185" s="14"/>
      <c r="X185" s="14"/>
      <c r="Y185" s="14"/>
      <c r="Z185" s="14"/>
      <c r="AA185" s="14"/>
      <c r="AB185" s="14"/>
      <c r="AC185" s="14"/>
      <c r="AD185" s="14"/>
      <c r="AE185" s="14"/>
      <c r="AT185" s="287" t="s">
        <v>271</v>
      </c>
      <c r="AU185" s="287" t="s">
        <v>99</v>
      </c>
      <c r="AV185" s="14" t="s">
        <v>196</v>
      </c>
      <c r="AW185" s="14" t="s">
        <v>38</v>
      </c>
      <c r="AX185" s="14" t="s">
        <v>91</v>
      </c>
      <c r="AY185" s="287" t="s">
        <v>184</v>
      </c>
    </row>
    <row r="186" s="2" customFormat="1" ht="16.5" customHeight="1">
      <c r="A186" s="40"/>
      <c r="B186" s="41"/>
      <c r="C186" s="245" t="s">
        <v>378</v>
      </c>
      <c r="D186" s="245" t="s">
        <v>187</v>
      </c>
      <c r="E186" s="246" t="s">
        <v>3379</v>
      </c>
      <c r="F186" s="247" t="s">
        <v>3380</v>
      </c>
      <c r="G186" s="248" t="s">
        <v>269</v>
      </c>
      <c r="H186" s="249">
        <v>1123.4000000000001</v>
      </c>
      <c r="I186" s="250"/>
      <c r="J186" s="251">
        <f>ROUND(I186*H186,2)</f>
        <v>0</v>
      </c>
      <c r="K186" s="247" t="s">
        <v>191</v>
      </c>
      <c r="L186" s="46"/>
      <c r="M186" s="252" t="s">
        <v>1</v>
      </c>
      <c r="N186" s="253" t="s">
        <v>49</v>
      </c>
      <c r="O186" s="93"/>
      <c r="P186" s="254">
        <f>O186*H186</f>
        <v>0</v>
      </c>
      <c r="Q186" s="254">
        <v>0.34499999999999997</v>
      </c>
      <c r="R186" s="254">
        <f>Q186*H186</f>
        <v>387.57299999999998</v>
      </c>
      <c r="S186" s="254">
        <v>0</v>
      </c>
      <c r="T186" s="255">
        <f>S186*H186</f>
        <v>0</v>
      </c>
      <c r="U186" s="40"/>
      <c r="V186" s="40"/>
      <c r="W186" s="40"/>
      <c r="X186" s="40"/>
      <c r="Y186" s="40"/>
      <c r="Z186" s="40"/>
      <c r="AA186" s="40"/>
      <c r="AB186" s="40"/>
      <c r="AC186" s="40"/>
      <c r="AD186" s="40"/>
      <c r="AE186" s="40"/>
      <c r="AR186" s="256" t="s">
        <v>196</v>
      </c>
      <c r="AT186" s="256" t="s">
        <v>187</v>
      </c>
      <c r="AU186" s="256" t="s">
        <v>99</v>
      </c>
      <c r="AY186" s="18" t="s">
        <v>184</v>
      </c>
      <c r="BE186" s="257">
        <f>IF(N186="základní",J186,0)</f>
        <v>0</v>
      </c>
      <c r="BF186" s="257">
        <f>IF(N186="snížená",J186,0)</f>
        <v>0</v>
      </c>
      <c r="BG186" s="257">
        <f>IF(N186="zákl. přenesená",J186,0)</f>
        <v>0</v>
      </c>
      <c r="BH186" s="257">
        <f>IF(N186="sníž. přenesená",J186,0)</f>
        <v>0</v>
      </c>
      <c r="BI186" s="257">
        <f>IF(N186="nulová",J186,0)</f>
        <v>0</v>
      </c>
      <c r="BJ186" s="18" t="s">
        <v>99</v>
      </c>
      <c r="BK186" s="257">
        <f>ROUND(I186*H186,2)</f>
        <v>0</v>
      </c>
      <c r="BL186" s="18" t="s">
        <v>196</v>
      </c>
      <c r="BM186" s="256" t="s">
        <v>3381</v>
      </c>
    </row>
    <row r="187" s="13" customFormat="1">
      <c r="A187" s="13"/>
      <c r="B187" s="266"/>
      <c r="C187" s="267"/>
      <c r="D187" s="258" t="s">
        <v>271</v>
      </c>
      <c r="E187" s="268" t="s">
        <v>1</v>
      </c>
      <c r="F187" s="269" t="s">
        <v>3382</v>
      </c>
      <c r="G187" s="267"/>
      <c r="H187" s="270">
        <v>1123.4000000000001</v>
      </c>
      <c r="I187" s="271"/>
      <c r="J187" s="267"/>
      <c r="K187" s="267"/>
      <c r="L187" s="272"/>
      <c r="M187" s="273"/>
      <c r="N187" s="274"/>
      <c r="O187" s="274"/>
      <c r="P187" s="274"/>
      <c r="Q187" s="274"/>
      <c r="R187" s="274"/>
      <c r="S187" s="274"/>
      <c r="T187" s="275"/>
      <c r="U187" s="13"/>
      <c r="V187" s="13"/>
      <c r="W187" s="13"/>
      <c r="X187" s="13"/>
      <c r="Y187" s="13"/>
      <c r="Z187" s="13"/>
      <c r="AA187" s="13"/>
      <c r="AB187" s="13"/>
      <c r="AC187" s="13"/>
      <c r="AD187" s="13"/>
      <c r="AE187" s="13"/>
      <c r="AT187" s="276" t="s">
        <v>271</v>
      </c>
      <c r="AU187" s="276" t="s">
        <v>99</v>
      </c>
      <c r="AV187" s="13" t="s">
        <v>99</v>
      </c>
      <c r="AW187" s="13" t="s">
        <v>38</v>
      </c>
      <c r="AX187" s="13" t="s">
        <v>83</v>
      </c>
      <c r="AY187" s="276" t="s">
        <v>184</v>
      </c>
    </row>
    <row r="188" s="14" customFormat="1">
      <c r="A188" s="14"/>
      <c r="B188" s="277"/>
      <c r="C188" s="278"/>
      <c r="D188" s="258" t="s">
        <v>271</v>
      </c>
      <c r="E188" s="279" t="s">
        <v>1</v>
      </c>
      <c r="F188" s="280" t="s">
        <v>273</v>
      </c>
      <c r="G188" s="278"/>
      <c r="H188" s="281">
        <v>1123.4000000000001</v>
      </c>
      <c r="I188" s="282"/>
      <c r="J188" s="278"/>
      <c r="K188" s="278"/>
      <c r="L188" s="283"/>
      <c r="M188" s="284"/>
      <c r="N188" s="285"/>
      <c r="O188" s="285"/>
      <c r="P188" s="285"/>
      <c r="Q188" s="285"/>
      <c r="R188" s="285"/>
      <c r="S188" s="285"/>
      <c r="T188" s="286"/>
      <c r="U188" s="14"/>
      <c r="V188" s="14"/>
      <c r="W188" s="14"/>
      <c r="X188" s="14"/>
      <c r="Y188" s="14"/>
      <c r="Z188" s="14"/>
      <c r="AA188" s="14"/>
      <c r="AB188" s="14"/>
      <c r="AC188" s="14"/>
      <c r="AD188" s="14"/>
      <c r="AE188" s="14"/>
      <c r="AT188" s="287" t="s">
        <v>271</v>
      </c>
      <c r="AU188" s="287" t="s">
        <v>99</v>
      </c>
      <c r="AV188" s="14" t="s">
        <v>196</v>
      </c>
      <c r="AW188" s="14" t="s">
        <v>38</v>
      </c>
      <c r="AX188" s="14" t="s">
        <v>91</v>
      </c>
      <c r="AY188" s="287" t="s">
        <v>184</v>
      </c>
    </row>
    <row r="189" s="2" customFormat="1" ht="16.5" customHeight="1">
      <c r="A189" s="40"/>
      <c r="B189" s="41"/>
      <c r="C189" s="245" t="s">
        <v>386</v>
      </c>
      <c r="D189" s="245" t="s">
        <v>187</v>
      </c>
      <c r="E189" s="246" t="s">
        <v>3383</v>
      </c>
      <c r="F189" s="247" t="s">
        <v>3384</v>
      </c>
      <c r="G189" s="248" t="s">
        <v>269</v>
      </c>
      <c r="H189" s="249">
        <v>77.200000000000003</v>
      </c>
      <c r="I189" s="250"/>
      <c r="J189" s="251">
        <f>ROUND(I189*H189,2)</f>
        <v>0</v>
      </c>
      <c r="K189" s="247" t="s">
        <v>191</v>
      </c>
      <c r="L189" s="46"/>
      <c r="M189" s="252" t="s">
        <v>1</v>
      </c>
      <c r="N189" s="253" t="s">
        <v>49</v>
      </c>
      <c r="O189" s="93"/>
      <c r="P189" s="254">
        <f>O189*H189</f>
        <v>0</v>
      </c>
      <c r="Q189" s="254">
        <v>0.46000000000000002</v>
      </c>
      <c r="R189" s="254">
        <f>Q189*H189</f>
        <v>35.512</v>
      </c>
      <c r="S189" s="254">
        <v>0</v>
      </c>
      <c r="T189" s="255">
        <f>S189*H189</f>
        <v>0</v>
      </c>
      <c r="U189" s="40"/>
      <c r="V189" s="40"/>
      <c r="W189" s="40"/>
      <c r="X189" s="40"/>
      <c r="Y189" s="40"/>
      <c r="Z189" s="40"/>
      <c r="AA189" s="40"/>
      <c r="AB189" s="40"/>
      <c r="AC189" s="40"/>
      <c r="AD189" s="40"/>
      <c r="AE189" s="40"/>
      <c r="AR189" s="256" t="s">
        <v>196</v>
      </c>
      <c r="AT189" s="256" t="s">
        <v>187</v>
      </c>
      <c r="AU189" s="256" t="s">
        <v>99</v>
      </c>
      <c r="AY189" s="18" t="s">
        <v>184</v>
      </c>
      <c r="BE189" s="257">
        <f>IF(N189="základní",J189,0)</f>
        <v>0</v>
      </c>
      <c r="BF189" s="257">
        <f>IF(N189="snížená",J189,0)</f>
        <v>0</v>
      </c>
      <c r="BG189" s="257">
        <f>IF(N189="zákl. přenesená",J189,0)</f>
        <v>0</v>
      </c>
      <c r="BH189" s="257">
        <f>IF(N189="sníž. přenesená",J189,0)</f>
        <v>0</v>
      </c>
      <c r="BI189" s="257">
        <f>IF(N189="nulová",J189,0)</f>
        <v>0</v>
      </c>
      <c r="BJ189" s="18" t="s">
        <v>99</v>
      </c>
      <c r="BK189" s="257">
        <f>ROUND(I189*H189,2)</f>
        <v>0</v>
      </c>
      <c r="BL189" s="18" t="s">
        <v>196</v>
      </c>
      <c r="BM189" s="256" t="s">
        <v>3385</v>
      </c>
    </row>
    <row r="190" s="13" customFormat="1">
      <c r="A190" s="13"/>
      <c r="B190" s="266"/>
      <c r="C190" s="267"/>
      <c r="D190" s="258" t="s">
        <v>271</v>
      </c>
      <c r="E190" s="268" t="s">
        <v>1</v>
      </c>
      <c r="F190" s="269" t="s">
        <v>3340</v>
      </c>
      <c r="G190" s="267"/>
      <c r="H190" s="270">
        <v>77.200000000000003</v>
      </c>
      <c r="I190" s="271"/>
      <c r="J190" s="267"/>
      <c r="K190" s="267"/>
      <c r="L190" s="272"/>
      <c r="M190" s="273"/>
      <c r="N190" s="274"/>
      <c r="O190" s="274"/>
      <c r="P190" s="274"/>
      <c r="Q190" s="274"/>
      <c r="R190" s="274"/>
      <c r="S190" s="274"/>
      <c r="T190" s="275"/>
      <c r="U190" s="13"/>
      <c r="V190" s="13"/>
      <c r="W190" s="13"/>
      <c r="X190" s="13"/>
      <c r="Y190" s="13"/>
      <c r="Z190" s="13"/>
      <c r="AA190" s="13"/>
      <c r="AB190" s="13"/>
      <c r="AC190" s="13"/>
      <c r="AD190" s="13"/>
      <c r="AE190" s="13"/>
      <c r="AT190" s="276" t="s">
        <v>271</v>
      </c>
      <c r="AU190" s="276" t="s">
        <v>99</v>
      </c>
      <c r="AV190" s="13" t="s">
        <v>99</v>
      </c>
      <c r="AW190" s="13" t="s">
        <v>38</v>
      </c>
      <c r="AX190" s="13" t="s">
        <v>83</v>
      </c>
      <c r="AY190" s="276" t="s">
        <v>184</v>
      </c>
    </row>
    <row r="191" s="14" customFormat="1">
      <c r="A191" s="14"/>
      <c r="B191" s="277"/>
      <c r="C191" s="278"/>
      <c r="D191" s="258" t="s">
        <v>271</v>
      </c>
      <c r="E191" s="279" t="s">
        <v>1</v>
      </c>
      <c r="F191" s="280" t="s">
        <v>273</v>
      </c>
      <c r="G191" s="278"/>
      <c r="H191" s="281">
        <v>77.200000000000003</v>
      </c>
      <c r="I191" s="282"/>
      <c r="J191" s="278"/>
      <c r="K191" s="278"/>
      <c r="L191" s="283"/>
      <c r="M191" s="284"/>
      <c r="N191" s="285"/>
      <c r="O191" s="285"/>
      <c r="P191" s="285"/>
      <c r="Q191" s="285"/>
      <c r="R191" s="285"/>
      <c r="S191" s="285"/>
      <c r="T191" s="286"/>
      <c r="U191" s="14"/>
      <c r="V191" s="14"/>
      <c r="W191" s="14"/>
      <c r="X191" s="14"/>
      <c r="Y191" s="14"/>
      <c r="Z191" s="14"/>
      <c r="AA191" s="14"/>
      <c r="AB191" s="14"/>
      <c r="AC191" s="14"/>
      <c r="AD191" s="14"/>
      <c r="AE191" s="14"/>
      <c r="AT191" s="287" t="s">
        <v>271</v>
      </c>
      <c r="AU191" s="287" t="s">
        <v>99</v>
      </c>
      <c r="AV191" s="14" t="s">
        <v>196</v>
      </c>
      <c r="AW191" s="14" t="s">
        <v>38</v>
      </c>
      <c r="AX191" s="14" t="s">
        <v>91</v>
      </c>
      <c r="AY191" s="287" t="s">
        <v>184</v>
      </c>
    </row>
    <row r="192" s="2" customFormat="1" ht="16.5" customHeight="1">
      <c r="A192" s="40"/>
      <c r="B192" s="41"/>
      <c r="C192" s="245" t="s">
        <v>392</v>
      </c>
      <c r="D192" s="245" t="s">
        <v>187</v>
      </c>
      <c r="E192" s="246" t="s">
        <v>3386</v>
      </c>
      <c r="F192" s="247" t="s">
        <v>3387</v>
      </c>
      <c r="G192" s="248" t="s">
        <v>269</v>
      </c>
      <c r="H192" s="249">
        <v>506.69999999999999</v>
      </c>
      <c r="I192" s="250"/>
      <c r="J192" s="251">
        <f>ROUND(I192*H192,2)</f>
        <v>0</v>
      </c>
      <c r="K192" s="247" t="s">
        <v>191</v>
      </c>
      <c r="L192" s="46"/>
      <c r="M192" s="252" t="s">
        <v>1</v>
      </c>
      <c r="N192" s="253" t="s">
        <v>49</v>
      </c>
      <c r="O192" s="93"/>
      <c r="P192" s="254">
        <f>O192*H192</f>
        <v>0</v>
      </c>
      <c r="Q192" s="254">
        <v>0.57499999999999996</v>
      </c>
      <c r="R192" s="254">
        <f>Q192*H192</f>
        <v>291.35249999999996</v>
      </c>
      <c r="S192" s="254">
        <v>0</v>
      </c>
      <c r="T192" s="255">
        <f>S192*H192</f>
        <v>0</v>
      </c>
      <c r="U192" s="40"/>
      <c r="V192" s="40"/>
      <c r="W192" s="40"/>
      <c r="X192" s="40"/>
      <c r="Y192" s="40"/>
      <c r="Z192" s="40"/>
      <c r="AA192" s="40"/>
      <c r="AB192" s="40"/>
      <c r="AC192" s="40"/>
      <c r="AD192" s="40"/>
      <c r="AE192" s="40"/>
      <c r="AR192" s="256" t="s">
        <v>196</v>
      </c>
      <c r="AT192" s="256" t="s">
        <v>187</v>
      </c>
      <c r="AU192" s="256" t="s">
        <v>99</v>
      </c>
      <c r="AY192" s="18" t="s">
        <v>184</v>
      </c>
      <c r="BE192" s="257">
        <f>IF(N192="základní",J192,0)</f>
        <v>0</v>
      </c>
      <c r="BF192" s="257">
        <f>IF(N192="snížená",J192,0)</f>
        <v>0</v>
      </c>
      <c r="BG192" s="257">
        <f>IF(N192="zákl. přenesená",J192,0)</f>
        <v>0</v>
      </c>
      <c r="BH192" s="257">
        <f>IF(N192="sníž. přenesená",J192,0)</f>
        <v>0</v>
      </c>
      <c r="BI192" s="257">
        <f>IF(N192="nulová",J192,0)</f>
        <v>0</v>
      </c>
      <c r="BJ192" s="18" t="s">
        <v>99</v>
      </c>
      <c r="BK192" s="257">
        <f>ROUND(I192*H192,2)</f>
        <v>0</v>
      </c>
      <c r="BL192" s="18" t="s">
        <v>196</v>
      </c>
      <c r="BM192" s="256" t="s">
        <v>3388</v>
      </c>
    </row>
    <row r="193" s="13" customFormat="1">
      <c r="A193" s="13"/>
      <c r="B193" s="266"/>
      <c r="C193" s="267"/>
      <c r="D193" s="258" t="s">
        <v>271</v>
      </c>
      <c r="E193" s="268" t="s">
        <v>1</v>
      </c>
      <c r="F193" s="269" t="s">
        <v>3389</v>
      </c>
      <c r="G193" s="267"/>
      <c r="H193" s="270">
        <v>506.69999999999999</v>
      </c>
      <c r="I193" s="271"/>
      <c r="J193" s="267"/>
      <c r="K193" s="267"/>
      <c r="L193" s="272"/>
      <c r="M193" s="273"/>
      <c r="N193" s="274"/>
      <c r="O193" s="274"/>
      <c r="P193" s="274"/>
      <c r="Q193" s="274"/>
      <c r="R193" s="274"/>
      <c r="S193" s="274"/>
      <c r="T193" s="275"/>
      <c r="U193" s="13"/>
      <c r="V193" s="13"/>
      <c r="W193" s="13"/>
      <c r="X193" s="13"/>
      <c r="Y193" s="13"/>
      <c r="Z193" s="13"/>
      <c r="AA193" s="13"/>
      <c r="AB193" s="13"/>
      <c r="AC193" s="13"/>
      <c r="AD193" s="13"/>
      <c r="AE193" s="13"/>
      <c r="AT193" s="276" t="s">
        <v>271</v>
      </c>
      <c r="AU193" s="276" t="s">
        <v>99</v>
      </c>
      <c r="AV193" s="13" t="s">
        <v>99</v>
      </c>
      <c r="AW193" s="13" t="s">
        <v>38</v>
      </c>
      <c r="AX193" s="13" t="s">
        <v>83</v>
      </c>
      <c r="AY193" s="276" t="s">
        <v>184</v>
      </c>
    </row>
    <row r="194" s="14" customFormat="1">
      <c r="A194" s="14"/>
      <c r="B194" s="277"/>
      <c r="C194" s="278"/>
      <c r="D194" s="258" t="s">
        <v>271</v>
      </c>
      <c r="E194" s="279" t="s">
        <v>1</v>
      </c>
      <c r="F194" s="280" t="s">
        <v>273</v>
      </c>
      <c r="G194" s="278"/>
      <c r="H194" s="281">
        <v>506.69999999999999</v>
      </c>
      <c r="I194" s="282"/>
      <c r="J194" s="278"/>
      <c r="K194" s="278"/>
      <c r="L194" s="283"/>
      <c r="M194" s="284"/>
      <c r="N194" s="285"/>
      <c r="O194" s="285"/>
      <c r="P194" s="285"/>
      <c r="Q194" s="285"/>
      <c r="R194" s="285"/>
      <c r="S194" s="285"/>
      <c r="T194" s="286"/>
      <c r="U194" s="14"/>
      <c r="V194" s="14"/>
      <c r="W194" s="14"/>
      <c r="X194" s="14"/>
      <c r="Y194" s="14"/>
      <c r="Z194" s="14"/>
      <c r="AA194" s="14"/>
      <c r="AB194" s="14"/>
      <c r="AC194" s="14"/>
      <c r="AD194" s="14"/>
      <c r="AE194" s="14"/>
      <c r="AT194" s="287" t="s">
        <v>271</v>
      </c>
      <c r="AU194" s="287" t="s">
        <v>99</v>
      </c>
      <c r="AV194" s="14" t="s">
        <v>196</v>
      </c>
      <c r="AW194" s="14" t="s">
        <v>38</v>
      </c>
      <c r="AX194" s="14" t="s">
        <v>91</v>
      </c>
      <c r="AY194" s="287" t="s">
        <v>184</v>
      </c>
    </row>
    <row r="195" s="2" customFormat="1" ht="16.5" customHeight="1">
      <c r="A195" s="40"/>
      <c r="B195" s="41"/>
      <c r="C195" s="245" t="s">
        <v>396</v>
      </c>
      <c r="D195" s="245" t="s">
        <v>187</v>
      </c>
      <c r="E195" s="246" t="s">
        <v>3390</v>
      </c>
      <c r="F195" s="247" t="s">
        <v>3391</v>
      </c>
      <c r="G195" s="248" t="s">
        <v>269</v>
      </c>
      <c r="H195" s="249">
        <v>561.70000000000005</v>
      </c>
      <c r="I195" s="250"/>
      <c r="J195" s="251">
        <f>ROUND(I195*H195,2)</f>
        <v>0</v>
      </c>
      <c r="K195" s="247" t="s">
        <v>191</v>
      </c>
      <c r="L195" s="46"/>
      <c r="M195" s="252" t="s">
        <v>1</v>
      </c>
      <c r="N195" s="253" t="s">
        <v>49</v>
      </c>
      <c r="O195" s="93"/>
      <c r="P195" s="254">
        <f>O195*H195</f>
        <v>0</v>
      </c>
      <c r="Q195" s="254">
        <v>0.18462999999999999</v>
      </c>
      <c r="R195" s="254">
        <f>Q195*H195</f>
        <v>103.706671</v>
      </c>
      <c r="S195" s="254">
        <v>0</v>
      </c>
      <c r="T195" s="255">
        <f>S195*H195</f>
        <v>0</v>
      </c>
      <c r="U195" s="40"/>
      <c r="V195" s="40"/>
      <c r="W195" s="40"/>
      <c r="X195" s="40"/>
      <c r="Y195" s="40"/>
      <c r="Z195" s="40"/>
      <c r="AA195" s="40"/>
      <c r="AB195" s="40"/>
      <c r="AC195" s="40"/>
      <c r="AD195" s="40"/>
      <c r="AE195" s="40"/>
      <c r="AR195" s="256" t="s">
        <v>196</v>
      </c>
      <c r="AT195" s="256" t="s">
        <v>187</v>
      </c>
      <c r="AU195" s="256" t="s">
        <v>99</v>
      </c>
      <c r="AY195" s="18" t="s">
        <v>184</v>
      </c>
      <c r="BE195" s="257">
        <f>IF(N195="základní",J195,0)</f>
        <v>0</v>
      </c>
      <c r="BF195" s="257">
        <f>IF(N195="snížená",J195,0)</f>
        <v>0</v>
      </c>
      <c r="BG195" s="257">
        <f>IF(N195="zákl. přenesená",J195,0)</f>
        <v>0</v>
      </c>
      <c r="BH195" s="257">
        <f>IF(N195="sníž. přenesená",J195,0)</f>
        <v>0</v>
      </c>
      <c r="BI195" s="257">
        <f>IF(N195="nulová",J195,0)</f>
        <v>0</v>
      </c>
      <c r="BJ195" s="18" t="s">
        <v>99</v>
      </c>
      <c r="BK195" s="257">
        <f>ROUND(I195*H195,2)</f>
        <v>0</v>
      </c>
      <c r="BL195" s="18" t="s">
        <v>196</v>
      </c>
      <c r="BM195" s="256" t="s">
        <v>3392</v>
      </c>
    </row>
    <row r="196" s="13" customFormat="1">
      <c r="A196" s="13"/>
      <c r="B196" s="266"/>
      <c r="C196" s="267"/>
      <c r="D196" s="258" t="s">
        <v>271</v>
      </c>
      <c r="E196" s="268" t="s">
        <v>1</v>
      </c>
      <c r="F196" s="269" t="s">
        <v>3336</v>
      </c>
      <c r="G196" s="267"/>
      <c r="H196" s="270">
        <v>561.70000000000005</v>
      </c>
      <c r="I196" s="271"/>
      <c r="J196" s="267"/>
      <c r="K196" s="267"/>
      <c r="L196" s="272"/>
      <c r="M196" s="273"/>
      <c r="N196" s="274"/>
      <c r="O196" s="274"/>
      <c r="P196" s="274"/>
      <c r="Q196" s="274"/>
      <c r="R196" s="274"/>
      <c r="S196" s="274"/>
      <c r="T196" s="275"/>
      <c r="U196" s="13"/>
      <c r="V196" s="13"/>
      <c r="W196" s="13"/>
      <c r="X196" s="13"/>
      <c r="Y196" s="13"/>
      <c r="Z196" s="13"/>
      <c r="AA196" s="13"/>
      <c r="AB196" s="13"/>
      <c r="AC196" s="13"/>
      <c r="AD196" s="13"/>
      <c r="AE196" s="13"/>
      <c r="AT196" s="276" t="s">
        <v>271</v>
      </c>
      <c r="AU196" s="276" t="s">
        <v>99</v>
      </c>
      <c r="AV196" s="13" t="s">
        <v>99</v>
      </c>
      <c r="AW196" s="13" t="s">
        <v>38</v>
      </c>
      <c r="AX196" s="13" t="s">
        <v>83</v>
      </c>
      <c r="AY196" s="276" t="s">
        <v>184</v>
      </c>
    </row>
    <row r="197" s="14" customFormat="1">
      <c r="A197" s="14"/>
      <c r="B197" s="277"/>
      <c r="C197" s="278"/>
      <c r="D197" s="258" t="s">
        <v>271</v>
      </c>
      <c r="E197" s="279" t="s">
        <v>1</v>
      </c>
      <c r="F197" s="280" t="s">
        <v>273</v>
      </c>
      <c r="G197" s="278"/>
      <c r="H197" s="281">
        <v>561.70000000000005</v>
      </c>
      <c r="I197" s="282"/>
      <c r="J197" s="278"/>
      <c r="K197" s="278"/>
      <c r="L197" s="283"/>
      <c r="M197" s="284"/>
      <c r="N197" s="285"/>
      <c r="O197" s="285"/>
      <c r="P197" s="285"/>
      <c r="Q197" s="285"/>
      <c r="R197" s="285"/>
      <c r="S197" s="285"/>
      <c r="T197" s="286"/>
      <c r="U197" s="14"/>
      <c r="V197" s="14"/>
      <c r="W197" s="14"/>
      <c r="X197" s="14"/>
      <c r="Y197" s="14"/>
      <c r="Z197" s="14"/>
      <c r="AA197" s="14"/>
      <c r="AB197" s="14"/>
      <c r="AC197" s="14"/>
      <c r="AD197" s="14"/>
      <c r="AE197" s="14"/>
      <c r="AT197" s="287" t="s">
        <v>271</v>
      </c>
      <c r="AU197" s="287" t="s">
        <v>99</v>
      </c>
      <c r="AV197" s="14" t="s">
        <v>196</v>
      </c>
      <c r="AW197" s="14" t="s">
        <v>38</v>
      </c>
      <c r="AX197" s="14" t="s">
        <v>91</v>
      </c>
      <c r="AY197" s="287" t="s">
        <v>184</v>
      </c>
    </row>
    <row r="198" s="2" customFormat="1" ht="16.5" customHeight="1">
      <c r="A198" s="40"/>
      <c r="B198" s="41"/>
      <c r="C198" s="245" t="s">
        <v>401</v>
      </c>
      <c r="D198" s="245" t="s">
        <v>187</v>
      </c>
      <c r="E198" s="246" t="s">
        <v>3393</v>
      </c>
      <c r="F198" s="247" t="s">
        <v>3394</v>
      </c>
      <c r="G198" s="248" t="s">
        <v>269</v>
      </c>
      <c r="H198" s="249">
        <v>561.70000000000005</v>
      </c>
      <c r="I198" s="250"/>
      <c r="J198" s="251">
        <f>ROUND(I198*H198,2)</f>
        <v>0</v>
      </c>
      <c r="K198" s="247" t="s">
        <v>191</v>
      </c>
      <c r="L198" s="46"/>
      <c r="M198" s="252" t="s">
        <v>1</v>
      </c>
      <c r="N198" s="253" t="s">
        <v>49</v>
      </c>
      <c r="O198" s="93"/>
      <c r="P198" s="254">
        <f>O198*H198</f>
        <v>0</v>
      </c>
      <c r="Q198" s="254">
        <v>0.0060099999999999997</v>
      </c>
      <c r="R198" s="254">
        <f>Q198*H198</f>
        <v>3.3758170000000001</v>
      </c>
      <c r="S198" s="254">
        <v>0</v>
      </c>
      <c r="T198" s="255">
        <f>S198*H198</f>
        <v>0</v>
      </c>
      <c r="U198" s="40"/>
      <c r="V198" s="40"/>
      <c r="W198" s="40"/>
      <c r="X198" s="40"/>
      <c r="Y198" s="40"/>
      <c r="Z198" s="40"/>
      <c r="AA198" s="40"/>
      <c r="AB198" s="40"/>
      <c r="AC198" s="40"/>
      <c r="AD198" s="40"/>
      <c r="AE198" s="40"/>
      <c r="AR198" s="256" t="s">
        <v>196</v>
      </c>
      <c r="AT198" s="256" t="s">
        <v>187</v>
      </c>
      <c r="AU198" s="256" t="s">
        <v>99</v>
      </c>
      <c r="AY198" s="18" t="s">
        <v>184</v>
      </c>
      <c r="BE198" s="257">
        <f>IF(N198="základní",J198,0)</f>
        <v>0</v>
      </c>
      <c r="BF198" s="257">
        <f>IF(N198="snížená",J198,0)</f>
        <v>0</v>
      </c>
      <c r="BG198" s="257">
        <f>IF(N198="zákl. přenesená",J198,0)</f>
        <v>0</v>
      </c>
      <c r="BH198" s="257">
        <f>IF(N198="sníž. přenesená",J198,0)</f>
        <v>0</v>
      </c>
      <c r="BI198" s="257">
        <f>IF(N198="nulová",J198,0)</f>
        <v>0</v>
      </c>
      <c r="BJ198" s="18" t="s">
        <v>99</v>
      </c>
      <c r="BK198" s="257">
        <f>ROUND(I198*H198,2)</f>
        <v>0</v>
      </c>
      <c r="BL198" s="18" t="s">
        <v>196</v>
      </c>
      <c r="BM198" s="256" t="s">
        <v>3395</v>
      </c>
    </row>
    <row r="199" s="13" customFormat="1">
      <c r="A199" s="13"/>
      <c r="B199" s="266"/>
      <c r="C199" s="267"/>
      <c r="D199" s="258" t="s">
        <v>271</v>
      </c>
      <c r="E199" s="268" t="s">
        <v>1</v>
      </c>
      <c r="F199" s="269" t="s">
        <v>3336</v>
      </c>
      <c r="G199" s="267"/>
      <c r="H199" s="270">
        <v>561.70000000000005</v>
      </c>
      <c r="I199" s="271"/>
      <c r="J199" s="267"/>
      <c r="K199" s="267"/>
      <c r="L199" s="272"/>
      <c r="M199" s="273"/>
      <c r="N199" s="274"/>
      <c r="O199" s="274"/>
      <c r="P199" s="274"/>
      <c r="Q199" s="274"/>
      <c r="R199" s="274"/>
      <c r="S199" s="274"/>
      <c r="T199" s="275"/>
      <c r="U199" s="13"/>
      <c r="V199" s="13"/>
      <c r="W199" s="13"/>
      <c r="X199" s="13"/>
      <c r="Y199" s="13"/>
      <c r="Z199" s="13"/>
      <c r="AA199" s="13"/>
      <c r="AB199" s="13"/>
      <c r="AC199" s="13"/>
      <c r="AD199" s="13"/>
      <c r="AE199" s="13"/>
      <c r="AT199" s="276" t="s">
        <v>271</v>
      </c>
      <c r="AU199" s="276" t="s">
        <v>99</v>
      </c>
      <c r="AV199" s="13" t="s">
        <v>99</v>
      </c>
      <c r="AW199" s="13" t="s">
        <v>38</v>
      </c>
      <c r="AX199" s="13" t="s">
        <v>83</v>
      </c>
      <c r="AY199" s="276" t="s">
        <v>184</v>
      </c>
    </row>
    <row r="200" s="14" customFormat="1">
      <c r="A200" s="14"/>
      <c r="B200" s="277"/>
      <c r="C200" s="278"/>
      <c r="D200" s="258" t="s">
        <v>271</v>
      </c>
      <c r="E200" s="279" t="s">
        <v>1</v>
      </c>
      <c r="F200" s="280" t="s">
        <v>273</v>
      </c>
      <c r="G200" s="278"/>
      <c r="H200" s="281">
        <v>561.70000000000005</v>
      </c>
      <c r="I200" s="282"/>
      <c r="J200" s="278"/>
      <c r="K200" s="278"/>
      <c r="L200" s="283"/>
      <c r="M200" s="284"/>
      <c r="N200" s="285"/>
      <c r="O200" s="285"/>
      <c r="P200" s="285"/>
      <c r="Q200" s="285"/>
      <c r="R200" s="285"/>
      <c r="S200" s="285"/>
      <c r="T200" s="286"/>
      <c r="U200" s="14"/>
      <c r="V200" s="14"/>
      <c r="W200" s="14"/>
      <c r="X200" s="14"/>
      <c r="Y200" s="14"/>
      <c r="Z200" s="14"/>
      <c r="AA200" s="14"/>
      <c r="AB200" s="14"/>
      <c r="AC200" s="14"/>
      <c r="AD200" s="14"/>
      <c r="AE200" s="14"/>
      <c r="AT200" s="287" t="s">
        <v>271</v>
      </c>
      <c r="AU200" s="287" t="s">
        <v>99</v>
      </c>
      <c r="AV200" s="14" t="s">
        <v>196</v>
      </c>
      <c r="AW200" s="14" t="s">
        <v>38</v>
      </c>
      <c r="AX200" s="14" t="s">
        <v>91</v>
      </c>
      <c r="AY200" s="287" t="s">
        <v>184</v>
      </c>
    </row>
    <row r="201" s="2" customFormat="1" ht="16.5" customHeight="1">
      <c r="A201" s="40"/>
      <c r="B201" s="41"/>
      <c r="C201" s="245" t="s">
        <v>407</v>
      </c>
      <c r="D201" s="245" t="s">
        <v>187</v>
      </c>
      <c r="E201" s="246" t="s">
        <v>3396</v>
      </c>
      <c r="F201" s="247" t="s">
        <v>3397</v>
      </c>
      <c r="G201" s="248" t="s">
        <v>269</v>
      </c>
      <c r="H201" s="249">
        <v>561.70000000000005</v>
      </c>
      <c r="I201" s="250"/>
      <c r="J201" s="251">
        <f>ROUND(I201*H201,2)</f>
        <v>0</v>
      </c>
      <c r="K201" s="247" t="s">
        <v>191</v>
      </c>
      <c r="L201" s="46"/>
      <c r="M201" s="252" t="s">
        <v>1</v>
      </c>
      <c r="N201" s="253" t="s">
        <v>49</v>
      </c>
      <c r="O201" s="93"/>
      <c r="P201" s="254">
        <f>O201*H201</f>
        <v>0</v>
      </c>
      <c r="Q201" s="254">
        <v>0.00051000000000000004</v>
      </c>
      <c r="R201" s="254">
        <f>Q201*H201</f>
        <v>0.28646700000000003</v>
      </c>
      <c r="S201" s="254">
        <v>0</v>
      </c>
      <c r="T201" s="255">
        <f>S201*H201</f>
        <v>0</v>
      </c>
      <c r="U201" s="40"/>
      <c r="V201" s="40"/>
      <c r="W201" s="40"/>
      <c r="X201" s="40"/>
      <c r="Y201" s="40"/>
      <c r="Z201" s="40"/>
      <c r="AA201" s="40"/>
      <c r="AB201" s="40"/>
      <c r="AC201" s="40"/>
      <c r="AD201" s="40"/>
      <c r="AE201" s="40"/>
      <c r="AR201" s="256" t="s">
        <v>196</v>
      </c>
      <c r="AT201" s="256" t="s">
        <v>187</v>
      </c>
      <c r="AU201" s="256" t="s">
        <v>99</v>
      </c>
      <c r="AY201" s="18" t="s">
        <v>184</v>
      </c>
      <c r="BE201" s="257">
        <f>IF(N201="základní",J201,0)</f>
        <v>0</v>
      </c>
      <c r="BF201" s="257">
        <f>IF(N201="snížená",J201,0)</f>
        <v>0</v>
      </c>
      <c r="BG201" s="257">
        <f>IF(N201="zákl. přenesená",J201,0)</f>
        <v>0</v>
      </c>
      <c r="BH201" s="257">
        <f>IF(N201="sníž. přenesená",J201,0)</f>
        <v>0</v>
      </c>
      <c r="BI201" s="257">
        <f>IF(N201="nulová",J201,0)</f>
        <v>0</v>
      </c>
      <c r="BJ201" s="18" t="s">
        <v>99</v>
      </c>
      <c r="BK201" s="257">
        <f>ROUND(I201*H201,2)</f>
        <v>0</v>
      </c>
      <c r="BL201" s="18" t="s">
        <v>196</v>
      </c>
      <c r="BM201" s="256" t="s">
        <v>3398</v>
      </c>
    </row>
    <row r="202" s="13" customFormat="1">
      <c r="A202" s="13"/>
      <c r="B202" s="266"/>
      <c r="C202" s="267"/>
      <c r="D202" s="258" t="s">
        <v>271</v>
      </c>
      <c r="E202" s="268" t="s">
        <v>1</v>
      </c>
      <c r="F202" s="269" t="s">
        <v>3336</v>
      </c>
      <c r="G202" s="267"/>
      <c r="H202" s="270">
        <v>561.70000000000005</v>
      </c>
      <c r="I202" s="271"/>
      <c r="J202" s="267"/>
      <c r="K202" s="267"/>
      <c r="L202" s="272"/>
      <c r="M202" s="273"/>
      <c r="N202" s="274"/>
      <c r="O202" s="274"/>
      <c r="P202" s="274"/>
      <c r="Q202" s="274"/>
      <c r="R202" s="274"/>
      <c r="S202" s="274"/>
      <c r="T202" s="275"/>
      <c r="U202" s="13"/>
      <c r="V202" s="13"/>
      <c r="W202" s="13"/>
      <c r="X202" s="13"/>
      <c r="Y202" s="13"/>
      <c r="Z202" s="13"/>
      <c r="AA202" s="13"/>
      <c r="AB202" s="13"/>
      <c r="AC202" s="13"/>
      <c r="AD202" s="13"/>
      <c r="AE202" s="13"/>
      <c r="AT202" s="276" t="s">
        <v>271</v>
      </c>
      <c r="AU202" s="276" t="s">
        <v>99</v>
      </c>
      <c r="AV202" s="13" t="s">
        <v>99</v>
      </c>
      <c r="AW202" s="13" t="s">
        <v>38</v>
      </c>
      <c r="AX202" s="13" t="s">
        <v>83</v>
      </c>
      <c r="AY202" s="276" t="s">
        <v>184</v>
      </c>
    </row>
    <row r="203" s="14" customFormat="1">
      <c r="A203" s="14"/>
      <c r="B203" s="277"/>
      <c r="C203" s="278"/>
      <c r="D203" s="258" t="s">
        <v>271</v>
      </c>
      <c r="E203" s="279" t="s">
        <v>1</v>
      </c>
      <c r="F203" s="280" t="s">
        <v>273</v>
      </c>
      <c r="G203" s="278"/>
      <c r="H203" s="281">
        <v>561.70000000000005</v>
      </c>
      <c r="I203" s="282"/>
      <c r="J203" s="278"/>
      <c r="K203" s="278"/>
      <c r="L203" s="283"/>
      <c r="M203" s="284"/>
      <c r="N203" s="285"/>
      <c r="O203" s="285"/>
      <c r="P203" s="285"/>
      <c r="Q203" s="285"/>
      <c r="R203" s="285"/>
      <c r="S203" s="285"/>
      <c r="T203" s="286"/>
      <c r="U203" s="14"/>
      <c r="V203" s="14"/>
      <c r="W203" s="14"/>
      <c r="X203" s="14"/>
      <c r="Y203" s="14"/>
      <c r="Z203" s="14"/>
      <c r="AA203" s="14"/>
      <c r="AB203" s="14"/>
      <c r="AC203" s="14"/>
      <c r="AD203" s="14"/>
      <c r="AE203" s="14"/>
      <c r="AT203" s="287" t="s">
        <v>271</v>
      </c>
      <c r="AU203" s="287" t="s">
        <v>99</v>
      </c>
      <c r="AV203" s="14" t="s">
        <v>196</v>
      </c>
      <c r="AW203" s="14" t="s">
        <v>38</v>
      </c>
      <c r="AX203" s="14" t="s">
        <v>91</v>
      </c>
      <c r="AY203" s="287" t="s">
        <v>184</v>
      </c>
    </row>
    <row r="204" s="2" customFormat="1" ht="16.5" customHeight="1">
      <c r="A204" s="40"/>
      <c r="B204" s="41"/>
      <c r="C204" s="245" t="s">
        <v>571</v>
      </c>
      <c r="D204" s="245" t="s">
        <v>187</v>
      </c>
      <c r="E204" s="246" t="s">
        <v>3399</v>
      </c>
      <c r="F204" s="247" t="s">
        <v>3400</v>
      </c>
      <c r="G204" s="248" t="s">
        <v>269</v>
      </c>
      <c r="H204" s="249">
        <v>561.70000000000005</v>
      </c>
      <c r="I204" s="250"/>
      <c r="J204" s="251">
        <f>ROUND(I204*H204,2)</f>
        <v>0</v>
      </c>
      <c r="K204" s="247" t="s">
        <v>191</v>
      </c>
      <c r="L204" s="46"/>
      <c r="M204" s="252" t="s">
        <v>1</v>
      </c>
      <c r="N204" s="253" t="s">
        <v>49</v>
      </c>
      <c r="O204" s="93"/>
      <c r="P204" s="254">
        <f>O204*H204</f>
        <v>0</v>
      </c>
      <c r="Q204" s="254">
        <v>0.10373</v>
      </c>
      <c r="R204" s="254">
        <f>Q204*H204</f>
        <v>58.265141000000007</v>
      </c>
      <c r="S204" s="254">
        <v>0</v>
      </c>
      <c r="T204" s="255">
        <f>S204*H204</f>
        <v>0</v>
      </c>
      <c r="U204" s="40"/>
      <c r="V204" s="40"/>
      <c r="W204" s="40"/>
      <c r="X204" s="40"/>
      <c r="Y204" s="40"/>
      <c r="Z204" s="40"/>
      <c r="AA204" s="40"/>
      <c r="AB204" s="40"/>
      <c r="AC204" s="40"/>
      <c r="AD204" s="40"/>
      <c r="AE204" s="40"/>
      <c r="AR204" s="256" t="s">
        <v>196</v>
      </c>
      <c r="AT204" s="256" t="s">
        <v>187</v>
      </c>
      <c r="AU204" s="256" t="s">
        <v>99</v>
      </c>
      <c r="AY204" s="18" t="s">
        <v>184</v>
      </c>
      <c r="BE204" s="257">
        <f>IF(N204="základní",J204,0)</f>
        <v>0</v>
      </c>
      <c r="BF204" s="257">
        <f>IF(N204="snížená",J204,0)</f>
        <v>0</v>
      </c>
      <c r="BG204" s="257">
        <f>IF(N204="zákl. přenesená",J204,0)</f>
        <v>0</v>
      </c>
      <c r="BH204" s="257">
        <f>IF(N204="sníž. přenesená",J204,0)</f>
        <v>0</v>
      </c>
      <c r="BI204" s="257">
        <f>IF(N204="nulová",J204,0)</f>
        <v>0</v>
      </c>
      <c r="BJ204" s="18" t="s">
        <v>99</v>
      </c>
      <c r="BK204" s="257">
        <f>ROUND(I204*H204,2)</f>
        <v>0</v>
      </c>
      <c r="BL204" s="18" t="s">
        <v>196</v>
      </c>
      <c r="BM204" s="256" t="s">
        <v>3401</v>
      </c>
    </row>
    <row r="205" s="13" customFormat="1">
      <c r="A205" s="13"/>
      <c r="B205" s="266"/>
      <c r="C205" s="267"/>
      <c r="D205" s="258" t="s">
        <v>271</v>
      </c>
      <c r="E205" s="268" t="s">
        <v>1</v>
      </c>
      <c r="F205" s="269" t="s">
        <v>3336</v>
      </c>
      <c r="G205" s="267"/>
      <c r="H205" s="270">
        <v>561.70000000000005</v>
      </c>
      <c r="I205" s="271"/>
      <c r="J205" s="267"/>
      <c r="K205" s="267"/>
      <c r="L205" s="272"/>
      <c r="M205" s="273"/>
      <c r="N205" s="274"/>
      <c r="O205" s="274"/>
      <c r="P205" s="274"/>
      <c r="Q205" s="274"/>
      <c r="R205" s="274"/>
      <c r="S205" s="274"/>
      <c r="T205" s="275"/>
      <c r="U205" s="13"/>
      <c r="V205" s="13"/>
      <c r="W205" s="13"/>
      <c r="X205" s="13"/>
      <c r="Y205" s="13"/>
      <c r="Z205" s="13"/>
      <c r="AA205" s="13"/>
      <c r="AB205" s="13"/>
      <c r="AC205" s="13"/>
      <c r="AD205" s="13"/>
      <c r="AE205" s="13"/>
      <c r="AT205" s="276" t="s">
        <v>271</v>
      </c>
      <c r="AU205" s="276" t="s">
        <v>99</v>
      </c>
      <c r="AV205" s="13" t="s">
        <v>99</v>
      </c>
      <c r="AW205" s="13" t="s">
        <v>38</v>
      </c>
      <c r="AX205" s="13" t="s">
        <v>83</v>
      </c>
      <c r="AY205" s="276" t="s">
        <v>184</v>
      </c>
    </row>
    <row r="206" s="14" customFormat="1">
      <c r="A206" s="14"/>
      <c r="B206" s="277"/>
      <c r="C206" s="278"/>
      <c r="D206" s="258" t="s">
        <v>271</v>
      </c>
      <c r="E206" s="279" t="s">
        <v>1</v>
      </c>
      <c r="F206" s="280" t="s">
        <v>273</v>
      </c>
      <c r="G206" s="278"/>
      <c r="H206" s="281">
        <v>561.70000000000005</v>
      </c>
      <c r="I206" s="282"/>
      <c r="J206" s="278"/>
      <c r="K206" s="278"/>
      <c r="L206" s="283"/>
      <c r="M206" s="284"/>
      <c r="N206" s="285"/>
      <c r="O206" s="285"/>
      <c r="P206" s="285"/>
      <c r="Q206" s="285"/>
      <c r="R206" s="285"/>
      <c r="S206" s="285"/>
      <c r="T206" s="286"/>
      <c r="U206" s="14"/>
      <c r="V206" s="14"/>
      <c r="W206" s="14"/>
      <c r="X206" s="14"/>
      <c r="Y206" s="14"/>
      <c r="Z206" s="14"/>
      <c r="AA206" s="14"/>
      <c r="AB206" s="14"/>
      <c r="AC206" s="14"/>
      <c r="AD206" s="14"/>
      <c r="AE206" s="14"/>
      <c r="AT206" s="287" t="s">
        <v>271</v>
      </c>
      <c r="AU206" s="287" t="s">
        <v>99</v>
      </c>
      <c r="AV206" s="14" t="s">
        <v>196</v>
      </c>
      <c r="AW206" s="14" t="s">
        <v>38</v>
      </c>
      <c r="AX206" s="14" t="s">
        <v>91</v>
      </c>
      <c r="AY206" s="287" t="s">
        <v>184</v>
      </c>
    </row>
    <row r="207" s="2" customFormat="1" ht="16.5" customHeight="1">
      <c r="A207" s="40"/>
      <c r="B207" s="41"/>
      <c r="C207" s="245" t="s">
        <v>576</v>
      </c>
      <c r="D207" s="245" t="s">
        <v>187</v>
      </c>
      <c r="E207" s="246" t="s">
        <v>3402</v>
      </c>
      <c r="F207" s="247" t="s">
        <v>3403</v>
      </c>
      <c r="G207" s="248" t="s">
        <v>269</v>
      </c>
      <c r="H207" s="249">
        <v>77.200000000000003</v>
      </c>
      <c r="I207" s="250"/>
      <c r="J207" s="251">
        <f>ROUND(I207*H207,2)</f>
        <v>0</v>
      </c>
      <c r="K207" s="247" t="s">
        <v>191</v>
      </c>
      <c r="L207" s="46"/>
      <c r="M207" s="252" t="s">
        <v>1</v>
      </c>
      <c r="N207" s="253" t="s">
        <v>49</v>
      </c>
      <c r="O207" s="93"/>
      <c r="P207" s="254">
        <f>O207*H207</f>
        <v>0</v>
      </c>
      <c r="Q207" s="254">
        <v>0.084250000000000005</v>
      </c>
      <c r="R207" s="254">
        <f>Q207*H207</f>
        <v>6.5041000000000011</v>
      </c>
      <c r="S207" s="254">
        <v>0</v>
      </c>
      <c r="T207" s="255">
        <f>S207*H207</f>
        <v>0</v>
      </c>
      <c r="U207" s="40"/>
      <c r="V207" s="40"/>
      <c r="W207" s="40"/>
      <c r="X207" s="40"/>
      <c r="Y207" s="40"/>
      <c r="Z207" s="40"/>
      <c r="AA207" s="40"/>
      <c r="AB207" s="40"/>
      <c r="AC207" s="40"/>
      <c r="AD207" s="40"/>
      <c r="AE207" s="40"/>
      <c r="AR207" s="256" t="s">
        <v>196</v>
      </c>
      <c r="AT207" s="256" t="s">
        <v>187</v>
      </c>
      <c r="AU207" s="256" t="s">
        <v>99</v>
      </c>
      <c r="AY207" s="18" t="s">
        <v>184</v>
      </c>
      <c r="BE207" s="257">
        <f>IF(N207="základní",J207,0)</f>
        <v>0</v>
      </c>
      <c r="BF207" s="257">
        <f>IF(N207="snížená",J207,0)</f>
        <v>0</v>
      </c>
      <c r="BG207" s="257">
        <f>IF(N207="zákl. přenesená",J207,0)</f>
        <v>0</v>
      </c>
      <c r="BH207" s="257">
        <f>IF(N207="sníž. přenesená",J207,0)</f>
        <v>0</v>
      </c>
      <c r="BI207" s="257">
        <f>IF(N207="nulová",J207,0)</f>
        <v>0</v>
      </c>
      <c r="BJ207" s="18" t="s">
        <v>99</v>
      </c>
      <c r="BK207" s="257">
        <f>ROUND(I207*H207,2)</f>
        <v>0</v>
      </c>
      <c r="BL207" s="18" t="s">
        <v>196</v>
      </c>
      <c r="BM207" s="256" t="s">
        <v>3404</v>
      </c>
    </row>
    <row r="208" s="13" customFormat="1">
      <c r="A208" s="13"/>
      <c r="B208" s="266"/>
      <c r="C208" s="267"/>
      <c r="D208" s="258" t="s">
        <v>271</v>
      </c>
      <c r="E208" s="268" t="s">
        <v>1</v>
      </c>
      <c r="F208" s="269" t="s">
        <v>3340</v>
      </c>
      <c r="G208" s="267"/>
      <c r="H208" s="270">
        <v>77.200000000000003</v>
      </c>
      <c r="I208" s="271"/>
      <c r="J208" s="267"/>
      <c r="K208" s="267"/>
      <c r="L208" s="272"/>
      <c r="M208" s="273"/>
      <c r="N208" s="274"/>
      <c r="O208" s="274"/>
      <c r="P208" s="274"/>
      <c r="Q208" s="274"/>
      <c r="R208" s="274"/>
      <c r="S208" s="274"/>
      <c r="T208" s="275"/>
      <c r="U208" s="13"/>
      <c r="V208" s="13"/>
      <c r="W208" s="13"/>
      <c r="X208" s="13"/>
      <c r="Y208" s="13"/>
      <c r="Z208" s="13"/>
      <c r="AA208" s="13"/>
      <c r="AB208" s="13"/>
      <c r="AC208" s="13"/>
      <c r="AD208" s="13"/>
      <c r="AE208" s="13"/>
      <c r="AT208" s="276" t="s">
        <v>271</v>
      </c>
      <c r="AU208" s="276" t="s">
        <v>99</v>
      </c>
      <c r="AV208" s="13" t="s">
        <v>99</v>
      </c>
      <c r="AW208" s="13" t="s">
        <v>38</v>
      </c>
      <c r="AX208" s="13" t="s">
        <v>83</v>
      </c>
      <c r="AY208" s="276" t="s">
        <v>184</v>
      </c>
    </row>
    <row r="209" s="14" customFormat="1">
      <c r="A209" s="14"/>
      <c r="B209" s="277"/>
      <c r="C209" s="278"/>
      <c r="D209" s="258" t="s">
        <v>271</v>
      </c>
      <c r="E209" s="279" t="s">
        <v>1</v>
      </c>
      <c r="F209" s="280" t="s">
        <v>273</v>
      </c>
      <c r="G209" s="278"/>
      <c r="H209" s="281">
        <v>77.200000000000003</v>
      </c>
      <c r="I209" s="282"/>
      <c r="J209" s="278"/>
      <c r="K209" s="278"/>
      <c r="L209" s="283"/>
      <c r="M209" s="284"/>
      <c r="N209" s="285"/>
      <c r="O209" s="285"/>
      <c r="P209" s="285"/>
      <c r="Q209" s="285"/>
      <c r="R209" s="285"/>
      <c r="S209" s="285"/>
      <c r="T209" s="286"/>
      <c r="U209" s="14"/>
      <c r="V209" s="14"/>
      <c r="W209" s="14"/>
      <c r="X209" s="14"/>
      <c r="Y209" s="14"/>
      <c r="Z209" s="14"/>
      <c r="AA209" s="14"/>
      <c r="AB209" s="14"/>
      <c r="AC209" s="14"/>
      <c r="AD209" s="14"/>
      <c r="AE209" s="14"/>
      <c r="AT209" s="287" t="s">
        <v>271</v>
      </c>
      <c r="AU209" s="287" t="s">
        <v>99</v>
      </c>
      <c r="AV209" s="14" t="s">
        <v>196</v>
      </c>
      <c r="AW209" s="14" t="s">
        <v>38</v>
      </c>
      <c r="AX209" s="14" t="s">
        <v>91</v>
      </c>
      <c r="AY209" s="287" t="s">
        <v>184</v>
      </c>
    </row>
    <row r="210" s="2" customFormat="1" ht="16.5" customHeight="1">
      <c r="A210" s="40"/>
      <c r="B210" s="41"/>
      <c r="C210" s="312" t="s">
        <v>582</v>
      </c>
      <c r="D210" s="312" t="s">
        <v>497</v>
      </c>
      <c r="E210" s="313" t="s">
        <v>3405</v>
      </c>
      <c r="F210" s="314" t="s">
        <v>3406</v>
      </c>
      <c r="G210" s="315" t="s">
        <v>269</v>
      </c>
      <c r="H210" s="316">
        <v>84.920000000000002</v>
      </c>
      <c r="I210" s="317"/>
      <c r="J210" s="318">
        <f>ROUND(I210*H210,2)</f>
        <v>0</v>
      </c>
      <c r="K210" s="314" t="s">
        <v>284</v>
      </c>
      <c r="L210" s="319"/>
      <c r="M210" s="320" t="s">
        <v>1</v>
      </c>
      <c r="N210" s="321" t="s">
        <v>49</v>
      </c>
      <c r="O210" s="93"/>
      <c r="P210" s="254">
        <f>O210*H210</f>
        <v>0</v>
      </c>
      <c r="Q210" s="254">
        <v>0.13</v>
      </c>
      <c r="R210" s="254">
        <f>Q210*H210</f>
        <v>11.0396</v>
      </c>
      <c r="S210" s="254">
        <v>0</v>
      </c>
      <c r="T210" s="255">
        <f>S210*H210</f>
        <v>0</v>
      </c>
      <c r="U210" s="40"/>
      <c r="V210" s="40"/>
      <c r="W210" s="40"/>
      <c r="X210" s="40"/>
      <c r="Y210" s="40"/>
      <c r="Z210" s="40"/>
      <c r="AA210" s="40"/>
      <c r="AB210" s="40"/>
      <c r="AC210" s="40"/>
      <c r="AD210" s="40"/>
      <c r="AE210" s="40"/>
      <c r="AR210" s="256" t="s">
        <v>219</v>
      </c>
      <c r="AT210" s="256" t="s">
        <v>497</v>
      </c>
      <c r="AU210" s="256" t="s">
        <v>99</v>
      </c>
      <c r="AY210" s="18" t="s">
        <v>184</v>
      </c>
      <c r="BE210" s="257">
        <f>IF(N210="základní",J210,0)</f>
        <v>0</v>
      </c>
      <c r="BF210" s="257">
        <f>IF(N210="snížená",J210,0)</f>
        <v>0</v>
      </c>
      <c r="BG210" s="257">
        <f>IF(N210="zákl. přenesená",J210,0)</f>
        <v>0</v>
      </c>
      <c r="BH210" s="257">
        <f>IF(N210="sníž. přenesená",J210,0)</f>
        <v>0</v>
      </c>
      <c r="BI210" s="257">
        <f>IF(N210="nulová",J210,0)</f>
        <v>0</v>
      </c>
      <c r="BJ210" s="18" t="s">
        <v>99</v>
      </c>
      <c r="BK210" s="257">
        <f>ROUND(I210*H210,2)</f>
        <v>0</v>
      </c>
      <c r="BL210" s="18" t="s">
        <v>196</v>
      </c>
      <c r="BM210" s="256" t="s">
        <v>3407</v>
      </c>
    </row>
    <row r="211" s="13" customFormat="1">
      <c r="A211" s="13"/>
      <c r="B211" s="266"/>
      <c r="C211" s="267"/>
      <c r="D211" s="258" t="s">
        <v>271</v>
      </c>
      <c r="E211" s="267"/>
      <c r="F211" s="269" t="s">
        <v>3408</v>
      </c>
      <c r="G211" s="267"/>
      <c r="H211" s="270">
        <v>84.920000000000002</v>
      </c>
      <c r="I211" s="271"/>
      <c r="J211" s="267"/>
      <c r="K211" s="267"/>
      <c r="L211" s="272"/>
      <c r="M211" s="273"/>
      <c r="N211" s="274"/>
      <c r="O211" s="274"/>
      <c r="P211" s="274"/>
      <c r="Q211" s="274"/>
      <c r="R211" s="274"/>
      <c r="S211" s="274"/>
      <c r="T211" s="275"/>
      <c r="U211" s="13"/>
      <c r="V211" s="13"/>
      <c r="W211" s="13"/>
      <c r="X211" s="13"/>
      <c r="Y211" s="13"/>
      <c r="Z211" s="13"/>
      <c r="AA211" s="13"/>
      <c r="AB211" s="13"/>
      <c r="AC211" s="13"/>
      <c r="AD211" s="13"/>
      <c r="AE211" s="13"/>
      <c r="AT211" s="276" t="s">
        <v>271</v>
      </c>
      <c r="AU211" s="276" t="s">
        <v>99</v>
      </c>
      <c r="AV211" s="13" t="s">
        <v>99</v>
      </c>
      <c r="AW211" s="13" t="s">
        <v>4</v>
      </c>
      <c r="AX211" s="13" t="s">
        <v>91</v>
      </c>
      <c r="AY211" s="276" t="s">
        <v>184</v>
      </c>
    </row>
    <row r="212" s="2" customFormat="1" ht="16.5" customHeight="1">
      <c r="A212" s="40"/>
      <c r="B212" s="41"/>
      <c r="C212" s="312" t="s">
        <v>587</v>
      </c>
      <c r="D212" s="312" t="s">
        <v>497</v>
      </c>
      <c r="E212" s="313" t="s">
        <v>3409</v>
      </c>
      <c r="F212" s="314" t="s">
        <v>3410</v>
      </c>
      <c r="G212" s="315" t="s">
        <v>269</v>
      </c>
      <c r="H212" s="316">
        <v>1.3500000000000001</v>
      </c>
      <c r="I212" s="317"/>
      <c r="J212" s="318">
        <f>ROUND(I212*H212,2)</f>
        <v>0</v>
      </c>
      <c r="K212" s="314" t="s">
        <v>284</v>
      </c>
      <c r="L212" s="319"/>
      <c r="M212" s="320" t="s">
        <v>1</v>
      </c>
      <c r="N212" s="321" t="s">
        <v>49</v>
      </c>
      <c r="O212" s="93"/>
      <c r="P212" s="254">
        <f>O212*H212</f>
        <v>0</v>
      </c>
      <c r="Q212" s="254">
        <v>0.13</v>
      </c>
      <c r="R212" s="254">
        <f>Q212*H212</f>
        <v>0.17550000000000002</v>
      </c>
      <c r="S212" s="254">
        <v>0</v>
      </c>
      <c r="T212" s="255">
        <f>S212*H212</f>
        <v>0</v>
      </c>
      <c r="U212" s="40"/>
      <c r="V212" s="40"/>
      <c r="W212" s="40"/>
      <c r="X212" s="40"/>
      <c r="Y212" s="40"/>
      <c r="Z212" s="40"/>
      <c r="AA212" s="40"/>
      <c r="AB212" s="40"/>
      <c r="AC212" s="40"/>
      <c r="AD212" s="40"/>
      <c r="AE212" s="40"/>
      <c r="AR212" s="256" t="s">
        <v>219</v>
      </c>
      <c r="AT212" s="256" t="s">
        <v>497</v>
      </c>
      <c r="AU212" s="256" t="s">
        <v>99</v>
      </c>
      <c r="AY212" s="18" t="s">
        <v>184</v>
      </c>
      <c r="BE212" s="257">
        <f>IF(N212="základní",J212,0)</f>
        <v>0</v>
      </c>
      <c r="BF212" s="257">
        <f>IF(N212="snížená",J212,0)</f>
        <v>0</v>
      </c>
      <c r="BG212" s="257">
        <f>IF(N212="zákl. přenesená",J212,0)</f>
        <v>0</v>
      </c>
      <c r="BH212" s="257">
        <f>IF(N212="sníž. přenesená",J212,0)</f>
        <v>0</v>
      </c>
      <c r="BI212" s="257">
        <f>IF(N212="nulová",J212,0)</f>
        <v>0</v>
      </c>
      <c r="BJ212" s="18" t="s">
        <v>99</v>
      </c>
      <c r="BK212" s="257">
        <f>ROUND(I212*H212,2)</f>
        <v>0</v>
      </c>
      <c r="BL212" s="18" t="s">
        <v>196</v>
      </c>
      <c r="BM212" s="256" t="s">
        <v>3411</v>
      </c>
    </row>
    <row r="213" s="2" customFormat="1" ht="16.5" customHeight="1">
      <c r="A213" s="40"/>
      <c r="B213" s="41"/>
      <c r="C213" s="245" t="s">
        <v>591</v>
      </c>
      <c r="D213" s="245" t="s">
        <v>187</v>
      </c>
      <c r="E213" s="246" t="s">
        <v>3412</v>
      </c>
      <c r="F213" s="247" t="s">
        <v>3413</v>
      </c>
      <c r="G213" s="248" t="s">
        <v>309</v>
      </c>
      <c r="H213" s="249">
        <v>189.30000000000001</v>
      </c>
      <c r="I213" s="250"/>
      <c r="J213" s="251">
        <f>ROUND(I213*H213,2)</f>
        <v>0</v>
      </c>
      <c r="K213" s="247" t="s">
        <v>191</v>
      </c>
      <c r="L213" s="46"/>
      <c r="M213" s="252" t="s">
        <v>1</v>
      </c>
      <c r="N213" s="253" t="s">
        <v>49</v>
      </c>
      <c r="O213" s="93"/>
      <c r="P213" s="254">
        <f>O213*H213</f>
        <v>0</v>
      </c>
      <c r="Q213" s="254">
        <v>0.0035999999999999999</v>
      </c>
      <c r="R213" s="254">
        <f>Q213*H213</f>
        <v>0.68147999999999997</v>
      </c>
      <c r="S213" s="254">
        <v>0</v>
      </c>
      <c r="T213" s="255">
        <f>S213*H213</f>
        <v>0</v>
      </c>
      <c r="U213" s="40"/>
      <c r="V213" s="40"/>
      <c r="W213" s="40"/>
      <c r="X213" s="40"/>
      <c r="Y213" s="40"/>
      <c r="Z213" s="40"/>
      <c r="AA213" s="40"/>
      <c r="AB213" s="40"/>
      <c r="AC213" s="40"/>
      <c r="AD213" s="40"/>
      <c r="AE213" s="40"/>
      <c r="AR213" s="256" t="s">
        <v>196</v>
      </c>
      <c r="AT213" s="256" t="s">
        <v>187</v>
      </c>
      <c r="AU213" s="256" t="s">
        <v>99</v>
      </c>
      <c r="AY213" s="18" t="s">
        <v>184</v>
      </c>
      <c r="BE213" s="257">
        <f>IF(N213="základní",J213,0)</f>
        <v>0</v>
      </c>
      <c r="BF213" s="257">
        <f>IF(N213="snížená",J213,0)</f>
        <v>0</v>
      </c>
      <c r="BG213" s="257">
        <f>IF(N213="zákl. přenesená",J213,0)</f>
        <v>0</v>
      </c>
      <c r="BH213" s="257">
        <f>IF(N213="sníž. přenesená",J213,0)</f>
        <v>0</v>
      </c>
      <c r="BI213" s="257">
        <f>IF(N213="nulová",J213,0)</f>
        <v>0</v>
      </c>
      <c r="BJ213" s="18" t="s">
        <v>99</v>
      </c>
      <c r="BK213" s="257">
        <f>ROUND(I213*H213,2)</f>
        <v>0</v>
      </c>
      <c r="BL213" s="18" t="s">
        <v>196</v>
      </c>
      <c r="BM213" s="256" t="s">
        <v>3414</v>
      </c>
    </row>
    <row r="214" s="12" customFormat="1" ht="22.8" customHeight="1">
      <c r="A214" s="12"/>
      <c r="B214" s="229"/>
      <c r="C214" s="230"/>
      <c r="D214" s="231" t="s">
        <v>82</v>
      </c>
      <c r="E214" s="243" t="s">
        <v>205</v>
      </c>
      <c r="F214" s="243" t="s">
        <v>755</v>
      </c>
      <c r="G214" s="230"/>
      <c r="H214" s="230"/>
      <c r="I214" s="233"/>
      <c r="J214" s="244">
        <f>BK214</f>
        <v>0</v>
      </c>
      <c r="K214" s="230"/>
      <c r="L214" s="235"/>
      <c r="M214" s="236"/>
      <c r="N214" s="237"/>
      <c r="O214" s="237"/>
      <c r="P214" s="238">
        <f>SUM(P215:P217)</f>
        <v>0</v>
      </c>
      <c r="Q214" s="237"/>
      <c r="R214" s="238">
        <f>SUM(R215:R217)</f>
        <v>5.5120000000000005</v>
      </c>
      <c r="S214" s="237"/>
      <c r="T214" s="239">
        <f>SUM(T215:T217)</f>
        <v>0</v>
      </c>
      <c r="U214" s="12"/>
      <c r="V214" s="12"/>
      <c r="W214" s="12"/>
      <c r="X214" s="12"/>
      <c r="Y214" s="12"/>
      <c r="Z214" s="12"/>
      <c r="AA214" s="12"/>
      <c r="AB214" s="12"/>
      <c r="AC214" s="12"/>
      <c r="AD214" s="12"/>
      <c r="AE214" s="12"/>
      <c r="AR214" s="240" t="s">
        <v>91</v>
      </c>
      <c r="AT214" s="241" t="s">
        <v>82</v>
      </c>
      <c r="AU214" s="241" t="s">
        <v>91</v>
      </c>
      <c r="AY214" s="240" t="s">
        <v>184</v>
      </c>
      <c r="BK214" s="242">
        <f>SUM(BK215:BK217)</f>
        <v>0</v>
      </c>
    </row>
    <row r="215" s="2" customFormat="1" ht="16.5" customHeight="1">
      <c r="A215" s="40"/>
      <c r="B215" s="41"/>
      <c r="C215" s="245" t="s">
        <v>595</v>
      </c>
      <c r="D215" s="245" t="s">
        <v>187</v>
      </c>
      <c r="E215" s="246" t="s">
        <v>3415</v>
      </c>
      <c r="F215" s="247" t="s">
        <v>3416</v>
      </c>
      <c r="G215" s="248" t="s">
        <v>269</v>
      </c>
      <c r="H215" s="249">
        <v>20</v>
      </c>
      <c r="I215" s="250"/>
      <c r="J215" s="251">
        <f>ROUND(I215*H215,2)</f>
        <v>0</v>
      </c>
      <c r="K215" s="247" t="s">
        <v>191</v>
      </c>
      <c r="L215" s="46"/>
      <c r="M215" s="252" t="s">
        <v>1</v>
      </c>
      <c r="N215" s="253" t="s">
        <v>49</v>
      </c>
      <c r="O215" s="93"/>
      <c r="P215" s="254">
        <f>O215*H215</f>
        <v>0</v>
      </c>
      <c r="Q215" s="254">
        <v>0.27560000000000001</v>
      </c>
      <c r="R215" s="254">
        <f>Q215*H215</f>
        <v>5.5120000000000005</v>
      </c>
      <c r="S215" s="254">
        <v>0</v>
      </c>
      <c r="T215" s="255">
        <f>S215*H215</f>
        <v>0</v>
      </c>
      <c r="U215" s="40"/>
      <c r="V215" s="40"/>
      <c r="W215" s="40"/>
      <c r="X215" s="40"/>
      <c r="Y215" s="40"/>
      <c r="Z215" s="40"/>
      <c r="AA215" s="40"/>
      <c r="AB215" s="40"/>
      <c r="AC215" s="40"/>
      <c r="AD215" s="40"/>
      <c r="AE215" s="40"/>
      <c r="AR215" s="256" t="s">
        <v>196</v>
      </c>
      <c r="AT215" s="256" t="s">
        <v>187</v>
      </c>
      <c r="AU215" s="256" t="s">
        <v>99</v>
      </c>
      <c r="AY215" s="18" t="s">
        <v>184</v>
      </c>
      <c r="BE215" s="257">
        <f>IF(N215="základní",J215,0)</f>
        <v>0</v>
      </c>
      <c r="BF215" s="257">
        <f>IF(N215="snížená",J215,0)</f>
        <v>0</v>
      </c>
      <c r="BG215" s="257">
        <f>IF(N215="zákl. přenesená",J215,0)</f>
        <v>0</v>
      </c>
      <c r="BH215" s="257">
        <f>IF(N215="sníž. přenesená",J215,0)</f>
        <v>0</v>
      </c>
      <c r="BI215" s="257">
        <f>IF(N215="nulová",J215,0)</f>
        <v>0</v>
      </c>
      <c r="BJ215" s="18" t="s">
        <v>99</v>
      </c>
      <c r="BK215" s="257">
        <f>ROUND(I215*H215,2)</f>
        <v>0</v>
      </c>
      <c r="BL215" s="18" t="s">
        <v>196</v>
      </c>
      <c r="BM215" s="256" t="s">
        <v>3417</v>
      </c>
    </row>
    <row r="216" s="13" customFormat="1">
      <c r="A216" s="13"/>
      <c r="B216" s="266"/>
      <c r="C216" s="267"/>
      <c r="D216" s="258" t="s">
        <v>271</v>
      </c>
      <c r="E216" s="268" t="s">
        <v>1</v>
      </c>
      <c r="F216" s="269" t="s">
        <v>3341</v>
      </c>
      <c r="G216" s="267"/>
      <c r="H216" s="270">
        <v>20</v>
      </c>
      <c r="I216" s="271"/>
      <c r="J216" s="267"/>
      <c r="K216" s="267"/>
      <c r="L216" s="272"/>
      <c r="M216" s="273"/>
      <c r="N216" s="274"/>
      <c r="O216" s="274"/>
      <c r="P216" s="274"/>
      <c r="Q216" s="274"/>
      <c r="R216" s="274"/>
      <c r="S216" s="274"/>
      <c r="T216" s="275"/>
      <c r="U216" s="13"/>
      <c r="V216" s="13"/>
      <c r="W216" s="13"/>
      <c r="X216" s="13"/>
      <c r="Y216" s="13"/>
      <c r="Z216" s="13"/>
      <c r="AA216" s="13"/>
      <c r="AB216" s="13"/>
      <c r="AC216" s="13"/>
      <c r="AD216" s="13"/>
      <c r="AE216" s="13"/>
      <c r="AT216" s="276" t="s">
        <v>271</v>
      </c>
      <c r="AU216" s="276" t="s">
        <v>99</v>
      </c>
      <c r="AV216" s="13" t="s">
        <v>99</v>
      </c>
      <c r="AW216" s="13" t="s">
        <v>38</v>
      </c>
      <c r="AX216" s="13" t="s">
        <v>83</v>
      </c>
      <c r="AY216" s="276" t="s">
        <v>184</v>
      </c>
    </row>
    <row r="217" s="14" customFormat="1">
      <c r="A217" s="14"/>
      <c r="B217" s="277"/>
      <c r="C217" s="278"/>
      <c r="D217" s="258" t="s">
        <v>271</v>
      </c>
      <c r="E217" s="279" t="s">
        <v>1</v>
      </c>
      <c r="F217" s="280" t="s">
        <v>273</v>
      </c>
      <c r="G217" s="278"/>
      <c r="H217" s="281">
        <v>20</v>
      </c>
      <c r="I217" s="282"/>
      <c r="J217" s="278"/>
      <c r="K217" s="278"/>
      <c r="L217" s="283"/>
      <c r="M217" s="284"/>
      <c r="N217" s="285"/>
      <c r="O217" s="285"/>
      <c r="P217" s="285"/>
      <c r="Q217" s="285"/>
      <c r="R217" s="285"/>
      <c r="S217" s="285"/>
      <c r="T217" s="286"/>
      <c r="U217" s="14"/>
      <c r="V217" s="14"/>
      <c r="W217" s="14"/>
      <c r="X217" s="14"/>
      <c r="Y217" s="14"/>
      <c r="Z217" s="14"/>
      <c r="AA217" s="14"/>
      <c r="AB217" s="14"/>
      <c r="AC217" s="14"/>
      <c r="AD217" s="14"/>
      <c r="AE217" s="14"/>
      <c r="AT217" s="287" t="s">
        <v>271</v>
      </c>
      <c r="AU217" s="287" t="s">
        <v>99</v>
      </c>
      <c r="AV217" s="14" t="s">
        <v>196</v>
      </c>
      <c r="AW217" s="14" t="s">
        <v>38</v>
      </c>
      <c r="AX217" s="14" t="s">
        <v>91</v>
      </c>
      <c r="AY217" s="287" t="s">
        <v>184</v>
      </c>
    </row>
    <row r="218" s="12" customFormat="1" ht="22.8" customHeight="1">
      <c r="A218" s="12"/>
      <c r="B218" s="229"/>
      <c r="C218" s="230"/>
      <c r="D218" s="231" t="s">
        <v>82</v>
      </c>
      <c r="E218" s="243" t="s">
        <v>219</v>
      </c>
      <c r="F218" s="243" t="s">
        <v>331</v>
      </c>
      <c r="G218" s="230"/>
      <c r="H218" s="230"/>
      <c r="I218" s="233"/>
      <c r="J218" s="244">
        <f>BK218</f>
        <v>0</v>
      </c>
      <c r="K218" s="230"/>
      <c r="L218" s="235"/>
      <c r="M218" s="236"/>
      <c r="N218" s="237"/>
      <c r="O218" s="237"/>
      <c r="P218" s="238">
        <f>SUM(P219:P223)</f>
        <v>0</v>
      </c>
      <c r="Q218" s="237"/>
      <c r="R218" s="238">
        <f>SUM(R219:R223)</f>
        <v>2.5461</v>
      </c>
      <c r="S218" s="237"/>
      <c r="T218" s="239">
        <f>SUM(T219:T223)</f>
        <v>0</v>
      </c>
      <c r="U218" s="12"/>
      <c r="V218" s="12"/>
      <c r="W218" s="12"/>
      <c r="X218" s="12"/>
      <c r="Y218" s="12"/>
      <c r="Z218" s="12"/>
      <c r="AA218" s="12"/>
      <c r="AB218" s="12"/>
      <c r="AC218" s="12"/>
      <c r="AD218" s="12"/>
      <c r="AE218" s="12"/>
      <c r="AR218" s="240" t="s">
        <v>91</v>
      </c>
      <c r="AT218" s="241" t="s">
        <v>82</v>
      </c>
      <c r="AU218" s="241" t="s">
        <v>91</v>
      </c>
      <c r="AY218" s="240" t="s">
        <v>184</v>
      </c>
      <c r="BK218" s="242">
        <f>SUM(BK219:BK223)</f>
        <v>0</v>
      </c>
    </row>
    <row r="219" s="2" customFormat="1" ht="16.5" customHeight="1">
      <c r="A219" s="40"/>
      <c r="B219" s="41"/>
      <c r="C219" s="245" t="s">
        <v>599</v>
      </c>
      <c r="D219" s="245" t="s">
        <v>187</v>
      </c>
      <c r="E219" s="246" t="s">
        <v>3418</v>
      </c>
      <c r="F219" s="247" t="s">
        <v>3419</v>
      </c>
      <c r="G219" s="248" t="s">
        <v>276</v>
      </c>
      <c r="H219" s="249">
        <v>5</v>
      </c>
      <c r="I219" s="250"/>
      <c r="J219" s="251">
        <f>ROUND(I219*H219,2)</f>
        <v>0</v>
      </c>
      <c r="K219" s="247" t="s">
        <v>284</v>
      </c>
      <c r="L219" s="46"/>
      <c r="M219" s="252" t="s">
        <v>1</v>
      </c>
      <c r="N219" s="253" t="s">
        <v>49</v>
      </c>
      <c r="O219" s="93"/>
      <c r="P219" s="254">
        <f>O219*H219</f>
        <v>0</v>
      </c>
      <c r="Q219" s="254">
        <v>0.34089999999999998</v>
      </c>
      <c r="R219" s="254">
        <f>Q219*H219</f>
        <v>1.7044999999999999</v>
      </c>
      <c r="S219" s="254">
        <v>0</v>
      </c>
      <c r="T219" s="255">
        <f>S219*H219</f>
        <v>0</v>
      </c>
      <c r="U219" s="40"/>
      <c r="V219" s="40"/>
      <c r="W219" s="40"/>
      <c r="X219" s="40"/>
      <c r="Y219" s="40"/>
      <c r="Z219" s="40"/>
      <c r="AA219" s="40"/>
      <c r="AB219" s="40"/>
      <c r="AC219" s="40"/>
      <c r="AD219" s="40"/>
      <c r="AE219" s="40"/>
      <c r="AR219" s="256" t="s">
        <v>196</v>
      </c>
      <c r="AT219" s="256" t="s">
        <v>187</v>
      </c>
      <c r="AU219" s="256" t="s">
        <v>99</v>
      </c>
      <c r="AY219" s="18" t="s">
        <v>184</v>
      </c>
      <c r="BE219" s="257">
        <f>IF(N219="základní",J219,0)</f>
        <v>0</v>
      </c>
      <c r="BF219" s="257">
        <f>IF(N219="snížená",J219,0)</f>
        <v>0</v>
      </c>
      <c r="BG219" s="257">
        <f>IF(N219="zákl. přenesená",J219,0)</f>
        <v>0</v>
      </c>
      <c r="BH219" s="257">
        <f>IF(N219="sníž. přenesená",J219,0)</f>
        <v>0</v>
      </c>
      <c r="BI219" s="257">
        <f>IF(N219="nulová",J219,0)</f>
        <v>0</v>
      </c>
      <c r="BJ219" s="18" t="s">
        <v>99</v>
      </c>
      <c r="BK219" s="257">
        <f>ROUND(I219*H219,2)</f>
        <v>0</v>
      </c>
      <c r="BL219" s="18" t="s">
        <v>196</v>
      </c>
      <c r="BM219" s="256" t="s">
        <v>3420</v>
      </c>
    </row>
    <row r="220" s="2" customFormat="1">
      <c r="A220" s="40"/>
      <c r="B220" s="41"/>
      <c r="C220" s="42"/>
      <c r="D220" s="258" t="s">
        <v>194</v>
      </c>
      <c r="E220" s="42"/>
      <c r="F220" s="259" t="s">
        <v>3421</v>
      </c>
      <c r="G220" s="42"/>
      <c r="H220" s="42"/>
      <c r="I220" s="156"/>
      <c r="J220" s="42"/>
      <c r="K220" s="42"/>
      <c r="L220" s="46"/>
      <c r="M220" s="260"/>
      <c r="N220" s="261"/>
      <c r="O220" s="93"/>
      <c r="P220" s="93"/>
      <c r="Q220" s="93"/>
      <c r="R220" s="93"/>
      <c r="S220" s="93"/>
      <c r="T220" s="94"/>
      <c r="U220" s="40"/>
      <c r="V220" s="40"/>
      <c r="W220" s="40"/>
      <c r="X220" s="40"/>
      <c r="Y220" s="40"/>
      <c r="Z220" s="40"/>
      <c r="AA220" s="40"/>
      <c r="AB220" s="40"/>
      <c r="AC220" s="40"/>
      <c r="AD220" s="40"/>
      <c r="AE220" s="40"/>
      <c r="AT220" s="18" t="s">
        <v>194</v>
      </c>
      <c r="AU220" s="18" t="s">
        <v>99</v>
      </c>
    </row>
    <row r="221" s="2" customFormat="1" ht="16.5" customHeight="1">
      <c r="A221" s="40"/>
      <c r="B221" s="41"/>
      <c r="C221" s="245" t="s">
        <v>603</v>
      </c>
      <c r="D221" s="245" t="s">
        <v>187</v>
      </c>
      <c r="E221" s="246" t="s">
        <v>3422</v>
      </c>
      <c r="F221" s="247" t="s">
        <v>3423</v>
      </c>
      <c r="G221" s="248" t="s">
        <v>276</v>
      </c>
      <c r="H221" s="249">
        <v>2</v>
      </c>
      <c r="I221" s="250"/>
      <c r="J221" s="251">
        <f>ROUND(I221*H221,2)</f>
        <v>0</v>
      </c>
      <c r="K221" s="247" t="s">
        <v>191</v>
      </c>
      <c r="L221" s="46"/>
      <c r="M221" s="252" t="s">
        <v>1</v>
      </c>
      <c r="N221" s="253" t="s">
        <v>49</v>
      </c>
      <c r="O221" s="93"/>
      <c r="P221" s="254">
        <f>O221*H221</f>
        <v>0</v>
      </c>
      <c r="Q221" s="254">
        <v>0.42080000000000001</v>
      </c>
      <c r="R221" s="254">
        <f>Q221*H221</f>
        <v>0.84160000000000001</v>
      </c>
      <c r="S221" s="254">
        <v>0</v>
      </c>
      <c r="T221" s="255">
        <f>S221*H221</f>
        <v>0</v>
      </c>
      <c r="U221" s="40"/>
      <c r="V221" s="40"/>
      <c r="W221" s="40"/>
      <c r="X221" s="40"/>
      <c r="Y221" s="40"/>
      <c r="Z221" s="40"/>
      <c r="AA221" s="40"/>
      <c r="AB221" s="40"/>
      <c r="AC221" s="40"/>
      <c r="AD221" s="40"/>
      <c r="AE221" s="40"/>
      <c r="AR221" s="256" t="s">
        <v>196</v>
      </c>
      <c r="AT221" s="256" t="s">
        <v>187</v>
      </c>
      <c r="AU221" s="256" t="s">
        <v>99</v>
      </c>
      <c r="AY221" s="18" t="s">
        <v>184</v>
      </c>
      <c r="BE221" s="257">
        <f>IF(N221="základní",J221,0)</f>
        <v>0</v>
      </c>
      <c r="BF221" s="257">
        <f>IF(N221="snížená",J221,0)</f>
        <v>0</v>
      </c>
      <c r="BG221" s="257">
        <f>IF(N221="zákl. přenesená",J221,0)</f>
        <v>0</v>
      </c>
      <c r="BH221" s="257">
        <f>IF(N221="sníž. přenesená",J221,0)</f>
        <v>0</v>
      </c>
      <c r="BI221" s="257">
        <f>IF(N221="nulová",J221,0)</f>
        <v>0</v>
      </c>
      <c r="BJ221" s="18" t="s">
        <v>99</v>
      </c>
      <c r="BK221" s="257">
        <f>ROUND(I221*H221,2)</f>
        <v>0</v>
      </c>
      <c r="BL221" s="18" t="s">
        <v>196</v>
      </c>
      <c r="BM221" s="256" t="s">
        <v>3424</v>
      </c>
    </row>
    <row r="222" s="2" customFormat="1" ht="16.5" customHeight="1">
      <c r="A222" s="40"/>
      <c r="B222" s="41"/>
      <c r="C222" s="245" t="s">
        <v>607</v>
      </c>
      <c r="D222" s="245" t="s">
        <v>187</v>
      </c>
      <c r="E222" s="246" t="s">
        <v>3425</v>
      </c>
      <c r="F222" s="247" t="s">
        <v>3426</v>
      </c>
      <c r="G222" s="248" t="s">
        <v>309</v>
      </c>
      <c r="H222" s="249">
        <v>31.5</v>
      </c>
      <c r="I222" s="250"/>
      <c r="J222" s="251">
        <f>ROUND(I222*H222,2)</f>
        <v>0</v>
      </c>
      <c r="K222" s="247" t="s">
        <v>1</v>
      </c>
      <c r="L222" s="46"/>
      <c r="M222" s="252" t="s">
        <v>1</v>
      </c>
      <c r="N222" s="253" t="s">
        <v>49</v>
      </c>
      <c r="O222" s="93"/>
      <c r="P222" s="254">
        <f>O222*H222</f>
        <v>0</v>
      </c>
      <c r="Q222" s="254">
        <v>0</v>
      </c>
      <c r="R222" s="254">
        <f>Q222*H222</f>
        <v>0</v>
      </c>
      <c r="S222" s="254">
        <v>0</v>
      </c>
      <c r="T222" s="255">
        <f>S222*H222</f>
        <v>0</v>
      </c>
      <c r="U222" s="40"/>
      <c r="V222" s="40"/>
      <c r="W222" s="40"/>
      <c r="X222" s="40"/>
      <c r="Y222" s="40"/>
      <c r="Z222" s="40"/>
      <c r="AA222" s="40"/>
      <c r="AB222" s="40"/>
      <c r="AC222" s="40"/>
      <c r="AD222" s="40"/>
      <c r="AE222" s="40"/>
      <c r="AR222" s="256" t="s">
        <v>196</v>
      </c>
      <c r="AT222" s="256" t="s">
        <v>187</v>
      </c>
      <c r="AU222" s="256" t="s">
        <v>99</v>
      </c>
      <c r="AY222" s="18" t="s">
        <v>184</v>
      </c>
      <c r="BE222" s="257">
        <f>IF(N222="základní",J222,0)</f>
        <v>0</v>
      </c>
      <c r="BF222" s="257">
        <f>IF(N222="snížená",J222,0)</f>
        <v>0</v>
      </c>
      <c r="BG222" s="257">
        <f>IF(N222="zákl. přenesená",J222,0)</f>
        <v>0</v>
      </c>
      <c r="BH222" s="257">
        <f>IF(N222="sníž. přenesená",J222,0)</f>
        <v>0</v>
      </c>
      <c r="BI222" s="257">
        <f>IF(N222="nulová",J222,0)</f>
        <v>0</v>
      </c>
      <c r="BJ222" s="18" t="s">
        <v>99</v>
      </c>
      <c r="BK222" s="257">
        <f>ROUND(I222*H222,2)</f>
        <v>0</v>
      </c>
      <c r="BL222" s="18" t="s">
        <v>196</v>
      </c>
      <c r="BM222" s="256" t="s">
        <v>3427</v>
      </c>
    </row>
    <row r="223" s="2" customFormat="1">
      <c r="A223" s="40"/>
      <c r="B223" s="41"/>
      <c r="C223" s="42"/>
      <c r="D223" s="258" t="s">
        <v>194</v>
      </c>
      <c r="E223" s="42"/>
      <c r="F223" s="259" t="s">
        <v>3428</v>
      </c>
      <c r="G223" s="42"/>
      <c r="H223" s="42"/>
      <c r="I223" s="156"/>
      <c r="J223" s="42"/>
      <c r="K223" s="42"/>
      <c r="L223" s="46"/>
      <c r="M223" s="260"/>
      <c r="N223" s="261"/>
      <c r="O223" s="93"/>
      <c r="P223" s="93"/>
      <c r="Q223" s="93"/>
      <c r="R223" s="93"/>
      <c r="S223" s="93"/>
      <c r="T223" s="94"/>
      <c r="U223" s="40"/>
      <c r="V223" s="40"/>
      <c r="W223" s="40"/>
      <c r="X223" s="40"/>
      <c r="Y223" s="40"/>
      <c r="Z223" s="40"/>
      <c r="AA223" s="40"/>
      <c r="AB223" s="40"/>
      <c r="AC223" s="40"/>
      <c r="AD223" s="40"/>
      <c r="AE223" s="40"/>
      <c r="AT223" s="18" t="s">
        <v>194</v>
      </c>
      <c r="AU223" s="18" t="s">
        <v>99</v>
      </c>
    </row>
    <row r="224" s="12" customFormat="1" ht="22.8" customHeight="1">
      <c r="A224" s="12"/>
      <c r="B224" s="229"/>
      <c r="C224" s="230"/>
      <c r="D224" s="231" t="s">
        <v>82</v>
      </c>
      <c r="E224" s="243" t="s">
        <v>224</v>
      </c>
      <c r="F224" s="243" t="s">
        <v>340</v>
      </c>
      <c r="G224" s="230"/>
      <c r="H224" s="230"/>
      <c r="I224" s="233"/>
      <c r="J224" s="244">
        <f>BK224</f>
        <v>0</v>
      </c>
      <c r="K224" s="230"/>
      <c r="L224" s="235"/>
      <c r="M224" s="236"/>
      <c r="N224" s="237"/>
      <c r="O224" s="237"/>
      <c r="P224" s="238">
        <f>SUM(P225:P266)</f>
        <v>0</v>
      </c>
      <c r="Q224" s="237"/>
      <c r="R224" s="238">
        <f>SUM(R225:R266)</f>
        <v>146.26076350000002</v>
      </c>
      <c r="S224" s="237"/>
      <c r="T224" s="239">
        <f>SUM(T225:T266)</f>
        <v>0.017500000000000002</v>
      </c>
      <c r="U224" s="12"/>
      <c r="V224" s="12"/>
      <c r="W224" s="12"/>
      <c r="X224" s="12"/>
      <c r="Y224" s="12"/>
      <c r="Z224" s="12"/>
      <c r="AA224" s="12"/>
      <c r="AB224" s="12"/>
      <c r="AC224" s="12"/>
      <c r="AD224" s="12"/>
      <c r="AE224" s="12"/>
      <c r="AR224" s="240" t="s">
        <v>91</v>
      </c>
      <c r="AT224" s="241" t="s">
        <v>82</v>
      </c>
      <c r="AU224" s="241" t="s">
        <v>91</v>
      </c>
      <c r="AY224" s="240" t="s">
        <v>184</v>
      </c>
      <c r="BK224" s="242">
        <f>SUM(BK225:BK266)</f>
        <v>0</v>
      </c>
    </row>
    <row r="225" s="2" customFormat="1" ht="16.5" customHeight="1">
      <c r="A225" s="40"/>
      <c r="B225" s="41"/>
      <c r="C225" s="245" t="s">
        <v>611</v>
      </c>
      <c r="D225" s="245" t="s">
        <v>187</v>
      </c>
      <c r="E225" s="246" t="s">
        <v>3429</v>
      </c>
      <c r="F225" s="247" t="s">
        <v>3430</v>
      </c>
      <c r="G225" s="248" t="s">
        <v>276</v>
      </c>
      <c r="H225" s="249">
        <v>1</v>
      </c>
      <c r="I225" s="250"/>
      <c r="J225" s="251">
        <f>ROUND(I225*H225,2)</f>
        <v>0</v>
      </c>
      <c r="K225" s="247" t="s">
        <v>284</v>
      </c>
      <c r="L225" s="46"/>
      <c r="M225" s="252" t="s">
        <v>1</v>
      </c>
      <c r="N225" s="253" t="s">
        <v>49</v>
      </c>
      <c r="O225" s="93"/>
      <c r="P225" s="254">
        <f>O225*H225</f>
        <v>0</v>
      </c>
      <c r="Q225" s="254">
        <v>0.00069999999999999999</v>
      </c>
      <c r="R225" s="254">
        <f>Q225*H225</f>
        <v>0.00069999999999999999</v>
      </c>
      <c r="S225" s="254">
        <v>0</v>
      </c>
      <c r="T225" s="255">
        <f>S225*H225</f>
        <v>0</v>
      </c>
      <c r="U225" s="40"/>
      <c r="V225" s="40"/>
      <c r="W225" s="40"/>
      <c r="X225" s="40"/>
      <c r="Y225" s="40"/>
      <c r="Z225" s="40"/>
      <c r="AA225" s="40"/>
      <c r="AB225" s="40"/>
      <c r="AC225" s="40"/>
      <c r="AD225" s="40"/>
      <c r="AE225" s="40"/>
      <c r="AR225" s="256" t="s">
        <v>196</v>
      </c>
      <c r="AT225" s="256" t="s">
        <v>187</v>
      </c>
      <c r="AU225" s="256" t="s">
        <v>99</v>
      </c>
      <c r="AY225" s="18" t="s">
        <v>184</v>
      </c>
      <c r="BE225" s="257">
        <f>IF(N225="základní",J225,0)</f>
        <v>0</v>
      </c>
      <c r="BF225" s="257">
        <f>IF(N225="snížená",J225,0)</f>
        <v>0</v>
      </c>
      <c r="BG225" s="257">
        <f>IF(N225="zákl. přenesená",J225,0)</f>
        <v>0</v>
      </c>
      <c r="BH225" s="257">
        <f>IF(N225="sníž. přenesená",J225,0)</f>
        <v>0</v>
      </c>
      <c r="BI225" s="257">
        <f>IF(N225="nulová",J225,0)</f>
        <v>0</v>
      </c>
      <c r="BJ225" s="18" t="s">
        <v>99</v>
      </c>
      <c r="BK225" s="257">
        <f>ROUND(I225*H225,2)</f>
        <v>0</v>
      </c>
      <c r="BL225" s="18" t="s">
        <v>196</v>
      </c>
      <c r="BM225" s="256" t="s">
        <v>3431</v>
      </c>
    </row>
    <row r="226" s="2" customFormat="1">
      <c r="A226" s="40"/>
      <c r="B226" s="41"/>
      <c r="C226" s="42"/>
      <c r="D226" s="258" t="s">
        <v>194</v>
      </c>
      <c r="E226" s="42"/>
      <c r="F226" s="259" t="s">
        <v>3432</v>
      </c>
      <c r="G226" s="42"/>
      <c r="H226" s="42"/>
      <c r="I226" s="156"/>
      <c r="J226" s="42"/>
      <c r="K226" s="42"/>
      <c r="L226" s="46"/>
      <c r="M226" s="260"/>
      <c r="N226" s="261"/>
      <c r="O226" s="93"/>
      <c r="P226" s="93"/>
      <c r="Q226" s="93"/>
      <c r="R226" s="93"/>
      <c r="S226" s="93"/>
      <c r="T226" s="94"/>
      <c r="U226" s="40"/>
      <c r="V226" s="40"/>
      <c r="W226" s="40"/>
      <c r="X226" s="40"/>
      <c r="Y226" s="40"/>
      <c r="Z226" s="40"/>
      <c r="AA226" s="40"/>
      <c r="AB226" s="40"/>
      <c r="AC226" s="40"/>
      <c r="AD226" s="40"/>
      <c r="AE226" s="40"/>
      <c r="AT226" s="18" t="s">
        <v>194</v>
      </c>
      <c r="AU226" s="18" t="s">
        <v>99</v>
      </c>
    </row>
    <row r="227" s="2" customFormat="1" ht="16.5" customHeight="1">
      <c r="A227" s="40"/>
      <c r="B227" s="41"/>
      <c r="C227" s="245" t="s">
        <v>615</v>
      </c>
      <c r="D227" s="245" t="s">
        <v>187</v>
      </c>
      <c r="E227" s="246" t="s">
        <v>3433</v>
      </c>
      <c r="F227" s="247" t="s">
        <v>3434</v>
      </c>
      <c r="G227" s="248" t="s">
        <v>276</v>
      </c>
      <c r="H227" s="249">
        <v>1</v>
      </c>
      <c r="I227" s="250"/>
      <c r="J227" s="251">
        <f>ROUND(I227*H227,2)</f>
        <v>0</v>
      </c>
      <c r="K227" s="247" t="s">
        <v>284</v>
      </c>
      <c r="L227" s="46"/>
      <c r="M227" s="252" t="s">
        <v>1</v>
      </c>
      <c r="N227" s="253" t="s">
        <v>49</v>
      </c>
      <c r="O227" s="93"/>
      <c r="P227" s="254">
        <f>O227*H227</f>
        <v>0</v>
      </c>
      <c r="Q227" s="254">
        <v>0.00069999999999999999</v>
      </c>
      <c r="R227" s="254">
        <f>Q227*H227</f>
        <v>0.00069999999999999999</v>
      </c>
      <c r="S227" s="254">
        <v>0</v>
      </c>
      <c r="T227" s="255">
        <f>S227*H227</f>
        <v>0</v>
      </c>
      <c r="U227" s="40"/>
      <c r="V227" s="40"/>
      <c r="W227" s="40"/>
      <c r="X227" s="40"/>
      <c r="Y227" s="40"/>
      <c r="Z227" s="40"/>
      <c r="AA227" s="40"/>
      <c r="AB227" s="40"/>
      <c r="AC227" s="40"/>
      <c r="AD227" s="40"/>
      <c r="AE227" s="40"/>
      <c r="AR227" s="256" t="s">
        <v>196</v>
      </c>
      <c r="AT227" s="256" t="s">
        <v>187</v>
      </c>
      <c r="AU227" s="256" t="s">
        <v>99</v>
      </c>
      <c r="AY227" s="18" t="s">
        <v>184</v>
      </c>
      <c r="BE227" s="257">
        <f>IF(N227="základní",J227,0)</f>
        <v>0</v>
      </c>
      <c r="BF227" s="257">
        <f>IF(N227="snížená",J227,0)</f>
        <v>0</v>
      </c>
      <c r="BG227" s="257">
        <f>IF(N227="zákl. přenesená",J227,0)</f>
        <v>0</v>
      </c>
      <c r="BH227" s="257">
        <f>IF(N227="sníž. přenesená",J227,0)</f>
        <v>0</v>
      </c>
      <c r="BI227" s="257">
        <f>IF(N227="nulová",J227,0)</f>
        <v>0</v>
      </c>
      <c r="BJ227" s="18" t="s">
        <v>99</v>
      </c>
      <c r="BK227" s="257">
        <f>ROUND(I227*H227,2)</f>
        <v>0</v>
      </c>
      <c r="BL227" s="18" t="s">
        <v>196</v>
      </c>
      <c r="BM227" s="256" t="s">
        <v>3435</v>
      </c>
    </row>
    <row r="228" s="2" customFormat="1">
      <c r="A228" s="40"/>
      <c r="B228" s="41"/>
      <c r="C228" s="42"/>
      <c r="D228" s="258" t="s">
        <v>194</v>
      </c>
      <c r="E228" s="42"/>
      <c r="F228" s="259" t="s">
        <v>3432</v>
      </c>
      <c r="G228" s="42"/>
      <c r="H228" s="42"/>
      <c r="I228" s="156"/>
      <c r="J228" s="42"/>
      <c r="K228" s="42"/>
      <c r="L228" s="46"/>
      <c r="M228" s="260"/>
      <c r="N228" s="261"/>
      <c r="O228" s="93"/>
      <c r="P228" s="93"/>
      <c r="Q228" s="93"/>
      <c r="R228" s="93"/>
      <c r="S228" s="93"/>
      <c r="T228" s="94"/>
      <c r="U228" s="40"/>
      <c r="V228" s="40"/>
      <c r="W228" s="40"/>
      <c r="X228" s="40"/>
      <c r="Y228" s="40"/>
      <c r="Z228" s="40"/>
      <c r="AA228" s="40"/>
      <c r="AB228" s="40"/>
      <c r="AC228" s="40"/>
      <c r="AD228" s="40"/>
      <c r="AE228" s="40"/>
      <c r="AT228" s="18" t="s">
        <v>194</v>
      </c>
      <c r="AU228" s="18" t="s">
        <v>99</v>
      </c>
    </row>
    <row r="229" s="2" customFormat="1" ht="16.5" customHeight="1">
      <c r="A229" s="40"/>
      <c r="B229" s="41"/>
      <c r="C229" s="245" t="s">
        <v>619</v>
      </c>
      <c r="D229" s="245" t="s">
        <v>187</v>
      </c>
      <c r="E229" s="246" t="s">
        <v>3436</v>
      </c>
      <c r="F229" s="247" t="s">
        <v>3437</v>
      </c>
      <c r="G229" s="248" t="s">
        <v>276</v>
      </c>
      <c r="H229" s="249">
        <v>1</v>
      </c>
      <c r="I229" s="250"/>
      <c r="J229" s="251">
        <f>ROUND(I229*H229,2)</f>
        <v>0</v>
      </c>
      <c r="K229" s="247" t="s">
        <v>284</v>
      </c>
      <c r="L229" s="46"/>
      <c r="M229" s="252" t="s">
        <v>1</v>
      </c>
      <c r="N229" s="253" t="s">
        <v>49</v>
      </c>
      <c r="O229" s="93"/>
      <c r="P229" s="254">
        <f>O229*H229</f>
        <v>0</v>
      </c>
      <c r="Q229" s="254">
        <v>0.00069999999999999999</v>
      </c>
      <c r="R229" s="254">
        <f>Q229*H229</f>
        <v>0.00069999999999999999</v>
      </c>
      <c r="S229" s="254">
        <v>0</v>
      </c>
      <c r="T229" s="255">
        <f>S229*H229</f>
        <v>0</v>
      </c>
      <c r="U229" s="40"/>
      <c r="V229" s="40"/>
      <c r="W229" s="40"/>
      <c r="X229" s="40"/>
      <c r="Y229" s="40"/>
      <c r="Z229" s="40"/>
      <c r="AA229" s="40"/>
      <c r="AB229" s="40"/>
      <c r="AC229" s="40"/>
      <c r="AD229" s="40"/>
      <c r="AE229" s="40"/>
      <c r="AR229" s="256" t="s">
        <v>196</v>
      </c>
      <c r="AT229" s="256" t="s">
        <v>187</v>
      </c>
      <c r="AU229" s="256" t="s">
        <v>99</v>
      </c>
      <c r="AY229" s="18" t="s">
        <v>184</v>
      </c>
      <c r="BE229" s="257">
        <f>IF(N229="základní",J229,0)</f>
        <v>0</v>
      </c>
      <c r="BF229" s="257">
        <f>IF(N229="snížená",J229,0)</f>
        <v>0</v>
      </c>
      <c r="BG229" s="257">
        <f>IF(N229="zákl. přenesená",J229,0)</f>
        <v>0</v>
      </c>
      <c r="BH229" s="257">
        <f>IF(N229="sníž. přenesená",J229,0)</f>
        <v>0</v>
      </c>
      <c r="BI229" s="257">
        <f>IF(N229="nulová",J229,0)</f>
        <v>0</v>
      </c>
      <c r="BJ229" s="18" t="s">
        <v>99</v>
      </c>
      <c r="BK229" s="257">
        <f>ROUND(I229*H229,2)</f>
        <v>0</v>
      </c>
      <c r="BL229" s="18" t="s">
        <v>196</v>
      </c>
      <c r="BM229" s="256" t="s">
        <v>3438</v>
      </c>
    </row>
    <row r="230" s="2" customFormat="1">
      <c r="A230" s="40"/>
      <c r="B230" s="41"/>
      <c r="C230" s="42"/>
      <c r="D230" s="258" t="s">
        <v>194</v>
      </c>
      <c r="E230" s="42"/>
      <c r="F230" s="259" t="s">
        <v>3432</v>
      </c>
      <c r="G230" s="42"/>
      <c r="H230" s="42"/>
      <c r="I230" s="156"/>
      <c r="J230" s="42"/>
      <c r="K230" s="42"/>
      <c r="L230" s="46"/>
      <c r="M230" s="260"/>
      <c r="N230" s="261"/>
      <c r="O230" s="93"/>
      <c r="P230" s="93"/>
      <c r="Q230" s="93"/>
      <c r="R230" s="93"/>
      <c r="S230" s="93"/>
      <c r="T230" s="94"/>
      <c r="U230" s="40"/>
      <c r="V230" s="40"/>
      <c r="W230" s="40"/>
      <c r="X230" s="40"/>
      <c r="Y230" s="40"/>
      <c r="Z230" s="40"/>
      <c r="AA230" s="40"/>
      <c r="AB230" s="40"/>
      <c r="AC230" s="40"/>
      <c r="AD230" s="40"/>
      <c r="AE230" s="40"/>
      <c r="AT230" s="18" t="s">
        <v>194</v>
      </c>
      <c r="AU230" s="18" t="s">
        <v>99</v>
      </c>
    </row>
    <row r="231" s="2" customFormat="1" ht="16.5" customHeight="1">
      <c r="A231" s="40"/>
      <c r="B231" s="41"/>
      <c r="C231" s="245" t="s">
        <v>623</v>
      </c>
      <c r="D231" s="245" t="s">
        <v>187</v>
      </c>
      <c r="E231" s="246" t="s">
        <v>3439</v>
      </c>
      <c r="F231" s="247" t="s">
        <v>3440</v>
      </c>
      <c r="G231" s="248" t="s">
        <v>309</v>
      </c>
      <c r="H231" s="249">
        <v>106.95</v>
      </c>
      <c r="I231" s="250"/>
      <c r="J231" s="251">
        <f>ROUND(I231*H231,2)</f>
        <v>0</v>
      </c>
      <c r="K231" s="247" t="s">
        <v>191</v>
      </c>
      <c r="L231" s="46"/>
      <c r="M231" s="252" t="s">
        <v>1</v>
      </c>
      <c r="N231" s="253" t="s">
        <v>49</v>
      </c>
      <c r="O231" s="93"/>
      <c r="P231" s="254">
        <f>O231*H231</f>
        <v>0</v>
      </c>
      <c r="Q231" s="254">
        <v>0.00020000000000000001</v>
      </c>
      <c r="R231" s="254">
        <f>Q231*H231</f>
        <v>0.021390000000000003</v>
      </c>
      <c r="S231" s="254">
        <v>0</v>
      </c>
      <c r="T231" s="255">
        <f>S231*H231</f>
        <v>0</v>
      </c>
      <c r="U231" s="40"/>
      <c r="V231" s="40"/>
      <c r="W231" s="40"/>
      <c r="X231" s="40"/>
      <c r="Y231" s="40"/>
      <c r="Z231" s="40"/>
      <c r="AA231" s="40"/>
      <c r="AB231" s="40"/>
      <c r="AC231" s="40"/>
      <c r="AD231" s="40"/>
      <c r="AE231" s="40"/>
      <c r="AR231" s="256" t="s">
        <v>196</v>
      </c>
      <c r="AT231" s="256" t="s">
        <v>187</v>
      </c>
      <c r="AU231" s="256" t="s">
        <v>99</v>
      </c>
      <c r="AY231" s="18" t="s">
        <v>184</v>
      </c>
      <c r="BE231" s="257">
        <f>IF(N231="základní",J231,0)</f>
        <v>0</v>
      </c>
      <c r="BF231" s="257">
        <f>IF(N231="snížená",J231,0)</f>
        <v>0</v>
      </c>
      <c r="BG231" s="257">
        <f>IF(N231="zákl. přenesená",J231,0)</f>
        <v>0</v>
      </c>
      <c r="BH231" s="257">
        <f>IF(N231="sníž. přenesená",J231,0)</f>
        <v>0</v>
      </c>
      <c r="BI231" s="257">
        <f>IF(N231="nulová",J231,0)</f>
        <v>0</v>
      </c>
      <c r="BJ231" s="18" t="s">
        <v>99</v>
      </c>
      <c r="BK231" s="257">
        <f>ROUND(I231*H231,2)</f>
        <v>0</v>
      </c>
      <c r="BL231" s="18" t="s">
        <v>196</v>
      </c>
      <c r="BM231" s="256" t="s">
        <v>3441</v>
      </c>
    </row>
    <row r="232" s="2" customFormat="1" ht="16.5" customHeight="1">
      <c r="A232" s="40"/>
      <c r="B232" s="41"/>
      <c r="C232" s="245" t="s">
        <v>627</v>
      </c>
      <c r="D232" s="245" t="s">
        <v>187</v>
      </c>
      <c r="E232" s="246" t="s">
        <v>3442</v>
      </c>
      <c r="F232" s="247" t="s">
        <v>3443</v>
      </c>
      <c r="G232" s="248" t="s">
        <v>269</v>
      </c>
      <c r="H232" s="249">
        <v>1</v>
      </c>
      <c r="I232" s="250"/>
      <c r="J232" s="251">
        <f>ROUND(I232*H232,2)</f>
        <v>0</v>
      </c>
      <c r="K232" s="247" t="s">
        <v>191</v>
      </c>
      <c r="L232" s="46"/>
      <c r="M232" s="252" t="s">
        <v>1</v>
      </c>
      <c r="N232" s="253" t="s">
        <v>49</v>
      </c>
      <c r="O232" s="93"/>
      <c r="P232" s="254">
        <f>O232*H232</f>
        <v>0</v>
      </c>
      <c r="Q232" s="254">
        <v>0.0016000000000000001</v>
      </c>
      <c r="R232" s="254">
        <f>Q232*H232</f>
        <v>0.0016000000000000001</v>
      </c>
      <c r="S232" s="254">
        <v>0</v>
      </c>
      <c r="T232" s="255">
        <f>S232*H232</f>
        <v>0</v>
      </c>
      <c r="U232" s="40"/>
      <c r="V232" s="40"/>
      <c r="W232" s="40"/>
      <c r="X232" s="40"/>
      <c r="Y232" s="40"/>
      <c r="Z232" s="40"/>
      <c r="AA232" s="40"/>
      <c r="AB232" s="40"/>
      <c r="AC232" s="40"/>
      <c r="AD232" s="40"/>
      <c r="AE232" s="40"/>
      <c r="AR232" s="256" t="s">
        <v>196</v>
      </c>
      <c r="AT232" s="256" t="s">
        <v>187</v>
      </c>
      <c r="AU232" s="256" t="s">
        <v>99</v>
      </c>
      <c r="AY232" s="18" t="s">
        <v>184</v>
      </c>
      <c r="BE232" s="257">
        <f>IF(N232="základní",J232,0)</f>
        <v>0</v>
      </c>
      <c r="BF232" s="257">
        <f>IF(N232="snížená",J232,0)</f>
        <v>0</v>
      </c>
      <c r="BG232" s="257">
        <f>IF(N232="zákl. přenesená",J232,0)</f>
        <v>0</v>
      </c>
      <c r="BH232" s="257">
        <f>IF(N232="sníž. přenesená",J232,0)</f>
        <v>0</v>
      </c>
      <c r="BI232" s="257">
        <f>IF(N232="nulová",J232,0)</f>
        <v>0</v>
      </c>
      <c r="BJ232" s="18" t="s">
        <v>99</v>
      </c>
      <c r="BK232" s="257">
        <f>ROUND(I232*H232,2)</f>
        <v>0</v>
      </c>
      <c r="BL232" s="18" t="s">
        <v>196</v>
      </c>
      <c r="BM232" s="256" t="s">
        <v>3444</v>
      </c>
    </row>
    <row r="233" s="2" customFormat="1" ht="16.5" customHeight="1">
      <c r="A233" s="40"/>
      <c r="B233" s="41"/>
      <c r="C233" s="245" t="s">
        <v>631</v>
      </c>
      <c r="D233" s="245" t="s">
        <v>187</v>
      </c>
      <c r="E233" s="246" t="s">
        <v>3445</v>
      </c>
      <c r="F233" s="247" t="s">
        <v>3446</v>
      </c>
      <c r="G233" s="248" t="s">
        <v>309</v>
      </c>
      <c r="H233" s="249">
        <v>189.30000000000001</v>
      </c>
      <c r="I233" s="250"/>
      <c r="J233" s="251">
        <f>ROUND(I233*H233,2)</f>
        <v>0</v>
      </c>
      <c r="K233" s="247" t="s">
        <v>191</v>
      </c>
      <c r="L233" s="46"/>
      <c r="M233" s="252" t="s">
        <v>1</v>
      </c>
      <c r="N233" s="253" t="s">
        <v>49</v>
      </c>
      <c r="O233" s="93"/>
      <c r="P233" s="254">
        <f>O233*H233</f>
        <v>0</v>
      </c>
      <c r="Q233" s="254">
        <v>0.080879999999999994</v>
      </c>
      <c r="R233" s="254">
        <f>Q233*H233</f>
        <v>15.310584</v>
      </c>
      <c r="S233" s="254">
        <v>0</v>
      </c>
      <c r="T233" s="255">
        <f>S233*H233</f>
        <v>0</v>
      </c>
      <c r="U233" s="40"/>
      <c r="V233" s="40"/>
      <c r="W233" s="40"/>
      <c r="X233" s="40"/>
      <c r="Y233" s="40"/>
      <c r="Z233" s="40"/>
      <c r="AA233" s="40"/>
      <c r="AB233" s="40"/>
      <c r="AC233" s="40"/>
      <c r="AD233" s="40"/>
      <c r="AE233" s="40"/>
      <c r="AR233" s="256" t="s">
        <v>196</v>
      </c>
      <c r="AT233" s="256" t="s">
        <v>187</v>
      </c>
      <c r="AU233" s="256" t="s">
        <v>99</v>
      </c>
      <c r="AY233" s="18" t="s">
        <v>184</v>
      </c>
      <c r="BE233" s="257">
        <f>IF(N233="základní",J233,0)</f>
        <v>0</v>
      </c>
      <c r="BF233" s="257">
        <f>IF(N233="snížená",J233,0)</f>
        <v>0</v>
      </c>
      <c r="BG233" s="257">
        <f>IF(N233="zákl. přenesená",J233,0)</f>
        <v>0</v>
      </c>
      <c r="BH233" s="257">
        <f>IF(N233="sníž. přenesená",J233,0)</f>
        <v>0</v>
      </c>
      <c r="BI233" s="257">
        <f>IF(N233="nulová",J233,0)</f>
        <v>0</v>
      </c>
      <c r="BJ233" s="18" t="s">
        <v>99</v>
      </c>
      <c r="BK233" s="257">
        <f>ROUND(I233*H233,2)</f>
        <v>0</v>
      </c>
      <c r="BL233" s="18" t="s">
        <v>196</v>
      </c>
      <c r="BM233" s="256" t="s">
        <v>3447</v>
      </c>
    </row>
    <row r="234" s="13" customFormat="1">
      <c r="A234" s="13"/>
      <c r="B234" s="266"/>
      <c r="C234" s="267"/>
      <c r="D234" s="258" t="s">
        <v>271</v>
      </c>
      <c r="E234" s="268" t="s">
        <v>1</v>
      </c>
      <c r="F234" s="269" t="s">
        <v>3448</v>
      </c>
      <c r="G234" s="267"/>
      <c r="H234" s="270">
        <v>189.30000000000001</v>
      </c>
      <c r="I234" s="271"/>
      <c r="J234" s="267"/>
      <c r="K234" s="267"/>
      <c r="L234" s="272"/>
      <c r="M234" s="273"/>
      <c r="N234" s="274"/>
      <c r="O234" s="274"/>
      <c r="P234" s="274"/>
      <c r="Q234" s="274"/>
      <c r="R234" s="274"/>
      <c r="S234" s="274"/>
      <c r="T234" s="275"/>
      <c r="U234" s="13"/>
      <c r="V234" s="13"/>
      <c r="W234" s="13"/>
      <c r="X234" s="13"/>
      <c r="Y234" s="13"/>
      <c r="Z234" s="13"/>
      <c r="AA234" s="13"/>
      <c r="AB234" s="13"/>
      <c r="AC234" s="13"/>
      <c r="AD234" s="13"/>
      <c r="AE234" s="13"/>
      <c r="AT234" s="276" t="s">
        <v>271</v>
      </c>
      <c r="AU234" s="276" t="s">
        <v>99</v>
      </c>
      <c r="AV234" s="13" t="s">
        <v>99</v>
      </c>
      <c r="AW234" s="13" t="s">
        <v>38</v>
      </c>
      <c r="AX234" s="13" t="s">
        <v>83</v>
      </c>
      <c r="AY234" s="276" t="s">
        <v>184</v>
      </c>
    </row>
    <row r="235" s="14" customFormat="1">
      <c r="A235" s="14"/>
      <c r="B235" s="277"/>
      <c r="C235" s="278"/>
      <c r="D235" s="258" t="s">
        <v>271</v>
      </c>
      <c r="E235" s="279" t="s">
        <v>1</v>
      </c>
      <c r="F235" s="280" t="s">
        <v>273</v>
      </c>
      <c r="G235" s="278"/>
      <c r="H235" s="281">
        <v>189.30000000000001</v>
      </c>
      <c r="I235" s="282"/>
      <c r="J235" s="278"/>
      <c r="K235" s="278"/>
      <c r="L235" s="283"/>
      <c r="M235" s="284"/>
      <c r="N235" s="285"/>
      <c r="O235" s="285"/>
      <c r="P235" s="285"/>
      <c r="Q235" s="285"/>
      <c r="R235" s="285"/>
      <c r="S235" s="285"/>
      <c r="T235" s="286"/>
      <c r="U235" s="14"/>
      <c r="V235" s="14"/>
      <c r="W235" s="14"/>
      <c r="X235" s="14"/>
      <c r="Y235" s="14"/>
      <c r="Z235" s="14"/>
      <c r="AA235" s="14"/>
      <c r="AB235" s="14"/>
      <c r="AC235" s="14"/>
      <c r="AD235" s="14"/>
      <c r="AE235" s="14"/>
      <c r="AT235" s="287" t="s">
        <v>271</v>
      </c>
      <c r="AU235" s="287" t="s">
        <v>99</v>
      </c>
      <c r="AV235" s="14" t="s">
        <v>196</v>
      </c>
      <c r="AW235" s="14" t="s">
        <v>38</v>
      </c>
      <c r="AX235" s="14" t="s">
        <v>91</v>
      </c>
      <c r="AY235" s="287" t="s">
        <v>184</v>
      </c>
    </row>
    <row r="236" s="2" customFormat="1" ht="16.5" customHeight="1">
      <c r="A236" s="40"/>
      <c r="B236" s="41"/>
      <c r="C236" s="312" t="s">
        <v>635</v>
      </c>
      <c r="D236" s="312" t="s">
        <v>497</v>
      </c>
      <c r="E236" s="313" t="s">
        <v>3449</v>
      </c>
      <c r="F236" s="314" t="s">
        <v>3450</v>
      </c>
      <c r="G236" s="315" t="s">
        <v>309</v>
      </c>
      <c r="H236" s="316">
        <v>208.22999999999999</v>
      </c>
      <c r="I236" s="317"/>
      <c r="J236" s="318">
        <f>ROUND(I236*H236,2)</f>
        <v>0</v>
      </c>
      <c r="K236" s="314" t="s">
        <v>284</v>
      </c>
      <c r="L236" s="319"/>
      <c r="M236" s="320" t="s">
        <v>1</v>
      </c>
      <c r="N236" s="321" t="s">
        <v>49</v>
      </c>
      <c r="O236" s="93"/>
      <c r="P236" s="254">
        <f>O236*H236</f>
        <v>0</v>
      </c>
      <c r="Q236" s="254">
        <v>0.045999999999999999</v>
      </c>
      <c r="R236" s="254">
        <f>Q236*H236</f>
        <v>9.5785799999999988</v>
      </c>
      <c r="S236" s="254">
        <v>0</v>
      </c>
      <c r="T236" s="255">
        <f>S236*H236</f>
        <v>0</v>
      </c>
      <c r="U236" s="40"/>
      <c r="V236" s="40"/>
      <c r="W236" s="40"/>
      <c r="X236" s="40"/>
      <c r="Y236" s="40"/>
      <c r="Z236" s="40"/>
      <c r="AA236" s="40"/>
      <c r="AB236" s="40"/>
      <c r="AC236" s="40"/>
      <c r="AD236" s="40"/>
      <c r="AE236" s="40"/>
      <c r="AR236" s="256" t="s">
        <v>219</v>
      </c>
      <c r="AT236" s="256" t="s">
        <v>497</v>
      </c>
      <c r="AU236" s="256" t="s">
        <v>99</v>
      </c>
      <c r="AY236" s="18" t="s">
        <v>184</v>
      </c>
      <c r="BE236" s="257">
        <f>IF(N236="základní",J236,0)</f>
        <v>0</v>
      </c>
      <c r="BF236" s="257">
        <f>IF(N236="snížená",J236,0)</f>
        <v>0</v>
      </c>
      <c r="BG236" s="257">
        <f>IF(N236="zákl. přenesená",J236,0)</f>
        <v>0</v>
      </c>
      <c r="BH236" s="257">
        <f>IF(N236="sníž. přenesená",J236,0)</f>
        <v>0</v>
      </c>
      <c r="BI236" s="257">
        <f>IF(N236="nulová",J236,0)</f>
        <v>0</v>
      </c>
      <c r="BJ236" s="18" t="s">
        <v>99</v>
      </c>
      <c r="BK236" s="257">
        <f>ROUND(I236*H236,2)</f>
        <v>0</v>
      </c>
      <c r="BL236" s="18" t="s">
        <v>196</v>
      </c>
      <c r="BM236" s="256" t="s">
        <v>3451</v>
      </c>
    </row>
    <row r="237" s="13" customFormat="1">
      <c r="A237" s="13"/>
      <c r="B237" s="266"/>
      <c r="C237" s="267"/>
      <c r="D237" s="258" t="s">
        <v>271</v>
      </c>
      <c r="E237" s="267"/>
      <c r="F237" s="269" t="s">
        <v>3452</v>
      </c>
      <c r="G237" s="267"/>
      <c r="H237" s="270">
        <v>208.22999999999999</v>
      </c>
      <c r="I237" s="271"/>
      <c r="J237" s="267"/>
      <c r="K237" s="267"/>
      <c r="L237" s="272"/>
      <c r="M237" s="273"/>
      <c r="N237" s="274"/>
      <c r="O237" s="274"/>
      <c r="P237" s="274"/>
      <c r="Q237" s="274"/>
      <c r="R237" s="274"/>
      <c r="S237" s="274"/>
      <c r="T237" s="275"/>
      <c r="U237" s="13"/>
      <c r="V237" s="13"/>
      <c r="W237" s="13"/>
      <c r="X237" s="13"/>
      <c r="Y237" s="13"/>
      <c r="Z237" s="13"/>
      <c r="AA237" s="13"/>
      <c r="AB237" s="13"/>
      <c r="AC237" s="13"/>
      <c r="AD237" s="13"/>
      <c r="AE237" s="13"/>
      <c r="AT237" s="276" t="s">
        <v>271</v>
      </c>
      <c r="AU237" s="276" t="s">
        <v>99</v>
      </c>
      <c r="AV237" s="13" t="s">
        <v>99</v>
      </c>
      <c r="AW237" s="13" t="s">
        <v>4</v>
      </c>
      <c r="AX237" s="13" t="s">
        <v>91</v>
      </c>
      <c r="AY237" s="276" t="s">
        <v>184</v>
      </c>
    </row>
    <row r="238" s="2" customFormat="1" ht="16.5" customHeight="1">
      <c r="A238" s="40"/>
      <c r="B238" s="41"/>
      <c r="C238" s="245" t="s">
        <v>639</v>
      </c>
      <c r="D238" s="245" t="s">
        <v>187</v>
      </c>
      <c r="E238" s="246" t="s">
        <v>3453</v>
      </c>
      <c r="F238" s="247" t="s">
        <v>3454</v>
      </c>
      <c r="G238" s="248" t="s">
        <v>309</v>
      </c>
      <c r="H238" s="249">
        <v>92</v>
      </c>
      <c r="I238" s="250"/>
      <c r="J238" s="251">
        <f>ROUND(I238*H238,2)</f>
        <v>0</v>
      </c>
      <c r="K238" s="247" t="s">
        <v>191</v>
      </c>
      <c r="L238" s="46"/>
      <c r="M238" s="252" t="s">
        <v>1</v>
      </c>
      <c r="N238" s="253" t="s">
        <v>49</v>
      </c>
      <c r="O238" s="93"/>
      <c r="P238" s="254">
        <f>O238*H238</f>
        <v>0</v>
      </c>
      <c r="Q238" s="254">
        <v>0.071900000000000006</v>
      </c>
      <c r="R238" s="254">
        <f>Q238*H238</f>
        <v>6.6148000000000007</v>
      </c>
      <c r="S238" s="254">
        <v>0</v>
      </c>
      <c r="T238" s="255">
        <f>S238*H238</f>
        <v>0</v>
      </c>
      <c r="U238" s="40"/>
      <c r="V238" s="40"/>
      <c r="W238" s="40"/>
      <c r="X238" s="40"/>
      <c r="Y238" s="40"/>
      <c r="Z238" s="40"/>
      <c r="AA238" s="40"/>
      <c r="AB238" s="40"/>
      <c r="AC238" s="40"/>
      <c r="AD238" s="40"/>
      <c r="AE238" s="40"/>
      <c r="AR238" s="256" t="s">
        <v>196</v>
      </c>
      <c r="AT238" s="256" t="s">
        <v>187</v>
      </c>
      <c r="AU238" s="256" t="s">
        <v>99</v>
      </c>
      <c r="AY238" s="18" t="s">
        <v>184</v>
      </c>
      <c r="BE238" s="257">
        <f>IF(N238="základní",J238,0)</f>
        <v>0</v>
      </c>
      <c r="BF238" s="257">
        <f>IF(N238="snížená",J238,0)</f>
        <v>0</v>
      </c>
      <c r="BG238" s="257">
        <f>IF(N238="zákl. přenesená",J238,0)</f>
        <v>0</v>
      </c>
      <c r="BH238" s="257">
        <f>IF(N238="sníž. přenesená",J238,0)</f>
        <v>0</v>
      </c>
      <c r="BI238" s="257">
        <f>IF(N238="nulová",J238,0)</f>
        <v>0</v>
      </c>
      <c r="BJ238" s="18" t="s">
        <v>99</v>
      </c>
      <c r="BK238" s="257">
        <f>ROUND(I238*H238,2)</f>
        <v>0</v>
      </c>
      <c r="BL238" s="18" t="s">
        <v>196</v>
      </c>
      <c r="BM238" s="256" t="s">
        <v>3455</v>
      </c>
    </row>
    <row r="239" s="13" customFormat="1">
      <c r="A239" s="13"/>
      <c r="B239" s="266"/>
      <c r="C239" s="267"/>
      <c r="D239" s="258" t="s">
        <v>271</v>
      </c>
      <c r="E239" s="268" t="s">
        <v>1</v>
      </c>
      <c r="F239" s="269" t="s">
        <v>3456</v>
      </c>
      <c r="G239" s="267"/>
      <c r="H239" s="270">
        <v>92</v>
      </c>
      <c r="I239" s="271"/>
      <c r="J239" s="267"/>
      <c r="K239" s="267"/>
      <c r="L239" s="272"/>
      <c r="M239" s="273"/>
      <c r="N239" s="274"/>
      <c r="O239" s="274"/>
      <c r="P239" s="274"/>
      <c r="Q239" s="274"/>
      <c r="R239" s="274"/>
      <c r="S239" s="274"/>
      <c r="T239" s="275"/>
      <c r="U239" s="13"/>
      <c r="V239" s="13"/>
      <c r="W239" s="13"/>
      <c r="X239" s="13"/>
      <c r="Y239" s="13"/>
      <c r="Z239" s="13"/>
      <c r="AA239" s="13"/>
      <c r="AB239" s="13"/>
      <c r="AC239" s="13"/>
      <c r="AD239" s="13"/>
      <c r="AE239" s="13"/>
      <c r="AT239" s="276" t="s">
        <v>271</v>
      </c>
      <c r="AU239" s="276" t="s">
        <v>99</v>
      </c>
      <c r="AV239" s="13" t="s">
        <v>99</v>
      </c>
      <c r="AW239" s="13" t="s">
        <v>38</v>
      </c>
      <c r="AX239" s="13" t="s">
        <v>83</v>
      </c>
      <c r="AY239" s="276" t="s">
        <v>184</v>
      </c>
    </row>
    <row r="240" s="14" customFormat="1">
      <c r="A240" s="14"/>
      <c r="B240" s="277"/>
      <c r="C240" s="278"/>
      <c r="D240" s="258" t="s">
        <v>271</v>
      </c>
      <c r="E240" s="279" t="s">
        <v>1</v>
      </c>
      <c r="F240" s="280" t="s">
        <v>273</v>
      </c>
      <c r="G240" s="278"/>
      <c r="H240" s="281">
        <v>92</v>
      </c>
      <c r="I240" s="282"/>
      <c r="J240" s="278"/>
      <c r="K240" s="278"/>
      <c r="L240" s="283"/>
      <c r="M240" s="284"/>
      <c r="N240" s="285"/>
      <c r="O240" s="285"/>
      <c r="P240" s="285"/>
      <c r="Q240" s="285"/>
      <c r="R240" s="285"/>
      <c r="S240" s="285"/>
      <c r="T240" s="286"/>
      <c r="U240" s="14"/>
      <c r="V240" s="14"/>
      <c r="W240" s="14"/>
      <c r="X240" s="14"/>
      <c r="Y240" s="14"/>
      <c r="Z240" s="14"/>
      <c r="AA240" s="14"/>
      <c r="AB240" s="14"/>
      <c r="AC240" s="14"/>
      <c r="AD240" s="14"/>
      <c r="AE240" s="14"/>
      <c r="AT240" s="287" t="s">
        <v>271</v>
      </c>
      <c r="AU240" s="287" t="s">
        <v>99</v>
      </c>
      <c r="AV240" s="14" t="s">
        <v>196</v>
      </c>
      <c r="AW240" s="14" t="s">
        <v>38</v>
      </c>
      <c r="AX240" s="14" t="s">
        <v>91</v>
      </c>
      <c r="AY240" s="287" t="s">
        <v>184</v>
      </c>
    </row>
    <row r="241" s="2" customFormat="1" ht="16.5" customHeight="1">
      <c r="A241" s="40"/>
      <c r="B241" s="41"/>
      <c r="C241" s="312" t="s">
        <v>647</v>
      </c>
      <c r="D241" s="312" t="s">
        <v>497</v>
      </c>
      <c r="E241" s="313" t="s">
        <v>3457</v>
      </c>
      <c r="F241" s="314" t="s">
        <v>3458</v>
      </c>
      <c r="G241" s="315" t="s">
        <v>269</v>
      </c>
      <c r="H241" s="316">
        <v>10.119999999999999</v>
      </c>
      <c r="I241" s="317"/>
      <c r="J241" s="318">
        <f>ROUND(I241*H241,2)</f>
        <v>0</v>
      </c>
      <c r="K241" s="314" t="s">
        <v>191</v>
      </c>
      <c r="L241" s="319"/>
      <c r="M241" s="320" t="s">
        <v>1</v>
      </c>
      <c r="N241" s="321" t="s">
        <v>49</v>
      </c>
      <c r="O241" s="93"/>
      <c r="P241" s="254">
        <f>O241*H241</f>
        <v>0</v>
      </c>
      <c r="Q241" s="254">
        <v>0.222</v>
      </c>
      <c r="R241" s="254">
        <f>Q241*H241</f>
        <v>2.2466399999999997</v>
      </c>
      <c r="S241" s="254">
        <v>0</v>
      </c>
      <c r="T241" s="255">
        <f>S241*H241</f>
        <v>0</v>
      </c>
      <c r="U241" s="40"/>
      <c r="V241" s="40"/>
      <c r="W241" s="40"/>
      <c r="X241" s="40"/>
      <c r="Y241" s="40"/>
      <c r="Z241" s="40"/>
      <c r="AA241" s="40"/>
      <c r="AB241" s="40"/>
      <c r="AC241" s="40"/>
      <c r="AD241" s="40"/>
      <c r="AE241" s="40"/>
      <c r="AR241" s="256" t="s">
        <v>219</v>
      </c>
      <c r="AT241" s="256" t="s">
        <v>497</v>
      </c>
      <c r="AU241" s="256" t="s">
        <v>99</v>
      </c>
      <c r="AY241" s="18" t="s">
        <v>184</v>
      </c>
      <c r="BE241" s="257">
        <f>IF(N241="základní",J241,0)</f>
        <v>0</v>
      </c>
      <c r="BF241" s="257">
        <f>IF(N241="snížená",J241,0)</f>
        <v>0</v>
      </c>
      <c r="BG241" s="257">
        <f>IF(N241="zákl. přenesená",J241,0)</f>
        <v>0</v>
      </c>
      <c r="BH241" s="257">
        <f>IF(N241="sníž. přenesená",J241,0)</f>
        <v>0</v>
      </c>
      <c r="BI241" s="257">
        <f>IF(N241="nulová",J241,0)</f>
        <v>0</v>
      </c>
      <c r="BJ241" s="18" t="s">
        <v>99</v>
      </c>
      <c r="BK241" s="257">
        <f>ROUND(I241*H241,2)</f>
        <v>0</v>
      </c>
      <c r="BL241" s="18" t="s">
        <v>196</v>
      </c>
      <c r="BM241" s="256" t="s">
        <v>3459</v>
      </c>
    </row>
    <row r="242" s="13" customFormat="1">
      <c r="A242" s="13"/>
      <c r="B242" s="266"/>
      <c r="C242" s="267"/>
      <c r="D242" s="258" t="s">
        <v>271</v>
      </c>
      <c r="E242" s="267"/>
      <c r="F242" s="269" t="s">
        <v>3460</v>
      </c>
      <c r="G242" s="267"/>
      <c r="H242" s="270">
        <v>10.119999999999999</v>
      </c>
      <c r="I242" s="271"/>
      <c r="J242" s="267"/>
      <c r="K242" s="267"/>
      <c r="L242" s="272"/>
      <c r="M242" s="273"/>
      <c r="N242" s="274"/>
      <c r="O242" s="274"/>
      <c r="P242" s="274"/>
      <c r="Q242" s="274"/>
      <c r="R242" s="274"/>
      <c r="S242" s="274"/>
      <c r="T242" s="275"/>
      <c r="U242" s="13"/>
      <c r="V242" s="13"/>
      <c r="W242" s="13"/>
      <c r="X242" s="13"/>
      <c r="Y242" s="13"/>
      <c r="Z242" s="13"/>
      <c r="AA242" s="13"/>
      <c r="AB242" s="13"/>
      <c r="AC242" s="13"/>
      <c r="AD242" s="13"/>
      <c r="AE242" s="13"/>
      <c r="AT242" s="276" t="s">
        <v>271</v>
      </c>
      <c r="AU242" s="276" t="s">
        <v>99</v>
      </c>
      <c r="AV242" s="13" t="s">
        <v>99</v>
      </c>
      <c r="AW242" s="13" t="s">
        <v>4</v>
      </c>
      <c r="AX242" s="13" t="s">
        <v>91</v>
      </c>
      <c r="AY242" s="276" t="s">
        <v>184</v>
      </c>
    </row>
    <row r="243" s="2" customFormat="1" ht="16.5" customHeight="1">
      <c r="A243" s="40"/>
      <c r="B243" s="41"/>
      <c r="C243" s="245" t="s">
        <v>652</v>
      </c>
      <c r="D243" s="245" t="s">
        <v>187</v>
      </c>
      <c r="E243" s="246" t="s">
        <v>3461</v>
      </c>
      <c r="F243" s="247" t="s">
        <v>3462</v>
      </c>
      <c r="G243" s="248" t="s">
        <v>309</v>
      </c>
      <c r="H243" s="249">
        <v>46</v>
      </c>
      <c r="I243" s="250"/>
      <c r="J243" s="251">
        <f>ROUND(I243*H243,2)</f>
        <v>0</v>
      </c>
      <c r="K243" s="247" t="s">
        <v>191</v>
      </c>
      <c r="L243" s="46"/>
      <c r="M243" s="252" t="s">
        <v>1</v>
      </c>
      <c r="N243" s="253" t="s">
        <v>49</v>
      </c>
      <c r="O243" s="93"/>
      <c r="P243" s="254">
        <f>O243*H243</f>
        <v>0</v>
      </c>
      <c r="Q243" s="254">
        <v>0.20219000000000001</v>
      </c>
      <c r="R243" s="254">
        <f>Q243*H243</f>
        <v>9.3007400000000011</v>
      </c>
      <c r="S243" s="254">
        <v>0</v>
      </c>
      <c r="T243" s="255">
        <f>S243*H243</f>
        <v>0</v>
      </c>
      <c r="U243" s="40"/>
      <c r="V243" s="40"/>
      <c r="W243" s="40"/>
      <c r="X243" s="40"/>
      <c r="Y243" s="40"/>
      <c r="Z243" s="40"/>
      <c r="AA243" s="40"/>
      <c r="AB243" s="40"/>
      <c r="AC243" s="40"/>
      <c r="AD243" s="40"/>
      <c r="AE243" s="40"/>
      <c r="AR243" s="256" t="s">
        <v>196</v>
      </c>
      <c r="AT243" s="256" t="s">
        <v>187</v>
      </c>
      <c r="AU243" s="256" t="s">
        <v>99</v>
      </c>
      <c r="AY243" s="18" t="s">
        <v>184</v>
      </c>
      <c r="BE243" s="257">
        <f>IF(N243="základní",J243,0)</f>
        <v>0</v>
      </c>
      <c r="BF243" s="257">
        <f>IF(N243="snížená",J243,0)</f>
        <v>0</v>
      </c>
      <c r="BG243" s="257">
        <f>IF(N243="zákl. přenesená",J243,0)</f>
        <v>0</v>
      </c>
      <c r="BH243" s="257">
        <f>IF(N243="sníž. přenesená",J243,0)</f>
        <v>0</v>
      </c>
      <c r="BI243" s="257">
        <f>IF(N243="nulová",J243,0)</f>
        <v>0</v>
      </c>
      <c r="BJ243" s="18" t="s">
        <v>99</v>
      </c>
      <c r="BK243" s="257">
        <f>ROUND(I243*H243,2)</f>
        <v>0</v>
      </c>
      <c r="BL243" s="18" t="s">
        <v>196</v>
      </c>
      <c r="BM243" s="256" t="s">
        <v>3463</v>
      </c>
    </row>
    <row r="244" s="13" customFormat="1">
      <c r="A244" s="13"/>
      <c r="B244" s="266"/>
      <c r="C244" s="267"/>
      <c r="D244" s="258" t="s">
        <v>271</v>
      </c>
      <c r="E244" s="268" t="s">
        <v>1</v>
      </c>
      <c r="F244" s="269" t="s">
        <v>3464</v>
      </c>
      <c r="G244" s="267"/>
      <c r="H244" s="270">
        <v>46</v>
      </c>
      <c r="I244" s="271"/>
      <c r="J244" s="267"/>
      <c r="K244" s="267"/>
      <c r="L244" s="272"/>
      <c r="M244" s="273"/>
      <c r="N244" s="274"/>
      <c r="O244" s="274"/>
      <c r="P244" s="274"/>
      <c r="Q244" s="274"/>
      <c r="R244" s="274"/>
      <c r="S244" s="274"/>
      <c r="T244" s="275"/>
      <c r="U244" s="13"/>
      <c r="V244" s="13"/>
      <c r="W244" s="13"/>
      <c r="X244" s="13"/>
      <c r="Y244" s="13"/>
      <c r="Z244" s="13"/>
      <c r="AA244" s="13"/>
      <c r="AB244" s="13"/>
      <c r="AC244" s="13"/>
      <c r="AD244" s="13"/>
      <c r="AE244" s="13"/>
      <c r="AT244" s="276" t="s">
        <v>271</v>
      </c>
      <c r="AU244" s="276" t="s">
        <v>99</v>
      </c>
      <c r="AV244" s="13" t="s">
        <v>99</v>
      </c>
      <c r="AW244" s="13" t="s">
        <v>38</v>
      </c>
      <c r="AX244" s="13" t="s">
        <v>83</v>
      </c>
      <c r="AY244" s="276" t="s">
        <v>184</v>
      </c>
    </row>
    <row r="245" s="14" customFormat="1">
      <c r="A245" s="14"/>
      <c r="B245" s="277"/>
      <c r="C245" s="278"/>
      <c r="D245" s="258" t="s">
        <v>271</v>
      </c>
      <c r="E245" s="279" t="s">
        <v>1</v>
      </c>
      <c r="F245" s="280" t="s">
        <v>273</v>
      </c>
      <c r="G245" s="278"/>
      <c r="H245" s="281">
        <v>46</v>
      </c>
      <c r="I245" s="282"/>
      <c r="J245" s="278"/>
      <c r="K245" s="278"/>
      <c r="L245" s="283"/>
      <c r="M245" s="284"/>
      <c r="N245" s="285"/>
      <c r="O245" s="285"/>
      <c r="P245" s="285"/>
      <c r="Q245" s="285"/>
      <c r="R245" s="285"/>
      <c r="S245" s="285"/>
      <c r="T245" s="286"/>
      <c r="U245" s="14"/>
      <c r="V245" s="14"/>
      <c r="W245" s="14"/>
      <c r="X245" s="14"/>
      <c r="Y245" s="14"/>
      <c r="Z245" s="14"/>
      <c r="AA245" s="14"/>
      <c r="AB245" s="14"/>
      <c r="AC245" s="14"/>
      <c r="AD245" s="14"/>
      <c r="AE245" s="14"/>
      <c r="AT245" s="287" t="s">
        <v>271</v>
      </c>
      <c r="AU245" s="287" t="s">
        <v>99</v>
      </c>
      <c r="AV245" s="14" t="s">
        <v>196</v>
      </c>
      <c r="AW245" s="14" t="s">
        <v>38</v>
      </c>
      <c r="AX245" s="14" t="s">
        <v>91</v>
      </c>
      <c r="AY245" s="287" t="s">
        <v>184</v>
      </c>
    </row>
    <row r="246" s="2" customFormat="1" ht="16.5" customHeight="1">
      <c r="A246" s="40"/>
      <c r="B246" s="41"/>
      <c r="C246" s="312" t="s">
        <v>657</v>
      </c>
      <c r="D246" s="312" t="s">
        <v>497</v>
      </c>
      <c r="E246" s="313" t="s">
        <v>3465</v>
      </c>
      <c r="F246" s="314" t="s">
        <v>3466</v>
      </c>
      <c r="G246" s="315" t="s">
        <v>309</v>
      </c>
      <c r="H246" s="316">
        <v>50.600000000000001</v>
      </c>
      <c r="I246" s="317"/>
      <c r="J246" s="318">
        <f>ROUND(I246*H246,2)</f>
        <v>0</v>
      </c>
      <c r="K246" s="314" t="s">
        <v>191</v>
      </c>
      <c r="L246" s="319"/>
      <c r="M246" s="320" t="s">
        <v>1</v>
      </c>
      <c r="N246" s="321" t="s">
        <v>49</v>
      </c>
      <c r="O246" s="93"/>
      <c r="P246" s="254">
        <f>O246*H246</f>
        <v>0</v>
      </c>
      <c r="Q246" s="254">
        <v>0.048300000000000003</v>
      </c>
      <c r="R246" s="254">
        <f>Q246*H246</f>
        <v>2.4439800000000003</v>
      </c>
      <c r="S246" s="254">
        <v>0</v>
      </c>
      <c r="T246" s="255">
        <f>S246*H246</f>
        <v>0</v>
      </c>
      <c r="U246" s="40"/>
      <c r="V246" s="40"/>
      <c r="W246" s="40"/>
      <c r="X246" s="40"/>
      <c r="Y246" s="40"/>
      <c r="Z246" s="40"/>
      <c r="AA246" s="40"/>
      <c r="AB246" s="40"/>
      <c r="AC246" s="40"/>
      <c r="AD246" s="40"/>
      <c r="AE246" s="40"/>
      <c r="AR246" s="256" t="s">
        <v>219</v>
      </c>
      <c r="AT246" s="256" t="s">
        <v>497</v>
      </c>
      <c r="AU246" s="256" t="s">
        <v>99</v>
      </c>
      <c r="AY246" s="18" t="s">
        <v>184</v>
      </c>
      <c r="BE246" s="257">
        <f>IF(N246="základní",J246,0)</f>
        <v>0</v>
      </c>
      <c r="BF246" s="257">
        <f>IF(N246="snížená",J246,0)</f>
        <v>0</v>
      </c>
      <c r="BG246" s="257">
        <f>IF(N246="zákl. přenesená",J246,0)</f>
        <v>0</v>
      </c>
      <c r="BH246" s="257">
        <f>IF(N246="sníž. přenesená",J246,0)</f>
        <v>0</v>
      </c>
      <c r="BI246" s="257">
        <f>IF(N246="nulová",J246,0)</f>
        <v>0</v>
      </c>
      <c r="BJ246" s="18" t="s">
        <v>99</v>
      </c>
      <c r="BK246" s="257">
        <f>ROUND(I246*H246,2)</f>
        <v>0</v>
      </c>
      <c r="BL246" s="18" t="s">
        <v>196</v>
      </c>
      <c r="BM246" s="256" t="s">
        <v>3467</v>
      </c>
    </row>
    <row r="247" s="13" customFormat="1">
      <c r="A247" s="13"/>
      <c r="B247" s="266"/>
      <c r="C247" s="267"/>
      <c r="D247" s="258" t="s">
        <v>271</v>
      </c>
      <c r="E247" s="267"/>
      <c r="F247" s="269" t="s">
        <v>3468</v>
      </c>
      <c r="G247" s="267"/>
      <c r="H247" s="270">
        <v>50.600000000000001</v>
      </c>
      <c r="I247" s="271"/>
      <c r="J247" s="267"/>
      <c r="K247" s="267"/>
      <c r="L247" s="272"/>
      <c r="M247" s="273"/>
      <c r="N247" s="274"/>
      <c r="O247" s="274"/>
      <c r="P247" s="274"/>
      <c r="Q247" s="274"/>
      <c r="R247" s="274"/>
      <c r="S247" s="274"/>
      <c r="T247" s="275"/>
      <c r="U247" s="13"/>
      <c r="V247" s="13"/>
      <c r="W247" s="13"/>
      <c r="X247" s="13"/>
      <c r="Y247" s="13"/>
      <c r="Z247" s="13"/>
      <c r="AA247" s="13"/>
      <c r="AB247" s="13"/>
      <c r="AC247" s="13"/>
      <c r="AD247" s="13"/>
      <c r="AE247" s="13"/>
      <c r="AT247" s="276" t="s">
        <v>271</v>
      </c>
      <c r="AU247" s="276" t="s">
        <v>99</v>
      </c>
      <c r="AV247" s="13" t="s">
        <v>99</v>
      </c>
      <c r="AW247" s="13" t="s">
        <v>4</v>
      </c>
      <c r="AX247" s="13" t="s">
        <v>91</v>
      </c>
      <c r="AY247" s="276" t="s">
        <v>184</v>
      </c>
    </row>
    <row r="248" s="2" customFormat="1" ht="16.5" customHeight="1">
      <c r="A248" s="40"/>
      <c r="B248" s="41"/>
      <c r="C248" s="245" t="s">
        <v>665</v>
      </c>
      <c r="D248" s="245" t="s">
        <v>187</v>
      </c>
      <c r="E248" s="246" t="s">
        <v>3469</v>
      </c>
      <c r="F248" s="247" t="s">
        <v>3470</v>
      </c>
      <c r="G248" s="248" t="s">
        <v>309</v>
      </c>
      <c r="H248" s="249">
        <v>111.5</v>
      </c>
      <c r="I248" s="250"/>
      <c r="J248" s="251">
        <f>ROUND(I248*H248,2)</f>
        <v>0</v>
      </c>
      <c r="K248" s="247" t="s">
        <v>191</v>
      </c>
      <c r="L248" s="46"/>
      <c r="M248" s="252" t="s">
        <v>1</v>
      </c>
      <c r="N248" s="253" t="s">
        <v>49</v>
      </c>
      <c r="O248" s="93"/>
      <c r="P248" s="254">
        <f>O248*H248</f>
        <v>0</v>
      </c>
      <c r="Q248" s="254">
        <v>0.1295</v>
      </c>
      <c r="R248" s="254">
        <f>Q248*H248</f>
        <v>14.439250000000001</v>
      </c>
      <c r="S248" s="254">
        <v>0</v>
      </c>
      <c r="T248" s="255">
        <f>S248*H248</f>
        <v>0</v>
      </c>
      <c r="U248" s="40"/>
      <c r="V248" s="40"/>
      <c r="W248" s="40"/>
      <c r="X248" s="40"/>
      <c r="Y248" s="40"/>
      <c r="Z248" s="40"/>
      <c r="AA248" s="40"/>
      <c r="AB248" s="40"/>
      <c r="AC248" s="40"/>
      <c r="AD248" s="40"/>
      <c r="AE248" s="40"/>
      <c r="AR248" s="256" t="s">
        <v>196</v>
      </c>
      <c r="AT248" s="256" t="s">
        <v>187</v>
      </c>
      <c r="AU248" s="256" t="s">
        <v>99</v>
      </c>
      <c r="AY248" s="18" t="s">
        <v>184</v>
      </c>
      <c r="BE248" s="257">
        <f>IF(N248="základní",J248,0)</f>
        <v>0</v>
      </c>
      <c r="BF248" s="257">
        <f>IF(N248="snížená",J248,0)</f>
        <v>0</v>
      </c>
      <c r="BG248" s="257">
        <f>IF(N248="zákl. přenesená",J248,0)</f>
        <v>0</v>
      </c>
      <c r="BH248" s="257">
        <f>IF(N248="sníž. přenesená",J248,0)</f>
        <v>0</v>
      </c>
      <c r="BI248" s="257">
        <f>IF(N248="nulová",J248,0)</f>
        <v>0</v>
      </c>
      <c r="BJ248" s="18" t="s">
        <v>99</v>
      </c>
      <c r="BK248" s="257">
        <f>ROUND(I248*H248,2)</f>
        <v>0</v>
      </c>
      <c r="BL248" s="18" t="s">
        <v>196</v>
      </c>
      <c r="BM248" s="256" t="s">
        <v>3471</v>
      </c>
    </row>
    <row r="249" s="13" customFormat="1">
      <c r="A249" s="13"/>
      <c r="B249" s="266"/>
      <c r="C249" s="267"/>
      <c r="D249" s="258" t="s">
        <v>271</v>
      </c>
      <c r="E249" s="268" t="s">
        <v>1</v>
      </c>
      <c r="F249" s="269" t="s">
        <v>3472</v>
      </c>
      <c r="G249" s="267"/>
      <c r="H249" s="270">
        <v>111.5</v>
      </c>
      <c r="I249" s="271"/>
      <c r="J249" s="267"/>
      <c r="K249" s="267"/>
      <c r="L249" s="272"/>
      <c r="M249" s="273"/>
      <c r="N249" s="274"/>
      <c r="O249" s="274"/>
      <c r="P249" s="274"/>
      <c r="Q249" s="274"/>
      <c r="R249" s="274"/>
      <c r="S249" s="274"/>
      <c r="T249" s="275"/>
      <c r="U249" s="13"/>
      <c r="V249" s="13"/>
      <c r="W249" s="13"/>
      <c r="X249" s="13"/>
      <c r="Y249" s="13"/>
      <c r="Z249" s="13"/>
      <c r="AA249" s="13"/>
      <c r="AB249" s="13"/>
      <c r="AC249" s="13"/>
      <c r="AD249" s="13"/>
      <c r="AE249" s="13"/>
      <c r="AT249" s="276" t="s">
        <v>271</v>
      </c>
      <c r="AU249" s="276" t="s">
        <v>99</v>
      </c>
      <c r="AV249" s="13" t="s">
        <v>99</v>
      </c>
      <c r="AW249" s="13" t="s">
        <v>38</v>
      </c>
      <c r="AX249" s="13" t="s">
        <v>83</v>
      </c>
      <c r="AY249" s="276" t="s">
        <v>184</v>
      </c>
    </row>
    <row r="250" s="14" customFormat="1">
      <c r="A250" s="14"/>
      <c r="B250" s="277"/>
      <c r="C250" s="278"/>
      <c r="D250" s="258" t="s">
        <v>271</v>
      </c>
      <c r="E250" s="279" t="s">
        <v>1</v>
      </c>
      <c r="F250" s="280" t="s">
        <v>273</v>
      </c>
      <c r="G250" s="278"/>
      <c r="H250" s="281">
        <v>111.5</v>
      </c>
      <c r="I250" s="282"/>
      <c r="J250" s="278"/>
      <c r="K250" s="278"/>
      <c r="L250" s="283"/>
      <c r="M250" s="284"/>
      <c r="N250" s="285"/>
      <c r="O250" s="285"/>
      <c r="P250" s="285"/>
      <c r="Q250" s="285"/>
      <c r="R250" s="285"/>
      <c r="S250" s="285"/>
      <c r="T250" s="286"/>
      <c r="U250" s="14"/>
      <c r="V250" s="14"/>
      <c r="W250" s="14"/>
      <c r="X250" s="14"/>
      <c r="Y250" s="14"/>
      <c r="Z250" s="14"/>
      <c r="AA250" s="14"/>
      <c r="AB250" s="14"/>
      <c r="AC250" s="14"/>
      <c r="AD250" s="14"/>
      <c r="AE250" s="14"/>
      <c r="AT250" s="287" t="s">
        <v>271</v>
      </c>
      <c r="AU250" s="287" t="s">
        <v>99</v>
      </c>
      <c r="AV250" s="14" t="s">
        <v>196</v>
      </c>
      <c r="AW250" s="14" t="s">
        <v>38</v>
      </c>
      <c r="AX250" s="14" t="s">
        <v>91</v>
      </c>
      <c r="AY250" s="287" t="s">
        <v>184</v>
      </c>
    </row>
    <row r="251" s="2" customFormat="1" ht="16.5" customHeight="1">
      <c r="A251" s="40"/>
      <c r="B251" s="41"/>
      <c r="C251" s="312" t="s">
        <v>671</v>
      </c>
      <c r="D251" s="312" t="s">
        <v>497</v>
      </c>
      <c r="E251" s="313" t="s">
        <v>3473</v>
      </c>
      <c r="F251" s="314" t="s">
        <v>3474</v>
      </c>
      <c r="G251" s="315" t="s">
        <v>309</v>
      </c>
      <c r="H251" s="316">
        <v>122.65000000000001</v>
      </c>
      <c r="I251" s="317"/>
      <c r="J251" s="318">
        <f>ROUND(I251*H251,2)</f>
        <v>0</v>
      </c>
      <c r="K251" s="314" t="s">
        <v>191</v>
      </c>
      <c r="L251" s="319"/>
      <c r="M251" s="320" t="s">
        <v>1</v>
      </c>
      <c r="N251" s="321" t="s">
        <v>49</v>
      </c>
      <c r="O251" s="93"/>
      <c r="P251" s="254">
        <f>O251*H251</f>
        <v>0</v>
      </c>
      <c r="Q251" s="254">
        <v>0.056120000000000003</v>
      </c>
      <c r="R251" s="254">
        <f>Q251*H251</f>
        <v>6.8831180000000005</v>
      </c>
      <c r="S251" s="254">
        <v>0</v>
      </c>
      <c r="T251" s="255">
        <f>S251*H251</f>
        <v>0</v>
      </c>
      <c r="U251" s="40"/>
      <c r="V251" s="40"/>
      <c r="W251" s="40"/>
      <c r="X251" s="40"/>
      <c r="Y251" s="40"/>
      <c r="Z251" s="40"/>
      <c r="AA251" s="40"/>
      <c r="AB251" s="40"/>
      <c r="AC251" s="40"/>
      <c r="AD251" s="40"/>
      <c r="AE251" s="40"/>
      <c r="AR251" s="256" t="s">
        <v>219</v>
      </c>
      <c r="AT251" s="256" t="s">
        <v>497</v>
      </c>
      <c r="AU251" s="256" t="s">
        <v>99</v>
      </c>
      <c r="AY251" s="18" t="s">
        <v>184</v>
      </c>
      <c r="BE251" s="257">
        <f>IF(N251="základní",J251,0)</f>
        <v>0</v>
      </c>
      <c r="BF251" s="257">
        <f>IF(N251="snížená",J251,0)</f>
        <v>0</v>
      </c>
      <c r="BG251" s="257">
        <f>IF(N251="zákl. přenesená",J251,0)</f>
        <v>0</v>
      </c>
      <c r="BH251" s="257">
        <f>IF(N251="sníž. přenesená",J251,0)</f>
        <v>0</v>
      </c>
      <c r="BI251" s="257">
        <f>IF(N251="nulová",J251,0)</f>
        <v>0</v>
      </c>
      <c r="BJ251" s="18" t="s">
        <v>99</v>
      </c>
      <c r="BK251" s="257">
        <f>ROUND(I251*H251,2)</f>
        <v>0</v>
      </c>
      <c r="BL251" s="18" t="s">
        <v>196</v>
      </c>
      <c r="BM251" s="256" t="s">
        <v>3475</v>
      </c>
    </row>
    <row r="252" s="13" customFormat="1">
      <c r="A252" s="13"/>
      <c r="B252" s="266"/>
      <c r="C252" s="267"/>
      <c r="D252" s="258" t="s">
        <v>271</v>
      </c>
      <c r="E252" s="267"/>
      <c r="F252" s="269" t="s">
        <v>3476</v>
      </c>
      <c r="G252" s="267"/>
      <c r="H252" s="270">
        <v>122.65000000000001</v>
      </c>
      <c r="I252" s="271"/>
      <c r="J252" s="267"/>
      <c r="K252" s="267"/>
      <c r="L252" s="272"/>
      <c r="M252" s="273"/>
      <c r="N252" s="274"/>
      <c r="O252" s="274"/>
      <c r="P252" s="274"/>
      <c r="Q252" s="274"/>
      <c r="R252" s="274"/>
      <c r="S252" s="274"/>
      <c r="T252" s="275"/>
      <c r="U252" s="13"/>
      <c r="V252" s="13"/>
      <c r="W252" s="13"/>
      <c r="X252" s="13"/>
      <c r="Y252" s="13"/>
      <c r="Z252" s="13"/>
      <c r="AA252" s="13"/>
      <c r="AB252" s="13"/>
      <c r="AC252" s="13"/>
      <c r="AD252" s="13"/>
      <c r="AE252" s="13"/>
      <c r="AT252" s="276" t="s">
        <v>271</v>
      </c>
      <c r="AU252" s="276" t="s">
        <v>99</v>
      </c>
      <c r="AV252" s="13" t="s">
        <v>99</v>
      </c>
      <c r="AW252" s="13" t="s">
        <v>4</v>
      </c>
      <c r="AX252" s="13" t="s">
        <v>91</v>
      </c>
      <c r="AY252" s="276" t="s">
        <v>184</v>
      </c>
    </row>
    <row r="253" s="2" customFormat="1" ht="16.5" customHeight="1">
      <c r="A253" s="40"/>
      <c r="B253" s="41"/>
      <c r="C253" s="245" t="s">
        <v>677</v>
      </c>
      <c r="D253" s="245" t="s">
        <v>187</v>
      </c>
      <c r="E253" s="246" t="s">
        <v>3477</v>
      </c>
      <c r="F253" s="247" t="s">
        <v>3478</v>
      </c>
      <c r="G253" s="248" t="s">
        <v>309</v>
      </c>
      <c r="H253" s="249">
        <v>148</v>
      </c>
      <c r="I253" s="250"/>
      <c r="J253" s="251">
        <f>ROUND(I253*H253,2)</f>
        <v>0</v>
      </c>
      <c r="K253" s="247" t="s">
        <v>191</v>
      </c>
      <c r="L253" s="46"/>
      <c r="M253" s="252" t="s">
        <v>1</v>
      </c>
      <c r="N253" s="253" t="s">
        <v>49</v>
      </c>
      <c r="O253" s="93"/>
      <c r="P253" s="254">
        <f>O253*H253</f>
        <v>0</v>
      </c>
      <c r="Q253" s="254">
        <v>0.10095</v>
      </c>
      <c r="R253" s="254">
        <f>Q253*H253</f>
        <v>14.9406</v>
      </c>
      <c r="S253" s="254">
        <v>0</v>
      </c>
      <c r="T253" s="255">
        <f>S253*H253</f>
        <v>0</v>
      </c>
      <c r="U253" s="40"/>
      <c r="V253" s="40"/>
      <c r="W253" s="40"/>
      <c r="X253" s="40"/>
      <c r="Y253" s="40"/>
      <c r="Z253" s="40"/>
      <c r="AA253" s="40"/>
      <c r="AB253" s="40"/>
      <c r="AC253" s="40"/>
      <c r="AD253" s="40"/>
      <c r="AE253" s="40"/>
      <c r="AR253" s="256" t="s">
        <v>196</v>
      </c>
      <c r="AT253" s="256" t="s">
        <v>187</v>
      </c>
      <c r="AU253" s="256" t="s">
        <v>99</v>
      </c>
      <c r="AY253" s="18" t="s">
        <v>184</v>
      </c>
      <c r="BE253" s="257">
        <f>IF(N253="základní",J253,0)</f>
        <v>0</v>
      </c>
      <c r="BF253" s="257">
        <f>IF(N253="snížená",J253,0)</f>
        <v>0</v>
      </c>
      <c r="BG253" s="257">
        <f>IF(N253="zákl. přenesená",J253,0)</f>
        <v>0</v>
      </c>
      <c r="BH253" s="257">
        <f>IF(N253="sníž. přenesená",J253,0)</f>
        <v>0</v>
      </c>
      <c r="BI253" s="257">
        <f>IF(N253="nulová",J253,0)</f>
        <v>0</v>
      </c>
      <c r="BJ253" s="18" t="s">
        <v>99</v>
      </c>
      <c r="BK253" s="257">
        <f>ROUND(I253*H253,2)</f>
        <v>0</v>
      </c>
      <c r="BL253" s="18" t="s">
        <v>196</v>
      </c>
      <c r="BM253" s="256" t="s">
        <v>3479</v>
      </c>
    </row>
    <row r="254" s="13" customFormat="1">
      <c r="A254" s="13"/>
      <c r="B254" s="266"/>
      <c r="C254" s="267"/>
      <c r="D254" s="258" t="s">
        <v>271</v>
      </c>
      <c r="E254" s="268" t="s">
        <v>1</v>
      </c>
      <c r="F254" s="269" t="s">
        <v>3480</v>
      </c>
      <c r="G254" s="267"/>
      <c r="H254" s="270">
        <v>80</v>
      </c>
      <c r="I254" s="271"/>
      <c r="J254" s="267"/>
      <c r="K254" s="267"/>
      <c r="L254" s="272"/>
      <c r="M254" s="273"/>
      <c r="N254" s="274"/>
      <c r="O254" s="274"/>
      <c r="P254" s="274"/>
      <c r="Q254" s="274"/>
      <c r="R254" s="274"/>
      <c r="S254" s="274"/>
      <c r="T254" s="275"/>
      <c r="U254" s="13"/>
      <c r="V254" s="13"/>
      <c r="W254" s="13"/>
      <c r="X254" s="13"/>
      <c r="Y254" s="13"/>
      <c r="Z254" s="13"/>
      <c r="AA254" s="13"/>
      <c r="AB254" s="13"/>
      <c r="AC254" s="13"/>
      <c r="AD254" s="13"/>
      <c r="AE254" s="13"/>
      <c r="AT254" s="276" t="s">
        <v>271</v>
      </c>
      <c r="AU254" s="276" t="s">
        <v>99</v>
      </c>
      <c r="AV254" s="13" t="s">
        <v>99</v>
      </c>
      <c r="AW254" s="13" t="s">
        <v>38</v>
      </c>
      <c r="AX254" s="13" t="s">
        <v>83</v>
      </c>
      <c r="AY254" s="276" t="s">
        <v>184</v>
      </c>
    </row>
    <row r="255" s="13" customFormat="1">
      <c r="A255" s="13"/>
      <c r="B255" s="266"/>
      <c r="C255" s="267"/>
      <c r="D255" s="258" t="s">
        <v>271</v>
      </c>
      <c r="E255" s="268" t="s">
        <v>1</v>
      </c>
      <c r="F255" s="269" t="s">
        <v>3481</v>
      </c>
      <c r="G255" s="267"/>
      <c r="H255" s="270">
        <v>68</v>
      </c>
      <c r="I255" s="271"/>
      <c r="J255" s="267"/>
      <c r="K255" s="267"/>
      <c r="L255" s="272"/>
      <c r="M255" s="273"/>
      <c r="N255" s="274"/>
      <c r="O255" s="274"/>
      <c r="P255" s="274"/>
      <c r="Q255" s="274"/>
      <c r="R255" s="274"/>
      <c r="S255" s="274"/>
      <c r="T255" s="275"/>
      <c r="U255" s="13"/>
      <c r="V255" s="13"/>
      <c r="W255" s="13"/>
      <c r="X255" s="13"/>
      <c r="Y255" s="13"/>
      <c r="Z255" s="13"/>
      <c r="AA255" s="13"/>
      <c r="AB255" s="13"/>
      <c r="AC255" s="13"/>
      <c r="AD255" s="13"/>
      <c r="AE255" s="13"/>
      <c r="AT255" s="276" t="s">
        <v>271</v>
      </c>
      <c r="AU255" s="276" t="s">
        <v>99</v>
      </c>
      <c r="AV255" s="13" t="s">
        <v>99</v>
      </c>
      <c r="AW255" s="13" t="s">
        <v>38</v>
      </c>
      <c r="AX255" s="13" t="s">
        <v>83</v>
      </c>
      <c r="AY255" s="276" t="s">
        <v>184</v>
      </c>
    </row>
    <row r="256" s="14" customFormat="1">
      <c r="A256" s="14"/>
      <c r="B256" s="277"/>
      <c r="C256" s="278"/>
      <c r="D256" s="258" t="s">
        <v>271</v>
      </c>
      <c r="E256" s="279" t="s">
        <v>1</v>
      </c>
      <c r="F256" s="280" t="s">
        <v>273</v>
      </c>
      <c r="G256" s="278"/>
      <c r="H256" s="281">
        <v>148</v>
      </c>
      <c r="I256" s="282"/>
      <c r="J256" s="278"/>
      <c r="K256" s="278"/>
      <c r="L256" s="283"/>
      <c r="M256" s="284"/>
      <c r="N256" s="285"/>
      <c r="O256" s="285"/>
      <c r="P256" s="285"/>
      <c r="Q256" s="285"/>
      <c r="R256" s="285"/>
      <c r="S256" s="285"/>
      <c r="T256" s="286"/>
      <c r="U256" s="14"/>
      <c r="V256" s="14"/>
      <c r="W256" s="14"/>
      <c r="X256" s="14"/>
      <c r="Y256" s="14"/>
      <c r="Z256" s="14"/>
      <c r="AA256" s="14"/>
      <c r="AB256" s="14"/>
      <c r="AC256" s="14"/>
      <c r="AD256" s="14"/>
      <c r="AE256" s="14"/>
      <c r="AT256" s="287" t="s">
        <v>271</v>
      </c>
      <c r="AU256" s="287" t="s">
        <v>99</v>
      </c>
      <c r="AV256" s="14" t="s">
        <v>196</v>
      </c>
      <c r="AW256" s="14" t="s">
        <v>38</v>
      </c>
      <c r="AX256" s="14" t="s">
        <v>91</v>
      </c>
      <c r="AY256" s="287" t="s">
        <v>184</v>
      </c>
    </row>
    <row r="257" s="2" customFormat="1" ht="16.5" customHeight="1">
      <c r="A257" s="40"/>
      <c r="B257" s="41"/>
      <c r="C257" s="312" t="s">
        <v>682</v>
      </c>
      <c r="D257" s="312" t="s">
        <v>497</v>
      </c>
      <c r="E257" s="313" t="s">
        <v>3482</v>
      </c>
      <c r="F257" s="314" t="s">
        <v>3483</v>
      </c>
      <c r="G257" s="315" t="s">
        <v>309</v>
      </c>
      <c r="H257" s="316">
        <v>162.80000000000001</v>
      </c>
      <c r="I257" s="317"/>
      <c r="J257" s="318">
        <f>ROUND(I257*H257,2)</f>
        <v>0</v>
      </c>
      <c r="K257" s="314" t="s">
        <v>191</v>
      </c>
      <c r="L257" s="319"/>
      <c r="M257" s="320" t="s">
        <v>1</v>
      </c>
      <c r="N257" s="321" t="s">
        <v>49</v>
      </c>
      <c r="O257" s="93"/>
      <c r="P257" s="254">
        <f>O257*H257</f>
        <v>0</v>
      </c>
      <c r="Q257" s="254">
        <v>0.024</v>
      </c>
      <c r="R257" s="254">
        <f>Q257*H257</f>
        <v>3.9072000000000005</v>
      </c>
      <c r="S257" s="254">
        <v>0</v>
      </c>
      <c r="T257" s="255">
        <f>S257*H257</f>
        <v>0</v>
      </c>
      <c r="U257" s="40"/>
      <c r="V257" s="40"/>
      <c r="W257" s="40"/>
      <c r="X257" s="40"/>
      <c r="Y257" s="40"/>
      <c r="Z257" s="40"/>
      <c r="AA257" s="40"/>
      <c r="AB257" s="40"/>
      <c r="AC257" s="40"/>
      <c r="AD257" s="40"/>
      <c r="AE257" s="40"/>
      <c r="AR257" s="256" t="s">
        <v>219</v>
      </c>
      <c r="AT257" s="256" t="s">
        <v>497</v>
      </c>
      <c r="AU257" s="256" t="s">
        <v>99</v>
      </c>
      <c r="AY257" s="18" t="s">
        <v>184</v>
      </c>
      <c r="BE257" s="257">
        <f>IF(N257="základní",J257,0)</f>
        <v>0</v>
      </c>
      <c r="BF257" s="257">
        <f>IF(N257="snížená",J257,0)</f>
        <v>0</v>
      </c>
      <c r="BG257" s="257">
        <f>IF(N257="zákl. přenesená",J257,0)</f>
        <v>0</v>
      </c>
      <c r="BH257" s="257">
        <f>IF(N257="sníž. přenesená",J257,0)</f>
        <v>0</v>
      </c>
      <c r="BI257" s="257">
        <f>IF(N257="nulová",J257,0)</f>
        <v>0</v>
      </c>
      <c r="BJ257" s="18" t="s">
        <v>99</v>
      </c>
      <c r="BK257" s="257">
        <f>ROUND(I257*H257,2)</f>
        <v>0</v>
      </c>
      <c r="BL257" s="18" t="s">
        <v>196</v>
      </c>
      <c r="BM257" s="256" t="s">
        <v>3484</v>
      </c>
    </row>
    <row r="258" s="13" customFormat="1">
      <c r="A258" s="13"/>
      <c r="B258" s="266"/>
      <c r="C258" s="267"/>
      <c r="D258" s="258" t="s">
        <v>271</v>
      </c>
      <c r="E258" s="267"/>
      <c r="F258" s="269" t="s">
        <v>3485</v>
      </c>
      <c r="G258" s="267"/>
      <c r="H258" s="270">
        <v>162.80000000000001</v>
      </c>
      <c r="I258" s="271"/>
      <c r="J258" s="267"/>
      <c r="K258" s="267"/>
      <c r="L258" s="272"/>
      <c r="M258" s="273"/>
      <c r="N258" s="274"/>
      <c r="O258" s="274"/>
      <c r="P258" s="274"/>
      <c r="Q258" s="274"/>
      <c r="R258" s="274"/>
      <c r="S258" s="274"/>
      <c r="T258" s="275"/>
      <c r="U258" s="13"/>
      <c r="V258" s="13"/>
      <c r="W258" s="13"/>
      <c r="X258" s="13"/>
      <c r="Y258" s="13"/>
      <c r="Z258" s="13"/>
      <c r="AA258" s="13"/>
      <c r="AB258" s="13"/>
      <c r="AC258" s="13"/>
      <c r="AD258" s="13"/>
      <c r="AE258" s="13"/>
      <c r="AT258" s="276" t="s">
        <v>271</v>
      </c>
      <c r="AU258" s="276" t="s">
        <v>99</v>
      </c>
      <c r="AV258" s="13" t="s">
        <v>99</v>
      </c>
      <c r="AW258" s="13" t="s">
        <v>4</v>
      </c>
      <c r="AX258" s="13" t="s">
        <v>91</v>
      </c>
      <c r="AY258" s="276" t="s">
        <v>184</v>
      </c>
    </row>
    <row r="259" s="2" customFormat="1" ht="16.5" customHeight="1">
      <c r="A259" s="40"/>
      <c r="B259" s="41"/>
      <c r="C259" s="312" t="s">
        <v>687</v>
      </c>
      <c r="D259" s="312" t="s">
        <v>497</v>
      </c>
      <c r="E259" s="313" t="s">
        <v>3486</v>
      </c>
      <c r="F259" s="314" t="s">
        <v>3487</v>
      </c>
      <c r="G259" s="315" t="s">
        <v>319</v>
      </c>
      <c r="H259" s="316">
        <v>27</v>
      </c>
      <c r="I259" s="317"/>
      <c r="J259" s="318">
        <f>ROUND(I259*H259,2)</f>
        <v>0</v>
      </c>
      <c r="K259" s="314" t="s">
        <v>191</v>
      </c>
      <c r="L259" s="319"/>
      <c r="M259" s="320" t="s">
        <v>1</v>
      </c>
      <c r="N259" s="321" t="s">
        <v>49</v>
      </c>
      <c r="O259" s="93"/>
      <c r="P259" s="254">
        <f>O259*H259</f>
        <v>0</v>
      </c>
      <c r="Q259" s="254">
        <v>2.234</v>
      </c>
      <c r="R259" s="254">
        <f>Q259*H259</f>
        <v>60.317999999999998</v>
      </c>
      <c r="S259" s="254">
        <v>0</v>
      </c>
      <c r="T259" s="255">
        <f>S259*H259</f>
        <v>0</v>
      </c>
      <c r="U259" s="40"/>
      <c r="V259" s="40"/>
      <c r="W259" s="40"/>
      <c r="X259" s="40"/>
      <c r="Y259" s="40"/>
      <c r="Z259" s="40"/>
      <c r="AA259" s="40"/>
      <c r="AB259" s="40"/>
      <c r="AC259" s="40"/>
      <c r="AD259" s="40"/>
      <c r="AE259" s="40"/>
      <c r="AR259" s="256" t="s">
        <v>219</v>
      </c>
      <c r="AT259" s="256" t="s">
        <v>497</v>
      </c>
      <c r="AU259" s="256" t="s">
        <v>99</v>
      </c>
      <c r="AY259" s="18" t="s">
        <v>184</v>
      </c>
      <c r="BE259" s="257">
        <f>IF(N259="základní",J259,0)</f>
        <v>0</v>
      </c>
      <c r="BF259" s="257">
        <f>IF(N259="snížená",J259,0)</f>
        <v>0</v>
      </c>
      <c r="BG259" s="257">
        <f>IF(N259="zákl. přenesená",J259,0)</f>
        <v>0</v>
      </c>
      <c r="BH259" s="257">
        <f>IF(N259="sníž. přenesená",J259,0)</f>
        <v>0</v>
      </c>
      <c r="BI259" s="257">
        <f>IF(N259="nulová",J259,0)</f>
        <v>0</v>
      </c>
      <c r="BJ259" s="18" t="s">
        <v>99</v>
      </c>
      <c r="BK259" s="257">
        <f>ROUND(I259*H259,2)</f>
        <v>0</v>
      </c>
      <c r="BL259" s="18" t="s">
        <v>196</v>
      </c>
      <c r="BM259" s="256" t="s">
        <v>3488</v>
      </c>
    </row>
    <row r="260" s="2" customFormat="1" ht="16.5" customHeight="1">
      <c r="A260" s="40"/>
      <c r="B260" s="41"/>
      <c r="C260" s="245" t="s">
        <v>692</v>
      </c>
      <c r="D260" s="245" t="s">
        <v>187</v>
      </c>
      <c r="E260" s="246" t="s">
        <v>3489</v>
      </c>
      <c r="F260" s="247" t="s">
        <v>3490</v>
      </c>
      <c r="G260" s="248" t="s">
        <v>269</v>
      </c>
      <c r="H260" s="249">
        <v>506.69999999999999</v>
      </c>
      <c r="I260" s="250"/>
      <c r="J260" s="251">
        <f>ROUND(I260*H260,2)</f>
        <v>0</v>
      </c>
      <c r="K260" s="247" t="s">
        <v>191</v>
      </c>
      <c r="L260" s="46"/>
      <c r="M260" s="252" t="s">
        <v>1</v>
      </c>
      <c r="N260" s="253" t="s">
        <v>49</v>
      </c>
      <c r="O260" s="93"/>
      <c r="P260" s="254">
        <f>O260*H260</f>
        <v>0</v>
      </c>
      <c r="Q260" s="254">
        <v>0.00046999999999999999</v>
      </c>
      <c r="R260" s="254">
        <f>Q260*H260</f>
        <v>0.238149</v>
      </c>
      <c r="S260" s="254">
        <v>0</v>
      </c>
      <c r="T260" s="255">
        <f>S260*H260</f>
        <v>0</v>
      </c>
      <c r="U260" s="40"/>
      <c r="V260" s="40"/>
      <c r="W260" s="40"/>
      <c r="X260" s="40"/>
      <c r="Y260" s="40"/>
      <c r="Z260" s="40"/>
      <c r="AA260" s="40"/>
      <c r="AB260" s="40"/>
      <c r="AC260" s="40"/>
      <c r="AD260" s="40"/>
      <c r="AE260" s="40"/>
      <c r="AR260" s="256" t="s">
        <v>196</v>
      </c>
      <c r="AT260" s="256" t="s">
        <v>187</v>
      </c>
      <c r="AU260" s="256" t="s">
        <v>99</v>
      </c>
      <c r="AY260" s="18" t="s">
        <v>184</v>
      </c>
      <c r="BE260" s="257">
        <f>IF(N260="základní",J260,0)</f>
        <v>0</v>
      </c>
      <c r="BF260" s="257">
        <f>IF(N260="snížená",J260,0)</f>
        <v>0</v>
      </c>
      <c r="BG260" s="257">
        <f>IF(N260="zákl. přenesená",J260,0)</f>
        <v>0</v>
      </c>
      <c r="BH260" s="257">
        <f>IF(N260="sníž. přenesená",J260,0)</f>
        <v>0</v>
      </c>
      <c r="BI260" s="257">
        <f>IF(N260="nulová",J260,0)</f>
        <v>0</v>
      </c>
      <c r="BJ260" s="18" t="s">
        <v>99</v>
      </c>
      <c r="BK260" s="257">
        <f>ROUND(I260*H260,2)</f>
        <v>0</v>
      </c>
      <c r="BL260" s="18" t="s">
        <v>196</v>
      </c>
      <c r="BM260" s="256" t="s">
        <v>3491</v>
      </c>
    </row>
    <row r="261" s="13" customFormat="1">
      <c r="A261" s="13"/>
      <c r="B261" s="266"/>
      <c r="C261" s="267"/>
      <c r="D261" s="258" t="s">
        <v>271</v>
      </c>
      <c r="E261" s="268" t="s">
        <v>1</v>
      </c>
      <c r="F261" s="269" t="s">
        <v>3389</v>
      </c>
      <c r="G261" s="267"/>
      <c r="H261" s="270">
        <v>506.69999999999999</v>
      </c>
      <c r="I261" s="271"/>
      <c r="J261" s="267"/>
      <c r="K261" s="267"/>
      <c r="L261" s="272"/>
      <c r="M261" s="273"/>
      <c r="N261" s="274"/>
      <c r="O261" s="274"/>
      <c r="P261" s="274"/>
      <c r="Q261" s="274"/>
      <c r="R261" s="274"/>
      <c r="S261" s="274"/>
      <c r="T261" s="275"/>
      <c r="U261" s="13"/>
      <c r="V261" s="13"/>
      <c r="W261" s="13"/>
      <c r="X261" s="13"/>
      <c r="Y261" s="13"/>
      <c r="Z261" s="13"/>
      <c r="AA261" s="13"/>
      <c r="AB261" s="13"/>
      <c r="AC261" s="13"/>
      <c r="AD261" s="13"/>
      <c r="AE261" s="13"/>
      <c r="AT261" s="276" t="s">
        <v>271</v>
      </c>
      <c r="AU261" s="276" t="s">
        <v>99</v>
      </c>
      <c r="AV261" s="13" t="s">
        <v>99</v>
      </c>
      <c r="AW261" s="13" t="s">
        <v>38</v>
      </c>
      <c r="AX261" s="13" t="s">
        <v>83</v>
      </c>
      <c r="AY261" s="276" t="s">
        <v>184</v>
      </c>
    </row>
    <row r="262" s="14" customFormat="1">
      <c r="A262" s="14"/>
      <c r="B262" s="277"/>
      <c r="C262" s="278"/>
      <c r="D262" s="258" t="s">
        <v>271</v>
      </c>
      <c r="E262" s="279" t="s">
        <v>1</v>
      </c>
      <c r="F262" s="280" t="s">
        <v>273</v>
      </c>
      <c r="G262" s="278"/>
      <c r="H262" s="281">
        <v>506.69999999999999</v>
      </c>
      <c r="I262" s="282"/>
      <c r="J262" s="278"/>
      <c r="K262" s="278"/>
      <c r="L262" s="283"/>
      <c r="M262" s="284"/>
      <c r="N262" s="285"/>
      <c r="O262" s="285"/>
      <c r="P262" s="285"/>
      <c r="Q262" s="285"/>
      <c r="R262" s="285"/>
      <c r="S262" s="285"/>
      <c r="T262" s="286"/>
      <c r="U262" s="14"/>
      <c r="V262" s="14"/>
      <c r="W262" s="14"/>
      <c r="X262" s="14"/>
      <c r="Y262" s="14"/>
      <c r="Z262" s="14"/>
      <c r="AA262" s="14"/>
      <c r="AB262" s="14"/>
      <c r="AC262" s="14"/>
      <c r="AD262" s="14"/>
      <c r="AE262" s="14"/>
      <c r="AT262" s="287" t="s">
        <v>271</v>
      </c>
      <c r="AU262" s="287" t="s">
        <v>99</v>
      </c>
      <c r="AV262" s="14" t="s">
        <v>196</v>
      </c>
      <c r="AW262" s="14" t="s">
        <v>38</v>
      </c>
      <c r="AX262" s="14" t="s">
        <v>91</v>
      </c>
      <c r="AY262" s="287" t="s">
        <v>184</v>
      </c>
    </row>
    <row r="263" s="2" customFormat="1" ht="16.5" customHeight="1">
      <c r="A263" s="40"/>
      <c r="B263" s="41"/>
      <c r="C263" s="245" t="s">
        <v>700</v>
      </c>
      <c r="D263" s="245" t="s">
        <v>187</v>
      </c>
      <c r="E263" s="246" t="s">
        <v>3492</v>
      </c>
      <c r="F263" s="247" t="s">
        <v>3493</v>
      </c>
      <c r="G263" s="248" t="s">
        <v>269</v>
      </c>
      <c r="H263" s="249">
        <v>20</v>
      </c>
      <c r="I263" s="250"/>
      <c r="J263" s="251">
        <f>ROUND(I263*H263,2)</f>
        <v>0</v>
      </c>
      <c r="K263" s="247" t="s">
        <v>191</v>
      </c>
      <c r="L263" s="46"/>
      <c r="M263" s="252" t="s">
        <v>1</v>
      </c>
      <c r="N263" s="253" t="s">
        <v>49</v>
      </c>
      <c r="O263" s="93"/>
      <c r="P263" s="254">
        <f>O263*H263</f>
        <v>0</v>
      </c>
      <c r="Q263" s="254">
        <v>0.00068999999999999997</v>
      </c>
      <c r="R263" s="254">
        <f>Q263*H263</f>
        <v>0.0138</v>
      </c>
      <c r="S263" s="254">
        <v>0</v>
      </c>
      <c r="T263" s="255">
        <f>S263*H263</f>
        <v>0</v>
      </c>
      <c r="U263" s="40"/>
      <c r="V263" s="40"/>
      <c r="W263" s="40"/>
      <c r="X263" s="40"/>
      <c r="Y263" s="40"/>
      <c r="Z263" s="40"/>
      <c r="AA263" s="40"/>
      <c r="AB263" s="40"/>
      <c r="AC263" s="40"/>
      <c r="AD263" s="40"/>
      <c r="AE263" s="40"/>
      <c r="AR263" s="256" t="s">
        <v>196</v>
      </c>
      <c r="AT263" s="256" t="s">
        <v>187</v>
      </c>
      <c r="AU263" s="256" t="s">
        <v>99</v>
      </c>
      <c r="AY263" s="18" t="s">
        <v>184</v>
      </c>
      <c r="BE263" s="257">
        <f>IF(N263="základní",J263,0)</f>
        <v>0</v>
      </c>
      <c r="BF263" s="257">
        <f>IF(N263="snížená",J263,0)</f>
        <v>0</v>
      </c>
      <c r="BG263" s="257">
        <f>IF(N263="zákl. přenesená",J263,0)</f>
        <v>0</v>
      </c>
      <c r="BH263" s="257">
        <f>IF(N263="sníž. přenesená",J263,0)</f>
        <v>0</v>
      </c>
      <c r="BI263" s="257">
        <f>IF(N263="nulová",J263,0)</f>
        <v>0</v>
      </c>
      <c r="BJ263" s="18" t="s">
        <v>99</v>
      </c>
      <c r="BK263" s="257">
        <f>ROUND(I263*H263,2)</f>
        <v>0</v>
      </c>
      <c r="BL263" s="18" t="s">
        <v>196</v>
      </c>
      <c r="BM263" s="256" t="s">
        <v>3494</v>
      </c>
    </row>
    <row r="264" s="13" customFormat="1">
      <c r="A264" s="13"/>
      <c r="B264" s="266"/>
      <c r="C264" s="267"/>
      <c r="D264" s="258" t="s">
        <v>271</v>
      </c>
      <c r="E264" s="268" t="s">
        <v>1</v>
      </c>
      <c r="F264" s="269" t="s">
        <v>3341</v>
      </c>
      <c r="G264" s="267"/>
      <c r="H264" s="270">
        <v>20</v>
      </c>
      <c r="I264" s="271"/>
      <c r="J264" s="267"/>
      <c r="K264" s="267"/>
      <c r="L264" s="272"/>
      <c r="M264" s="273"/>
      <c r="N264" s="274"/>
      <c r="O264" s="274"/>
      <c r="P264" s="274"/>
      <c r="Q264" s="274"/>
      <c r="R264" s="274"/>
      <c r="S264" s="274"/>
      <c r="T264" s="275"/>
      <c r="U264" s="13"/>
      <c r="V264" s="13"/>
      <c r="W264" s="13"/>
      <c r="X264" s="13"/>
      <c r="Y264" s="13"/>
      <c r="Z264" s="13"/>
      <c r="AA264" s="13"/>
      <c r="AB264" s="13"/>
      <c r="AC264" s="13"/>
      <c r="AD264" s="13"/>
      <c r="AE264" s="13"/>
      <c r="AT264" s="276" t="s">
        <v>271</v>
      </c>
      <c r="AU264" s="276" t="s">
        <v>99</v>
      </c>
      <c r="AV264" s="13" t="s">
        <v>99</v>
      </c>
      <c r="AW264" s="13" t="s">
        <v>38</v>
      </c>
      <c r="AX264" s="13" t="s">
        <v>83</v>
      </c>
      <c r="AY264" s="276" t="s">
        <v>184</v>
      </c>
    </row>
    <row r="265" s="14" customFormat="1">
      <c r="A265" s="14"/>
      <c r="B265" s="277"/>
      <c r="C265" s="278"/>
      <c r="D265" s="258" t="s">
        <v>271</v>
      </c>
      <c r="E265" s="279" t="s">
        <v>1</v>
      </c>
      <c r="F265" s="280" t="s">
        <v>273</v>
      </c>
      <c r="G265" s="278"/>
      <c r="H265" s="281">
        <v>20</v>
      </c>
      <c r="I265" s="282"/>
      <c r="J265" s="278"/>
      <c r="K265" s="278"/>
      <c r="L265" s="283"/>
      <c r="M265" s="284"/>
      <c r="N265" s="285"/>
      <c r="O265" s="285"/>
      <c r="P265" s="285"/>
      <c r="Q265" s="285"/>
      <c r="R265" s="285"/>
      <c r="S265" s="285"/>
      <c r="T265" s="286"/>
      <c r="U265" s="14"/>
      <c r="V265" s="14"/>
      <c r="W265" s="14"/>
      <c r="X265" s="14"/>
      <c r="Y265" s="14"/>
      <c r="Z265" s="14"/>
      <c r="AA265" s="14"/>
      <c r="AB265" s="14"/>
      <c r="AC265" s="14"/>
      <c r="AD265" s="14"/>
      <c r="AE265" s="14"/>
      <c r="AT265" s="287" t="s">
        <v>271</v>
      </c>
      <c r="AU265" s="287" t="s">
        <v>99</v>
      </c>
      <c r="AV265" s="14" t="s">
        <v>196</v>
      </c>
      <c r="AW265" s="14" t="s">
        <v>38</v>
      </c>
      <c r="AX265" s="14" t="s">
        <v>91</v>
      </c>
      <c r="AY265" s="287" t="s">
        <v>184</v>
      </c>
    </row>
    <row r="266" s="2" customFormat="1" ht="16.5" customHeight="1">
      <c r="A266" s="40"/>
      <c r="B266" s="41"/>
      <c r="C266" s="245" t="s">
        <v>708</v>
      </c>
      <c r="D266" s="245" t="s">
        <v>187</v>
      </c>
      <c r="E266" s="246" t="s">
        <v>1255</v>
      </c>
      <c r="F266" s="247" t="s">
        <v>1256</v>
      </c>
      <c r="G266" s="248" t="s">
        <v>309</v>
      </c>
      <c r="H266" s="249">
        <v>0.25</v>
      </c>
      <c r="I266" s="250"/>
      <c r="J266" s="251">
        <f>ROUND(I266*H266,2)</f>
        <v>0</v>
      </c>
      <c r="K266" s="247" t="s">
        <v>191</v>
      </c>
      <c r="L266" s="46"/>
      <c r="M266" s="252" t="s">
        <v>1</v>
      </c>
      <c r="N266" s="253" t="s">
        <v>49</v>
      </c>
      <c r="O266" s="93"/>
      <c r="P266" s="254">
        <f>O266*H266</f>
        <v>0</v>
      </c>
      <c r="Q266" s="254">
        <v>0.00093000000000000005</v>
      </c>
      <c r="R266" s="254">
        <f>Q266*H266</f>
        <v>0.00023250000000000001</v>
      </c>
      <c r="S266" s="254">
        <v>0.070000000000000007</v>
      </c>
      <c r="T266" s="255">
        <f>S266*H266</f>
        <v>0.017500000000000002</v>
      </c>
      <c r="U266" s="40"/>
      <c r="V266" s="40"/>
      <c r="W266" s="40"/>
      <c r="X266" s="40"/>
      <c r="Y266" s="40"/>
      <c r="Z266" s="40"/>
      <c r="AA266" s="40"/>
      <c r="AB266" s="40"/>
      <c r="AC266" s="40"/>
      <c r="AD266" s="40"/>
      <c r="AE266" s="40"/>
      <c r="AR266" s="256" t="s">
        <v>196</v>
      </c>
      <c r="AT266" s="256" t="s">
        <v>187</v>
      </c>
      <c r="AU266" s="256" t="s">
        <v>99</v>
      </c>
      <c r="AY266" s="18" t="s">
        <v>184</v>
      </c>
      <c r="BE266" s="257">
        <f>IF(N266="základní",J266,0)</f>
        <v>0</v>
      </c>
      <c r="BF266" s="257">
        <f>IF(N266="snížená",J266,0)</f>
        <v>0</v>
      </c>
      <c r="BG266" s="257">
        <f>IF(N266="zákl. přenesená",J266,0)</f>
        <v>0</v>
      </c>
      <c r="BH266" s="257">
        <f>IF(N266="sníž. přenesená",J266,0)</f>
        <v>0</v>
      </c>
      <c r="BI266" s="257">
        <f>IF(N266="nulová",J266,0)</f>
        <v>0</v>
      </c>
      <c r="BJ266" s="18" t="s">
        <v>99</v>
      </c>
      <c r="BK266" s="257">
        <f>ROUND(I266*H266,2)</f>
        <v>0</v>
      </c>
      <c r="BL266" s="18" t="s">
        <v>196</v>
      </c>
      <c r="BM266" s="256" t="s">
        <v>3495</v>
      </c>
    </row>
    <row r="267" s="12" customFormat="1" ht="22.8" customHeight="1">
      <c r="A267" s="12"/>
      <c r="B267" s="229"/>
      <c r="C267" s="230"/>
      <c r="D267" s="231" t="s">
        <v>82</v>
      </c>
      <c r="E267" s="243" t="s">
        <v>1336</v>
      </c>
      <c r="F267" s="243" t="s">
        <v>1337</v>
      </c>
      <c r="G267" s="230"/>
      <c r="H267" s="230"/>
      <c r="I267" s="233"/>
      <c r="J267" s="244">
        <f>BK267</f>
        <v>0</v>
      </c>
      <c r="K267" s="230"/>
      <c r="L267" s="235"/>
      <c r="M267" s="236"/>
      <c r="N267" s="237"/>
      <c r="O267" s="237"/>
      <c r="P267" s="238">
        <f>P268</f>
        <v>0</v>
      </c>
      <c r="Q267" s="237"/>
      <c r="R267" s="238">
        <f>R268</f>
        <v>0</v>
      </c>
      <c r="S267" s="237"/>
      <c r="T267" s="239">
        <f>T268</f>
        <v>0</v>
      </c>
      <c r="U267" s="12"/>
      <c r="V267" s="12"/>
      <c r="W267" s="12"/>
      <c r="X267" s="12"/>
      <c r="Y267" s="12"/>
      <c r="Z267" s="12"/>
      <c r="AA267" s="12"/>
      <c r="AB267" s="12"/>
      <c r="AC267" s="12"/>
      <c r="AD267" s="12"/>
      <c r="AE267" s="12"/>
      <c r="AR267" s="240" t="s">
        <v>91</v>
      </c>
      <c r="AT267" s="241" t="s">
        <v>82</v>
      </c>
      <c r="AU267" s="241" t="s">
        <v>91</v>
      </c>
      <c r="AY267" s="240" t="s">
        <v>184</v>
      </c>
      <c r="BK267" s="242">
        <f>BK268</f>
        <v>0</v>
      </c>
    </row>
    <row r="268" s="2" customFormat="1" ht="16.5" customHeight="1">
      <c r="A268" s="40"/>
      <c r="B268" s="41"/>
      <c r="C268" s="245" t="s">
        <v>712</v>
      </c>
      <c r="D268" s="245" t="s">
        <v>187</v>
      </c>
      <c r="E268" s="246" t="s">
        <v>3496</v>
      </c>
      <c r="F268" s="247" t="s">
        <v>3497</v>
      </c>
      <c r="G268" s="248" t="s">
        <v>389</v>
      </c>
      <c r="H268" s="249">
        <v>1062.4639999999999</v>
      </c>
      <c r="I268" s="250"/>
      <c r="J268" s="251">
        <f>ROUND(I268*H268,2)</f>
        <v>0</v>
      </c>
      <c r="K268" s="247" t="s">
        <v>191</v>
      </c>
      <c r="L268" s="46"/>
      <c r="M268" s="323" t="s">
        <v>1</v>
      </c>
      <c r="N268" s="324" t="s">
        <v>49</v>
      </c>
      <c r="O268" s="264"/>
      <c r="P268" s="325">
        <f>O268*H268</f>
        <v>0</v>
      </c>
      <c r="Q268" s="325">
        <v>0</v>
      </c>
      <c r="R268" s="325">
        <f>Q268*H268</f>
        <v>0</v>
      </c>
      <c r="S268" s="325">
        <v>0</v>
      </c>
      <c r="T268" s="326">
        <f>S268*H268</f>
        <v>0</v>
      </c>
      <c r="U268" s="40"/>
      <c r="V268" s="40"/>
      <c r="W268" s="40"/>
      <c r="X268" s="40"/>
      <c r="Y268" s="40"/>
      <c r="Z268" s="40"/>
      <c r="AA268" s="40"/>
      <c r="AB268" s="40"/>
      <c r="AC268" s="40"/>
      <c r="AD268" s="40"/>
      <c r="AE268" s="40"/>
      <c r="AR268" s="256" t="s">
        <v>196</v>
      </c>
      <c r="AT268" s="256" t="s">
        <v>187</v>
      </c>
      <c r="AU268" s="256" t="s">
        <v>99</v>
      </c>
      <c r="AY268" s="18" t="s">
        <v>184</v>
      </c>
      <c r="BE268" s="257">
        <f>IF(N268="základní",J268,0)</f>
        <v>0</v>
      </c>
      <c r="BF268" s="257">
        <f>IF(N268="snížená",J268,0)</f>
        <v>0</v>
      </c>
      <c r="BG268" s="257">
        <f>IF(N268="zákl. přenesená",J268,0)</f>
        <v>0</v>
      </c>
      <c r="BH268" s="257">
        <f>IF(N268="sníž. přenesená",J268,0)</f>
        <v>0</v>
      </c>
      <c r="BI268" s="257">
        <f>IF(N268="nulová",J268,0)</f>
        <v>0</v>
      </c>
      <c r="BJ268" s="18" t="s">
        <v>99</v>
      </c>
      <c r="BK268" s="257">
        <f>ROUND(I268*H268,2)</f>
        <v>0</v>
      </c>
      <c r="BL268" s="18" t="s">
        <v>196</v>
      </c>
      <c r="BM268" s="256" t="s">
        <v>3498</v>
      </c>
    </row>
    <row r="269" s="2" customFormat="1" ht="6.96" customHeight="1">
      <c r="A269" s="40"/>
      <c r="B269" s="68"/>
      <c r="C269" s="69"/>
      <c r="D269" s="69"/>
      <c r="E269" s="69"/>
      <c r="F269" s="69"/>
      <c r="G269" s="69"/>
      <c r="H269" s="69"/>
      <c r="I269" s="194"/>
      <c r="J269" s="69"/>
      <c r="K269" s="69"/>
      <c r="L269" s="46"/>
      <c r="M269" s="40"/>
      <c r="O269" s="40"/>
      <c r="P269" s="40"/>
      <c r="Q269" s="40"/>
      <c r="R269" s="40"/>
      <c r="S269" s="40"/>
      <c r="T269" s="40"/>
      <c r="U269" s="40"/>
      <c r="V269" s="40"/>
      <c r="W269" s="40"/>
      <c r="X269" s="40"/>
      <c r="Y269" s="40"/>
      <c r="Z269" s="40"/>
      <c r="AA269" s="40"/>
      <c r="AB269" s="40"/>
      <c r="AC269" s="40"/>
      <c r="AD269" s="40"/>
      <c r="AE269" s="40"/>
    </row>
  </sheetData>
  <sheetProtection sheet="1" autoFilter="0" formatColumns="0" formatRows="0" objects="1" scenarios="1" spinCount="100000" saltValue="Pgc1oN24R5DvjS5YDaQsHlUEl3OBtMyefC6yqCDsoTJkQO+nTytJ9bKSNVL1D/p3qQV22fmLIbm2G/9XKFZlKw==" hashValue="dusAXqu4u655CvzFd/04NMsaB0hy4r+TYoXvjwMgfBa1kCvRaFTsijh1CUDf/VDeGGBd472TKv6E3hpRnCCApw==" algorithmName="SHA-512" password="E785"/>
  <autoFilter ref="C124:K268"/>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138</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3499</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14. 5. 2020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ROUND(J117,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ROUND((SUM(BE117:BE119)),  2)</f>
        <v>0</v>
      </c>
      <c r="G33" s="40"/>
      <c r="H33" s="40"/>
      <c r="I33" s="173">
        <v>0.20999999999999999</v>
      </c>
      <c r="J33" s="172">
        <f>ROUND(((SUM(BE117:BE119))*I33),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ROUND((SUM(BF117:BF119)),  2)</f>
        <v>0</v>
      </c>
      <c r="G34" s="40"/>
      <c r="H34" s="40"/>
      <c r="I34" s="173">
        <v>0.14999999999999999</v>
      </c>
      <c r="J34" s="172">
        <f>ROUND(((SUM(BF117:BF119))*I34),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ROUND((SUM(BG117:BG119)),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ROUND((SUM(BH117:BH119)),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ROUND((SUM(BI117:BI119)),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D.2.2 - Vodovod</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14. 5. 2020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J117</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3500</v>
      </c>
      <c r="E97" s="207"/>
      <c r="F97" s="207"/>
      <c r="G97" s="207"/>
      <c r="H97" s="207"/>
      <c r="I97" s="208"/>
      <c r="J97" s="209">
        <f>J118</f>
        <v>0</v>
      </c>
      <c r="K97" s="205"/>
      <c r="L97" s="210"/>
      <c r="S97" s="9"/>
      <c r="T97" s="9"/>
      <c r="U97" s="9"/>
      <c r="V97" s="9"/>
      <c r="W97" s="9"/>
      <c r="X97" s="9"/>
      <c r="Y97" s="9"/>
      <c r="Z97" s="9"/>
      <c r="AA97" s="9"/>
      <c r="AB97" s="9"/>
      <c r="AC97" s="9"/>
      <c r="AD97" s="9"/>
      <c r="AE97" s="9"/>
    </row>
    <row r="98" s="2" customFormat="1" ht="21.84" customHeight="1">
      <c r="A98" s="40"/>
      <c r="B98" s="41"/>
      <c r="C98" s="42"/>
      <c r="D98" s="42"/>
      <c r="E98" s="42"/>
      <c r="F98" s="42"/>
      <c r="G98" s="42"/>
      <c r="H98" s="42"/>
      <c r="I98" s="156"/>
      <c r="J98" s="42"/>
      <c r="K98" s="42"/>
      <c r="L98" s="65"/>
      <c r="S98" s="40"/>
      <c r="T98" s="40"/>
      <c r="U98" s="40"/>
      <c r="V98" s="40"/>
      <c r="W98" s="40"/>
      <c r="X98" s="40"/>
      <c r="Y98" s="40"/>
      <c r="Z98" s="40"/>
      <c r="AA98" s="40"/>
      <c r="AB98" s="40"/>
      <c r="AC98" s="40"/>
      <c r="AD98" s="40"/>
      <c r="AE98" s="40"/>
    </row>
    <row r="99" s="2" customFormat="1" ht="6.96" customHeight="1">
      <c r="A99" s="40"/>
      <c r="B99" s="68"/>
      <c r="C99" s="69"/>
      <c r="D99" s="69"/>
      <c r="E99" s="69"/>
      <c r="F99" s="69"/>
      <c r="G99" s="69"/>
      <c r="H99" s="69"/>
      <c r="I99" s="194"/>
      <c r="J99" s="69"/>
      <c r="K99" s="69"/>
      <c r="L99" s="65"/>
      <c r="S99" s="40"/>
      <c r="T99" s="40"/>
      <c r="U99" s="40"/>
      <c r="V99" s="40"/>
      <c r="W99" s="40"/>
      <c r="X99" s="40"/>
      <c r="Y99" s="40"/>
      <c r="Z99" s="40"/>
      <c r="AA99" s="40"/>
      <c r="AB99" s="40"/>
      <c r="AC99" s="40"/>
      <c r="AD99" s="40"/>
      <c r="AE99" s="40"/>
    </row>
    <row r="103" s="2" customFormat="1" ht="6.96" customHeight="1">
      <c r="A103" s="40"/>
      <c r="B103" s="70"/>
      <c r="C103" s="71"/>
      <c r="D103" s="71"/>
      <c r="E103" s="71"/>
      <c r="F103" s="71"/>
      <c r="G103" s="71"/>
      <c r="H103" s="71"/>
      <c r="I103" s="197"/>
      <c r="J103" s="71"/>
      <c r="K103" s="71"/>
      <c r="L103" s="65"/>
      <c r="S103" s="40"/>
      <c r="T103" s="40"/>
      <c r="U103" s="40"/>
      <c r="V103" s="40"/>
      <c r="W103" s="40"/>
      <c r="X103" s="40"/>
      <c r="Y103" s="40"/>
      <c r="Z103" s="40"/>
      <c r="AA103" s="40"/>
      <c r="AB103" s="40"/>
      <c r="AC103" s="40"/>
      <c r="AD103" s="40"/>
      <c r="AE103" s="40"/>
    </row>
    <row r="104" s="2" customFormat="1" ht="24.96" customHeight="1">
      <c r="A104" s="40"/>
      <c r="B104" s="41"/>
      <c r="C104" s="24" t="s">
        <v>168</v>
      </c>
      <c r="D104" s="42"/>
      <c r="E104" s="42"/>
      <c r="F104" s="42"/>
      <c r="G104" s="42"/>
      <c r="H104" s="42"/>
      <c r="I104" s="156"/>
      <c r="J104" s="42"/>
      <c r="K104" s="42"/>
      <c r="L104" s="65"/>
      <c r="S104" s="40"/>
      <c r="T104" s="40"/>
      <c r="U104" s="40"/>
      <c r="V104" s="40"/>
      <c r="W104" s="40"/>
      <c r="X104" s="40"/>
      <c r="Y104" s="40"/>
      <c r="Z104" s="40"/>
      <c r="AA104" s="40"/>
      <c r="AB104" s="40"/>
      <c r="AC104" s="40"/>
      <c r="AD104" s="40"/>
      <c r="AE104" s="40"/>
    </row>
    <row r="105" s="2" customFormat="1" ht="6.96" customHeight="1">
      <c r="A105" s="40"/>
      <c r="B105" s="41"/>
      <c r="C105" s="42"/>
      <c r="D105" s="42"/>
      <c r="E105" s="42"/>
      <c r="F105" s="42"/>
      <c r="G105" s="42"/>
      <c r="H105" s="42"/>
      <c r="I105" s="156"/>
      <c r="J105" s="42"/>
      <c r="K105" s="42"/>
      <c r="L105" s="65"/>
      <c r="S105" s="40"/>
      <c r="T105" s="40"/>
      <c r="U105" s="40"/>
      <c r="V105" s="40"/>
      <c r="W105" s="40"/>
      <c r="X105" s="40"/>
      <c r="Y105" s="40"/>
      <c r="Z105" s="40"/>
      <c r="AA105" s="40"/>
      <c r="AB105" s="40"/>
      <c r="AC105" s="40"/>
      <c r="AD105" s="40"/>
      <c r="AE105" s="40"/>
    </row>
    <row r="106" s="2" customFormat="1" ht="12" customHeight="1">
      <c r="A106" s="40"/>
      <c r="B106" s="41"/>
      <c r="C106" s="33" t="s">
        <v>16</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16.5" customHeight="1">
      <c r="A107" s="40"/>
      <c r="B107" s="41"/>
      <c r="C107" s="42"/>
      <c r="D107" s="42"/>
      <c r="E107" s="198" t="str">
        <f>E7</f>
        <v>DOMOV PRO SENIORY ANTOŠOVICE</v>
      </c>
      <c r="F107" s="33"/>
      <c r="G107" s="33"/>
      <c r="H107" s="33"/>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155</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78" t="str">
        <f>E9</f>
        <v>D.2.2 - Vodovod</v>
      </c>
      <c r="F109" s="42"/>
      <c r="G109" s="42"/>
      <c r="H109" s="42"/>
      <c r="I109" s="156"/>
      <c r="J109" s="42"/>
      <c r="K109" s="42"/>
      <c r="L109" s="65"/>
      <c r="S109" s="40"/>
      <c r="T109" s="40"/>
      <c r="U109" s="40"/>
      <c r="V109" s="40"/>
      <c r="W109" s="40"/>
      <c r="X109" s="40"/>
      <c r="Y109" s="40"/>
      <c r="Z109" s="40"/>
      <c r="AA109" s="40"/>
      <c r="AB109" s="40"/>
      <c r="AC109" s="40"/>
      <c r="AD109" s="40"/>
      <c r="AE109" s="40"/>
    </row>
    <row r="110" s="2" customFormat="1" ht="6.96" customHeight="1">
      <c r="A110" s="40"/>
      <c r="B110" s="41"/>
      <c r="C110" s="42"/>
      <c r="D110" s="42"/>
      <c r="E110" s="42"/>
      <c r="F110" s="42"/>
      <c r="G110" s="42"/>
      <c r="H110" s="42"/>
      <c r="I110" s="156"/>
      <c r="J110" s="42"/>
      <c r="K110" s="42"/>
      <c r="L110" s="65"/>
      <c r="S110" s="40"/>
      <c r="T110" s="40"/>
      <c r="U110" s="40"/>
      <c r="V110" s="40"/>
      <c r="W110" s="40"/>
      <c r="X110" s="40"/>
      <c r="Y110" s="40"/>
      <c r="Z110" s="40"/>
      <c r="AA110" s="40"/>
      <c r="AB110" s="40"/>
      <c r="AC110" s="40"/>
      <c r="AD110" s="40"/>
      <c r="AE110" s="40"/>
    </row>
    <row r="111" s="2" customFormat="1" ht="12" customHeight="1">
      <c r="A111" s="40"/>
      <c r="B111" s="41"/>
      <c r="C111" s="33" t="s">
        <v>22</v>
      </c>
      <c r="D111" s="42"/>
      <c r="E111" s="42"/>
      <c r="F111" s="28" t="str">
        <f>F12</f>
        <v>p.č.. 1, 3/1, 3/2, A 4/1 V K. Ú. ANTOŠOVICE</v>
      </c>
      <c r="G111" s="42"/>
      <c r="H111" s="42"/>
      <c r="I111" s="158" t="s">
        <v>24</v>
      </c>
      <c r="J111" s="81" t="str">
        <f>IF(J12="","",J12)</f>
        <v>14. 5. 2020</v>
      </c>
      <c r="K111" s="42"/>
      <c r="L111" s="65"/>
      <c r="S111" s="40"/>
      <c r="T111" s="40"/>
      <c r="U111" s="40"/>
      <c r="V111" s="40"/>
      <c r="W111" s="40"/>
      <c r="X111" s="40"/>
      <c r="Y111" s="40"/>
      <c r="Z111" s="40"/>
      <c r="AA111" s="40"/>
      <c r="AB111" s="40"/>
      <c r="AC111" s="40"/>
      <c r="AD111" s="40"/>
      <c r="AE111" s="40"/>
    </row>
    <row r="112" s="2" customFormat="1" ht="6.96" customHeight="1">
      <c r="A112" s="40"/>
      <c r="B112" s="41"/>
      <c r="C112" s="42"/>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25.65" customHeight="1">
      <c r="A113" s="40"/>
      <c r="B113" s="41"/>
      <c r="C113" s="33" t="s">
        <v>30</v>
      </c>
      <c r="D113" s="42"/>
      <c r="E113" s="42"/>
      <c r="F113" s="28" t="str">
        <f>E15</f>
        <v>Statutární město Ostrava, MOb Slezská Ostrava</v>
      </c>
      <c r="G113" s="42"/>
      <c r="H113" s="42"/>
      <c r="I113" s="158" t="s">
        <v>36</v>
      </c>
      <c r="J113" s="38" t="str">
        <f>E21</f>
        <v>Master Design s.r.o.</v>
      </c>
      <c r="K113" s="42"/>
      <c r="L113" s="65"/>
      <c r="S113" s="40"/>
      <c r="T113" s="40"/>
      <c r="U113" s="40"/>
      <c r="V113" s="40"/>
      <c r="W113" s="40"/>
      <c r="X113" s="40"/>
      <c r="Y113" s="40"/>
      <c r="Z113" s="40"/>
      <c r="AA113" s="40"/>
      <c r="AB113" s="40"/>
      <c r="AC113" s="40"/>
      <c r="AD113" s="40"/>
      <c r="AE113" s="40"/>
    </row>
    <row r="114" s="2" customFormat="1" ht="15.15" customHeight="1">
      <c r="A114" s="40"/>
      <c r="B114" s="41"/>
      <c r="C114" s="33" t="s">
        <v>34</v>
      </c>
      <c r="D114" s="42"/>
      <c r="E114" s="42"/>
      <c r="F114" s="28" t="str">
        <f>IF(E18="","",E18)</f>
        <v>Vyplň údaj</v>
      </c>
      <c r="G114" s="42"/>
      <c r="H114" s="42"/>
      <c r="I114" s="158" t="s">
        <v>39</v>
      </c>
      <c r="J114" s="38" t="str">
        <f>E24</f>
        <v xml:space="preserve"> </v>
      </c>
      <c r="K114" s="42"/>
      <c r="L114" s="65"/>
      <c r="S114" s="40"/>
      <c r="T114" s="40"/>
      <c r="U114" s="40"/>
      <c r="V114" s="40"/>
      <c r="W114" s="40"/>
      <c r="X114" s="40"/>
      <c r="Y114" s="40"/>
      <c r="Z114" s="40"/>
      <c r="AA114" s="40"/>
      <c r="AB114" s="40"/>
      <c r="AC114" s="40"/>
      <c r="AD114" s="40"/>
      <c r="AE114" s="40"/>
    </row>
    <row r="115" s="2" customFormat="1" ht="10.32" customHeight="1">
      <c r="A115" s="40"/>
      <c r="B115" s="41"/>
      <c r="C115" s="42"/>
      <c r="D115" s="42"/>
      <c r="E115" s="42"/>
      <c r="F115" s="42"/>
      <c r="G115" s="42"/>
      <c r="H115" s="42"/>
      <c r="I115" s="156"/>
      <c r="J115" s="42"/>
      <c r="K115" s="42"/>
      <c r="L115" s="65"/>
      <c r="S115" s="40"/>
      <c r="T115" s="40"/>
      <c r="U115" s="40"/>
      <c r="V115" s="40"/>
      <c r="W115" s="40"/>
      <c r="X115" s="40"/>
      <c r="Y115" s="40"/>
      <c r="Z115" s="40"/>
      <c r="AA115" s="40"/>
      <c r="AB115" s="40"/>
      <c r="AC115" s="40"/>
      <c r="AD115" s="40"/>
      <c r="AE115" s="40"/>
    </row>
    <row r="116" s="11" customFormat="1" ht="29.28" customHeight="1">
      <c r="A116" s="217"/>
      <c r="B116" s="218"/>
      <c r="C116" s="219" t="s">
        <v>169</v>
      </c>
      <c r="D116" s="220" t="s">
        <v>68</v>
      </c>
      <c r="E116" s="220" t="s">
        <v>64</v>
      </c>
      <c r="F116" s="220" t="s">
        <v>65</v>
      </c>
      <c r="G116" s="220" t="s">
        <v>170</v>
      </c>
      <c r="H116" s="220" t="s">
        <v>171</v>
      </c>
      <c r="I116" s="221" t="s">
        <v>172</v>
      </c>
      <c r="J116" s="220" t="s">
        <v>159</v>
      </c>
      <c r="K116" s="222" t="s">
        <v>173</v>
      </c>
      <c r="L116" s="223"/>
      <c r="M116" s="102" t="s">
        <v>1</v>
      </c>
      <c r="N116" s="103" t="s">
        <v>47</v>
      </c>
      <c r="O116" s="103" t="s">
        <v>174</v>
      </c>
      <c r="P116" s="103" t="s">
        <v>175</v>
      </c>
      <c r="Q116" s="103" t="s">
        <v>176</v>
      </c>
      <c r="R116" s="103" t="s">
        <v>177</v>
      </c>
      <c r="S116" s="103" t="s">
        <v>178</v>
      </c>
      <c r="T116" s="104" t="s">
        <v>179</v>
      </c>
      <c r="U116" s="217"/>
      <c r="V116" s="217"/>
      <c r="W116" s="217"/>
      <c r="X116" s="217"/>
      <c r="Y116" s="217"/>
      <c r="Z116" s="217"/>
      <c r="AA116" s="217"/>
      <c r="AB116" s="217"/>
      <c r="AC116" s="217"/>
      <c r="AD116" s="217"/>
      <c r="AE116" s="217"/>
    </row>
    <row r="117" s="2" customFormat="1" ht="22.8" customHeight="1">
      <c r="A117" s="40"/>
      <c r="B117" s="41"/>
      <c r="C117" s="109" t="s">
        <v>180</v>
      </c>
      <c r="D117" s="42"/>
      <c r="E117" s="42"/>
      <c r="F117" s="42"/>
      <c r="G117" s="42"/>
      <c r="H117" s="42"/>
      <c r="I117" s="156"/>
      <c r="J117" s="224">
        <f>BK117</f>
        <v>0</v>
      </c>
      <c r="K117" s="42"/>
      <c r="L117" s="46"/>
      <c r="M117" s="105"/>
      <c r="N117" s="225"/>
      <c r="O117" s="106"/>
      <c r="P117" s="226">
        <f>P118</f>
        <v>0</v>
      </c>
      <c r="Q117" s="106"/>
      <c r="R117" s="226">
        <f>R118</f>
        <v>0</v>
      </c>
      <c r="S117" s="106"/>
      <c r="T117" s="227">
        <f>T118</f>
        <v>0</v>
      </c>
      <c r="U117" s="40"/>
      <c r="V117" s="40"/>
      <c r="W117" s="40"/>
      <c r="X117" s="40"/>
      <c r="Y117" s="40"/>
      <c r="Z117" s="40"/>
      <c r="AA117" s="40"/>
      <c r="AB117" s="40"/>
      <c r="AC117" s="40"/>
      <c r="AD117" s="40"/>
      <c r="AE117" s="40"/>
      <c r="AT117" s="18" t="s">
        <v>82</v>
      </c>
      <c r="AU117" s="18" t="s">
        <v>161</v>
      </c>
      <c r="BK117" s="228">
        <f>BK118</f>
        <v>0</v>
      </c>
    </row>
    <row r="118" s="12" customFormat="1" ht="25.92" customHeight="1">
      <c r="A118" s="12"/>
      <c r="B118" s="229"/>
      <c r="C118" s="230"/>
      <c r="D118" s="231" t="s">
        <v>82</v>
      </c>
      <c r="E118" s="232" t="s">
        <v>2673</v>
      </c>
      <c r="F118" s="232" t="s">
        <v>3501</v>
      </c>
      <c r="G118" s="230"/>
      <c r="H118" s="230"/>
      <c r="I118" s="233"/>
      <c r="J118" s="234">
        <f>BK118</f>
        <v>0</v>
      </c>
      <c r="K118" s="230"/>
      <c r="L118" s="235"/>
      <c r="M118" s="236"/>
      <c r="N118" s="237"/>
      <c r="O118" s="237"/>
      <c r="P118" s="238">
        <f>P119</f>
        <v>0</v>
      </c>
      <c r="Q118" s="237"/>
      <c r="R118" s="238">
        <f>R119</f>
        <v>0</v>
      </c>
      <c r="S118" s="237"/>
      <c r="T118" s="239">
        <f>T119</f>
        <v>0</v>
      </c>
      <c r="U118" s="12"/>
      <c r="V118" s="12"/>
      <c r="W118" s="12"/>
      <c r="X118" s="12"/>
      <c r="Y118" s="12"/>
      <c r="Z118" s="12"/>
      <c r="AA118" s="12"/>
      <c r="AB118" s="12"/>
      <c r="AC118" s="12"/>
      <c r="AD118" s="12"/>
      <c r="AE118" s="12"/>
      <c r="AR118" s="240" t="s">
        <v>196</v>
      </c>
      <c r="AT118" s="241" t="s">
        <v>82</v>
      </c>
      <c r="AU118" s="241" t="s">
        <v>83</v>
      </c>
      <c r="AY118" s="240" t="s">
        <v>184</v>
      </c>
      <c r="BK118" s="242">
        <f>BK119</f>
        <v>0</v>
      </c>
    </row>
    <row r="119" s="2" customFormat="1" ht="16.5" customHeight="1">
      <c r="A119" s="40"/>
      <c r="B119" s="41"/>
      <c r="C119" s="245" t="s">
        <v>91</v>
      </c>
      <c r="D119" s="245" t="s">
        <v>187</v>
      </c>
      <c r="E119" s="246" t="s">
        <v>3275</v>
      </c>
      <c r="F119" s="247" t="s">
        <v>3502</v>
      </c>
      <c r="G119" s="248" t="s">
        <v>190</v>
      </c>
      <c r="H119" s="249">
        <v>1</v>
      </c>
      <c r="I119" s="250"/>
      <c r="J119" s="251">
        <f>ROUND(I119*H119,2)</f>
        <v>0</v>
      </c>
      <c r="K119" s="247" t="s">
        <v>1</v>
      </c>
      <c r="L119" s="46"/>
      <c r="M119" s="323" t="s">
        <v>1</v>
      </c>
      <c r="N119" s="324" t="s">
        <v>49</v>
      </c>
      <c r="O119" s="264"/>
      <c r="P119" s="325">
        <f>O119*H119</f>
        <v>0</v>
      </c>
      <c r="Q119" s="325">
        <v>0</v>
      </c>
      <c r="R119" s="325">
        <f>Q119*H119</f>
        <v>0</v>
      </c>
      <c r="S119" s="325">
        <v>0</v>
      </c>
      <c r="T119" s="326">
        <f>S119*H119</f>
        <v>0</v>
      </c>
      <c r="U119" s="40"/>
      <c r="V119" s="40"/>
      <c r="W119" s="40"/>
      <c r="X119" s="40"/>
      <c r="Y119" s="40"/>
      <c r="Z119" s="40"/>
      <c r="AA119" s="40"/>
      <c r="AB119" s="40"/>
      <c r="AC119" s="40"/>
      <c r="AD119" s="40"/>
      <c r="AE119" s="40"/>
      <c r="AR119" s="256" t="s">
        <v>411</v>
      </c>
      <c r="AT119" s="256" t="s">
        <v>187</v>
      </c>
      <c r="AU119" s="256" t="s">
        <v>91</v>
      </c>
      <c r="AY119" s="18" t="s">
        <v>184</v>
      </c>
      <c r="BE119" s="257">
        <f>IF(N119="základní",J119,0)</f>
        <v>0</v>
      </c>
      <c r="BF119" s="257">
        <f>IF(N119="snížená",J119,0)</f>
        <v>0</v>
      </c>
      <c r="BG119" s="257">
        <f>IF(N119="zákl. přenesená",J119,0)</f>
        <v>0</v>
      </c>
      <c r="BH119" s="257">
        <f>IF(N119="sníž. přenesená",J119,0)</f>
        <v>0</v>
      </c>
      <c r="BI119" s="257">
        <f>IF(N119="nulová",J119,0)</f>
        <v>0</v>
      </c>
      <c r="BJ119" s="18" t="s">
        <v>99</v>
      </c>
      <c r="BK119" s="257">
        <f>ROUND(I119*H119,2)</f>
        <v>0</v>
      </c>
      <c r="BL119" s="18" t="s">
        <v>411</v>
      </c>
      <c r="BM119" s="256" t="s">
        <v>3503</v>
      </c>
    </row>
    <row r="120" s="2" customFormat="1" ht="6.96" customHeight="1">
      <c r="A120" s="40"/>
      <c r="B120" s="68"/>
      <c r="C120" s="69"/>
      <c r="D120" s="69"/>
      <c r="E120" s="69"/>
      <c r="F120" s="69"/>
      <c r="G120" s="69"/>
      <c r="H120" s="69"/>
      <c r="I120" s="194"/>
      <c r="J120" s="69"/>
      <c r="K120" s="69"/>
      <c r="L120" s="46"/>
      <c r="M120" s="40"/>
      <c r="O120" s="40"/>
      <c r="P120" s="40"/>
      <c r="Q120" s="40"/>
      <c r="R120" s="40"/>
      <c r="S120" s="40"/>
      <c r="T120" s="40"/>
      <c r="U120" s="40"/>
      <c r="V120" s="40"/>
      <c r="W120" s="40"/>
      <c r="X120" s="40"/>
      <c r="Y120" s="40"/>
      <c r="Z120" s="40"/>
      <c r="AA120" s="40"/>
      <c r="AB120" s="40"/>
      <c r="AC120" s="40"/>
      <c r="AD120" s="40"/>
      <c r="AE120" s="40"/>
    </row>
  </sheetData>
  <sheetProtection sheet="1" autoFilter="0" formatColumns="0" formatRows="0" objects="1" scenarios="1" spinCount="100000" saltValue="dTUbaXCSAafV5H/DUu2mt/QtwhHWrTBnaYzICCuyWDVm700vNqhkTSxMYhkxLGKtzn4QQasP1oWmDEG6ptFhHQ==" hashValue="rkcbPiDPsW+nabKND4dIQBP8s3oJhqFMxaALoFR+U5CZb4uidskE0Zj/+QmxgFYTmqifypY90pYRAM5tP7i50A==" algorithmName="SHA-512" password="E785"/>
  <autoFilter ref="C116:K119"/>
  <mergeCells count="9">
    <mergeCell ref="E7:H7"/>
    <mergeCell ref="E9:H9"/>
    <mergeCell ref="E18:H18"/>
    <mergeCell ref="E27:H27"/>
    <mergeCell ref="E85:H85"/>
    <mergeCell ref="E87:H87"/>
    <mergeCell ref="E107:H107"/>
    <mergeCell ref="E109:H109"/>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141</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3504</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14. 5. 2020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ROUND(J117,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ROUND((SUM(BE117:BE119)),  2)</f>
        <v>0</v>
      </c>
      <c r="G33" s="40"/>
      <c r="H33" s="40"/>
      <c r="I33" s="173">
        <v>0.20999999999999999</v>
      </c>
      <c r="J33" s="172">
        <f>ROUND(((SUM(BE117:BE119))*I33),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ROUND((SUM(BF117:BF119)),  2)</f>
        <v>0</v>
      </c>
      <c r="G34" s="40"/>
      <c r="H34" s="40"/>
      <c r="I34" s="173">
        <v>0.14999999999999999</v>
      </c>
      <c r="J34" s="172">
        <f>ROUND(((SUM(BF117:BF119))*I34),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ROUND((SUM(BG117:BG119)),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ROUND((SUM(BH117:BH119)),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ROUND((SUM(BI117:BI119)),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D.2.3 - Dešťová kanalizace</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14. 5. 2020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J117</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3500</v>
      </c>
      <c r="E97" s="207"/>
      <c r="F97" s="207"/>
      <c r="G97" s="207"/>
      <c r="H97" s="207"/>
      <c r="I97" s="208"/>
      <c r="J97" s="209">
        <f>J118</f>
        <v>0</v>
      </c>
      <c r="K97" s="205"/>
      <c r="L97" s="210"/>
      <c r="S97" s="9"/>
      <c r="T97" s="9"/>
      <c r="U97" s="9"/>
      <c r="V97" s="9"/>
      <c r="W97" s="9"/>
      <c r="X97" s="9"/>
      <c r="Y97" s="9"/>
      <c r="Z97" s="9"/>
      <c r="AA97" s="9"/>
      <c r="AB97" s="9"/>
      <c r="AC97" s="9"/>
      <c r="AD97" s="9"/>
      <c r="AE97" s="9"/>
    </row>
    <row r="98" s="2" customFormat="1" ht="21.84" customHeight="1">
      <c r="A98" s="40"/>
      <c r="B98" s="41"/>
      <c r="C98" s="42"/>
      <c r="D98" s="42"/>
      <c r="E98" s="42"/>
      <c r="F98" s="42"/>
      <c r="G98" s="42"/>
      <c r="H98" s="42"/>
      <c r="I98" s="156"/>
      <c r="J98" s="42"/>
      <c r="K98" s="42"/>
      <c r="L98" s="65"/>
      <c r="S98" s="40"/>
      <c r="T98" s="40"/>
      <c r="U98" s="40"/>
      <c r="V98" s="40"/>
      <c r="W98" s="40"/>
      <c r="X98" s="40"/>
      <c r="Y98" s="40"/>
      <c r="Z98" s="40"/>
      <c r="AA98" s="40"/>
      <c r="AB98" s="40"/>
      <c r="AC98" s="40"/>
      <c r="AD98" s="40"/>
      <c r="AE98" s="40"/>
    </row>
    <row r="99" s="2" customFormat="1" ht="6.96" customHeight="1">
      <c r="A99" s="40"/>
      <c r="B99" s="68"/>
      <c r="C99" s="69"/>
      <c r="D99" s="69"/>
      <c r="E99" s="69"/>
      <c r="F99" s="69"/>
      <c r="G99" s="69"/>
      <c r="H99" s="69"/>
      <c r="I99" s="194"/>
      <c r="J99" s="69"/>
      <c r="K99" s="69"/>
      <c r="L99" s="65"/>
      <c r="S99" s="40"/>
      <c r="T99" s="40"/>
      <c r="U99" s="40"/>
      <c r="V99" s="40"/>
      <c r="W99" s="40"/>
      <c r="X99" s="40"/>
      <c r="Y99" s="40"/>
      <c r="Z99" s="40"/>
      <c r="AA99" s="40"/>
      <c r="AB99" s="40"/>
      <c r="AC99" s="40"/>
      <c r="AD99" s="40"/>
      <c r="AE99" s="40"/>
    </row>
    <row r="103" s="2" customFormat="1" ht="6.96" customHeight="1">
      <c r="A103" s="40"/>
      <c r="B103" s="70"/>
      <c r="C103" s="71"/>
      <c r="D103" s="71"/>
      <c r="E103" s="71"/>
      <c r="F103" s="71"/>
      <c r="G103" s="71"/>
      <c r="H103" s="71"/>
      <c r="I103" s="197"/>
      <c r="J103" s="71"/>
      <c r="K103" s="71"/>
      <c r="L103" s="65"/>
      <c r="S103" s="40"/>
      <c r="T103" s="40"/>
      <c r="U103" s="40"/>
      <c r="V103" s="40"/>
      <c r="W103" s="40"/>
      <c r="X103" s="40"/>
      <c r="Y103" s="40"/>
      <c r="Z103" s="40"/>
      <c r="AA103" s="40"/>
      <c r="AB103" s="40"/>
      <c r="AC103" s="40"/>
      <c r="AD103" s="40"/>
      <c r="AE103" s="40"/>
    </row>
    <row r="104" s="2" customFormat="1" ht="24.96" customHeight="1">
      <c r="A104" s="40"/>
      <c r="B104" s="41"/>
      <c r="C104" s="24" t="s">
        <v>168</v>
      </c>
      <c r="D104" s="42"/>
      <c r="E104" s="42"/>
      <c r="F104" s="42"/>
      <c r="G104" s="42"/>
      <c r="H104" s="42"/>
      <c r="I104" s="156"/>
      <c r="J104" s="42"/>
      <c r="K104" s="42"/>
      <c r="L104" s="65"/>
      <c r="S104" s="40"/>
      <c r="T104" s="40"/>
      <c r="U104" s="40"/>
      <c r="V104" s="40"/>
      <c r="W104" s="40"/>
      <c r="X104" s="40"/>
      <c r="Y104" s="40"/>
      <c r="Z104" s="40"/>
      <c r="AA104" s="40"/>
      <c r="AB104" s="40"/>
      <c r="AC104" s="40"/>
      <c r="AD104" s="40"/>
      <c r="AE104" s="40"/>
    </row>
    <row r="105" s="2" customFormat="1" ht="6.96" customHeight="1">
      <c r="A105" s="40"/>
      <c r="B105" s="41"/>
      <c r="C105" s="42"/>
      <c r="D105" s="42"/>
      <c r="E105" s="42"/>
      <c r="F105" s="42"/>
      <c r="G105" s="42"/>
      <c r="H105" s="42"/>
      <c r="I105" s="156"/>
      <c r="J105" s="42"/>
      <c r="K105" s="42"/>
      <c r="L105" s="65"/>
      <c r="S105" s="40"/>
      <c r="T105" s="40"/>
      <c r="U105" s="40"/>
      <c r="V105" s="40"/>
      <c r="W105" s="40"/>
      <c r="X105" s="40"/>
      <c r="Y105" s="40"/>
      <c r="Z105" s="40"/>
      <c r="AA105" s="40"/>
      <c r="AB105" s="40"/>
      <c r="AC105" s="40"/>
      <c r="AD105" s="40"/>
      <c r="AE105" s="40"/>
    </row>
    <row r="106" s="2" customFormat="1" ht="12" customHeight="1">
      <c r="A106" s="40"/>
      <c r="B106" s="41"/>
      <c r="C106" s="33" t="s">
        <v>16</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16.5" customHeight="1">
      <c r="A107" s="40"/>
      <c r="B107" s="41"/>
      <c r="C107" s="42"/>
      <c r="D107" s="42"/>
      <c r="E107" s="198" t="str">
        <f>E7</f>
        <v>DOMOV PRO SENIORY ANTOŠOVICE</v>
      </c>
      <c r="F107" s="33"/>
      <c r="G107" s="33"/>
      <c r="H107" s="33"/>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155</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78" t="str">
        <f>E9</f>
        <v>D.2.3 - Dešťová kanalizace</v>
      </c>
      <c r="F109" s="42"/>
      <c r="G109" s="42"/>
      <c r="H109" s="42"/>
      <c r="I109" s="156"/>
      <c r="J109" s="42"/>
      <c r="K109" s="42"/>
      <c r="L109" s="65"/>
      <c r="S109" s="40"/>
      <c r="T109" s="40"/>
      <c r="U109" s="40"/>
      <c r="V109" s="40"/>
      <c r="W109" s="40"/>
      <c r="X109" s="40"/>
      <c r="Y109" s="40"/>
      <c r="Z109" s="40"/>
      <c r="AA109" s="40"/>
      <c r="AB109" s="40"/>
      <c r="AC109" s="40"/>
      <c r="AD109" s="40"/>
      <c r="AE109" s="40"/>
    </row>
    <row r="110" s="2" customFormat="1" ht="6.96" customHeight="1">
      <c r="A110" s="40"/>
      <c r="B110" s="41"/>
      <c r="C110" s="42"/>
      <c r="D110" s="42"/>
      <c r="E110" s="42"/>
      <c r="F110" s="42"/>
      <c r="G110" s="42"/>
      <c r="H110" s="42"/>
      <c r="I110" s="156"/>
      <c r="J110" s="42"/>
      <c r="K110" s="42"/>
      <c r="L110" s="65"/>
      <c r="S110" s="40"/>
      <c r="T110" s="40"/>
      <c r="U110" s="40"/>
      <c r="V110" s="40"/>
      <c r="W110" s="40"/>
      <c r="X110" s="40"/>
      <c r="Y110" s="40"/>
      <c r="Z110" s="40"/>
      <c r="AA110" s="40"/>
      <c r="AB110" s="40"/>
      <c r="AC110" s="40"/>
      <c r="AD110" s="40"/>
      <c r="AE110" s="40"/>
    </row>
    <row r="111" s="2" customFormat="1" ht="12" customHeight="1">
      <c r="A111" s="40"/>
      <c r="B111" s="41"/>
      <c r="C111" s="33" t="s">
        <v>22</v>
      </c>
      <c r="D111" s="42"/>
      <c r="E111" s="42"/>
      <c r="F111" s="28" t="str">
        <f>F12</f>
        <v>p.č.. 1, 3/1, 3/2, A 4/1 V K. Ú. ANTOŠOVICE</v>
      </c>
      <c r="G111" s="42"/>
      <c r="H111" s="42"/>
      <c r="I111" s="158" t="s">
        <v>24</v>
      </c>
      <c r="J111" s="81" t="str">
        <f>IF(J12="","",J12)</f>
        <v>14. 5. 2020</v>
      </c>
      <c r="K111" s="42"/>
      <c r="L111" s="65"/>
      <c r="S111" s="40"/>
      <c r="T111" s="40"/>
      <c r="U111" s="40"/>
      <c r="V111" s="40"/>
      <c r="W111" s="40"/>
      <c r="X111" s="40"/>
      <c r="Y111" s="40"/>
      <c r="Z111" s="40"/>
      <c r="AA111" s="40"/>
      <c r="AB111" s="40"/>
      <c r="AC111" s="40"/>
      <c r="AD111" s="40"/>
      <c r="AE111" s="40"/>
    </row>
    <row r="112" s="2" customFormat="1" ht="6.96" customHeight="1">
      <c r="A112" s="40"/>
      <c r="B112" s="41"/>
      <c r="C112" s="42"/>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25.65" customHeight="1">
      <c r="A113" s="40"/>
      <c r="B113" s="41"/>
      <c r="C113" s="33" t="s">
        <v>30</v>
      </c>
      <c r="D113" s="42"/>
      <c r="E113" s="42"/>
      <c r="F113" s="28" t="str">
        <f>E15</f>
        <v>Statutární město Ostrava, MOb Slezská Ostrava</v>
      </c>
      <c r="G113" s="42"/>
      <c r="H113" s="42"/>
      <c r="I113" s="158" t="s">
        <v>36</v>
      </c>
      <c r="J113" s="38" t="str">
        <f>E21</f>
        <v>Master Design s.r.o.</v>
      </c>
      <c r="K113" s="42"/>
      <c r="L113" s="65"/>
      <c r="S113" s="40"/>
      <c r="T113" s="40"/>
      <c r="U113" s="40"/>
      <c r="V113" s="40"/>
      <c r="W113" s="40"/>
      <c r="X113" s="40"/>
      <c r="Y113" s="40"/>
      <c r="Z113" s="40"/>
      <c r="AA113" s="40"/>
      <c r="AB113" s="40"/>
      <c r="AC113" s="40"/>
      <c r="AD113" s="40"/>
      <c r="AE113" s="40"/>
    </row>
    <row r="114" s="2" customFormat="1" ht="15.15" customHeight="1">
      <c r="A114" s="40"/>
      <c r="B114" s="41"/>
      <c r="C114" s="33" t="s">
        <v>34</v>
      </c>
      <c r="D114" s="42"/>
      <c r="E114" s="42"/>
      <c r="F114" s="28" t="str">
        <f>IF(E18="","",E18)</f>
        <v>Vyplň údaj</v>
      </c>
      <c r="G114" s="42"/>
      <c r="H114" s="42"/>
      <c r="I114" s="158" t="s">
        <v>39</v>
      </c>
      <c r="J114" s="38" t="str">
        <f>E24</f>
        <v xml:space="preserve"> </v>
      </c>
      <c r="K114" s="42"/>
      <c r="L114" s="65"/>
      <c r="S114" s="40"/>
      <c r="T114" s="40"/>
      <c r="U114" s="40"/>
      <c r="V114" s="40"/>
      <c r="W114" s="40"/>
      <c r="X114" s="40"/>
      <c r="Y114" s="40"/>
      <c r="Z114" s="40"/>
      <c r="AA114" s="40"/>
      <c r="AB114" s="40"/>
      <c r="AC114" s="40"/>
      <c r="AD114" s="40"/>
      <c r="AE114" s="40"/>
    </row>
    <row r="115" s="2" customFormat="1" ht="10.32" customHeight="1">
      <c r="A115" s="40"/>
      <c r="B115" s="41"/>
      <c r="C115" s="42"/>
      <c r="D115" s="42"/>
      <c r="E115" s="42"/>
      <c r="F115" s="42"/>
      <c r="G115" s="42"/>
      <c r="H115" s="42"/>
      <c r="I115" s="156"/>
      <c r="J115" s="42"/>
      <c r="K115" s="42"/>
      <c r="L115" s="65"/>
      <c r="S115" s="40"/>
      <c r="T115" s="40"/>
      <c r="U115" s="40"/>
      <c r="V115" s="40"/>
      <c r="W115" s="40"/>
      <c r="X115" s="40"/>
      <c r="Y115" s="40"/>
      <c r="Z115" s="40"/>
      <c r="AA115" s="40"/>
      <c r="AB115" s="40"/>
      <c r="AC115" s="40"/>
      <c r="AD115" s="40"/>
      <c r="AE115" s="40"/>
    </row>
    <row r="116" s="11" customFormat="1" ht="29.28" customHeight="1">
      <c r="A116" s="217"/>
      <c r="B116" s="218"/>
      <c r="C116" s="219" t="s">
        <v>169</v>
      </c>
      <c r="D116" s="220" t="s">
        <v>68</v>
      </c>
      <c r="E116" s="220" t="s">
        <v>64</v>
      </c>
      <c r="F116" s="220" t="s">
        <v>65</v>
      </c>
      <c r="G116" s="220" t="s">
        <v>170</v>
      </c>
      <c r="H116" s="220" t="s">
        <v>171</v>
      </c>
      <c r="I116" s="221" t="s">
        <v>172</v>
      </c>
      <c r="J116" s="220" t="s">
        <v>159</v>
      </c>
      <c r="K116" s="222" t="s">
        <v>173</v>
      </c>
      <c r="L116" s="223"/>
      <c r="M116" s="102" t="s">
        <v>1</v>
      </c>
      <c r="N116" s="103" t="s">
        <v>47</v>
      </c>
      <c r="O116" s="103" t="s">
        <v>174</v>
      </c>
      <c r="P116" s="103" t="s">
        <v>175</v>
      </c>
      <c r="Q116" s="103" t="s">
        <v>176</v>
      </c>
      <c r="R116" s="103" t="s">
        <v>177</v>
      </c>
      <c r="S116" s="103" t="s">
        <v>178</v>
      </c>
      <c r="T116" s="104" t="s">
        <v>179</v>
      </c>
      <c r="U116" s="217"/>
      <c r="V116" s="217"/>
      <c r="W116" s="217"/>
      <c r="X116" s="217"/>
      <c r="Y116" s="217"/>
      <c r="Z116" s="217"/>
      <c r="AA116" s="217"/>
      <c r="AB116" s="217"/>
      <c r="AC116" s="217"/>
      <c r="AD116" s="217"/>
      <c r="AE116" s="217"/>
    </row>
    <row r="117" s="2" customFormat="1" ht="22.8" customHeight="1">
      <c r="A117" s="40"/>
      <c r="B117" s="41"/>
      <c r="C117" s="109" t="s">
        <v>180</v>
      </c>
      <c r="D117" s="42"/>
      <c r="E117" s="42"/>
      <c r="F117" s="42"/>
      <c r="G117" s="42"/>
      <c r="H117" s="42"/>
      <c r="I117" s="156"/>
      <c r="J117" s="224">
        <f>BK117</f>
        <v>0</v>
      </c>
      <c r="K117" s="42"/>
      <c r="L117" s="46"/>
      <c r="M117" s="105"/>
      <c r="N117" s="225"/>
      <c r="O117" s="106"/>
      <c r="P117" s="226">
        <f>P118</f>
        <v>0</v>
      </c>
      <c r="Q117" s="106"/>
      <c r="R117" s="226">
        <f>R118</f>
        <v>0</v>
      </c>
      <c r="S117" s="106"/>
      <c r="T117" s="227">
        <f>T118</f>
        <v>0</v>
      </c>
      <c r="U117" s="40"/>
      <c r="V117" s="40"/>
      <c r="W117" s="40"/>
      <c r="X117" s="40"/>
      <c r="Y117" s="40"/>
      <c r="Z117" s="40"/>
      <c r="AA117" s="40"/>
      <c r="AB117" s="40"/>
      <c r="AC117" s="40"/>
      <c r="AD117" s="40"/>
      <c r="AE117" s="40"/>
      <c r="AT117" s="18" t="s">
        <v>82</v>
      </c>
      <c r="AU117" s="18" t="s">
        <v>161</v>
      </c>
      <c r="BK117" s="228">
        <f>BK118</f>
        <v>0</v>
      </c>
    </row>
    <row r="118" s="12" customFormat="1" ht="25.92" customHeight="1">
      <c r="A118" s="12"/>
      <c r="B118" s="229"/>
      <c r="C118" s="230"/>
      <c r="D118" s="231" t="s">
        <v>82</v>
      </c>
      <c r="E118" s="232" t="s">
        <v>2673</v>
      </c>
      <c r="F118" s="232" t="s">
        <v>3501</v>
      </c>
      <c r="G118" s="230"/>
      <c r="H118" s="230"/>
      <c r="I118" s="233"/>
      <c r="J118" s="234">
        <f>BK118</f>
        <v>0</v>
      </c>
      <c r="K118" s="230"/>
      <c r="L118" s="235"/>
      <c r="M118" s="236"/>
      <c r="N118" s="237"/>
      <c r="O118" s="237"/>
      <c r="P118" s="238">
        <f>P119</f>
        <v>0</v>
      </c>
      <c r="Q118" s="237"/>
      <c r="R118" s="238">
        <f>R119</f>
        <v>0</v>
      </c>
      <c r="S118" s="237"/>
      <c r="T118" s="239">
        <f>T119</f>
        <v>0</v>
      </c>
      <c r="U118" s="12"/>
      <c r="V118" s="12"/>
      <c r="W118" s="12"/>
      <c r="X118" s="12"/>
      <c r="Y118" s="12"/>
      <c r="Z118" s="12"/>
      <c r="AA118" s="12"/>
      <c r="AB118" s="12"/>
      <c r="AC118" s="12"/>
      <c r="AD118" s="12"/>
      <c r="AE118" s="12"/>
      <c r="AR118" s="240" t="s">
        <v>196</v>
      </c>
      <c r="AT118" s="241" t="s">
        <v>82</v>
      </c>
      <c r="AU118" s="241" t="s">
        <v>83</v>
      </c>
      <c r="AY118" s="240" t="s">
        <v>184</v>
      </c>
      <c r="BK118" s="242">
        <f>BK119</f>
        <v>0</v>
      </c>
    </row>
    <row r="119" s="2" customFormat="1" ht="16.5" customHeight="1">
      <c r="A119" s="40"/>
      <c r="B119" s="41"/>
      <c r="C119" s="245" t="s">
        <v>91</v>
      </c>
      <c r="D119" s="245" t="s">
        <v>187</v>
      </c>
      <c r="E119" s="246" t="s">
        <v>3275</v>
      </c>
      <c r="F119" s="247" t="s">
        <v>3505</v>
      </c>
      <c r="G119" s="248" t="s">
        <v>190</v>
      </c>
      <c r="H119" s="249">
        <v>1</v>
      </c>
      <c r="I119" s="250"/>
      <c r="J119" s="251">
        <f>ROUND(I119*H119,2)</f>
        <v>0</v>
      </c>
      <c r="K119" s="247" t="s">
        <v>1</v>
      </c>
      <c r="L119" s="46"/>
      <c r="M119" s="323" t="s">
        <v>1</v>
      </c>
      <c r="N119" s="324" t="s">
        <v>49</v>
      </c>
      <c r="O119" s="264"/>
      <c r="P119" s="325">
        <f>O119*H119</f>
        <v>0</v>
      </c>
      <c r="Q119" s="325">
        <v>0</v>
      </c>
      <c r="R119" s="325">
        <f>Q119*H119</f>
        <v>0</v>
      </c>
      <c r="S119" s="325">
        <v>0</v>
      </c>
      <c r="T119" s="326">
        <f>S119*H119</f>
        <v>0</v>
      </c>
      <c r="U119" s="40"/>
      <c r="V119" s="40"/>
      <c r="W119" s="40"/>
      <c r="X119" s="40"/>
      <c r="Y119" s="40"/>
      <c r="Z119" s="40"/>
      <c r="AA119" s="40"/>
      <c r="AB119" s="40"/>
      <c r="AC119" s="40"/>
      <c r="AD119" s="40"/>
      <c r="AE119" s="40"/>
      <c r="AR119" s="256" t="s">
        <v>411</v>
      </c>
      <c r="AT119" s="256" t="s">
        <v>187</v>
      </c>
      <c r="AU119" s="256" t="s">
        <v>91</v>
      </c>
      <c r="AY119" s="18" t="s">
        <v>184</v>
      </c>
      <c r="BE119" s="257">
        <f>IF(N119="základní",J119,0)</f>
        <v>0</v>
      </c>
      <c r="BF119" s="257">
        <f>IF(N119="snížená",J119,0)</f>
        <v>0</v>
      </c>
      <c r="BG119" s="257">
        <f>IF(N119="zákl. přenesená",J119,0)</f>
        <v>0</v>
      </c>
      <c r="BH119" s="257">
        <f>IF(N119="sníž. přenesená",J119,0)</f>
        <v>0</v>
      </c>
      <c r="BI119" s="257">
        <f>IF(N119="nulová",J119,0)</f>
        <v>0</v>
      </c>
      <c r="BJ119" s="18" t="s">
        <v>99</v>
      </c>
      <c r="BK119" s="257">
        <f>ROUND(I119*H119,2)</f>
        <v>0</v>
      </c>
      <c r="BL119" s="18" t="s">
        <v>411</v>
      </c>
      <c r="BM119" s="256" t="s">
        <v>3506</v>
      </c>
    </row>
    <row r="120" s="2" customFormat="1" ht="6.96" customHeight="1">
      <c r="A120" s="40"/>
      <c r="B120" s="68"/>
      <c r="C120" s="69"/>
      <c r="D120" s="69"/>
      <c r="E120" s="69"/>
      <c r="F120" s="69"/>
      <c r="G120" s="69"/>
      <c r="H120" s="69"/>
      <c r="I120" s="194"/>
      <c r="J120" s="69"/>
      <c r="K120" s="69"/>
      <c r="L120" s="46"/>
      <c r="M120" s="40"/>
      <c r="O120" s="40"/>
      <c r="P120" s="40"/>
      <c r="Q120" s="40"/>
      <c r="R120" s="40"/>
      <c r="S120" s="40"/>
      <c r="T120" s="40"/>
      <c r="U120" s="40"/>
      <c r="V120" s="40"/>
      <c r="W120" s="40"/>
      <c r="X120" s="40"/>
      <c r="Y120" s="40"/>
      <c r="Z120" s="40"/>
      <c r="AA120" s="40"/>
      <c r="AB120" s="40"/>
      <c r="AC120" s="40"/>
      <c r="AD120" s="40"/>
      <c r="AE120" s="40"/>
    </row>
  </sheetData>
  <sheetProtection sheet="1" autoFilter="0" formatColumns="0" formatRows="0" objects="1" scenarios="1" spinCount="100000" saltValue="cPqNzcCnlNMt3kTLJTX6HPpY1vle6bXQ1AqdV9TIlQiEzLRr7dDTimviOlglx3ghA4LEk7l1NcgElM/eTJ63DA==" hashValue="2WAqAFqzGObWnH3QE8IzN65gev4oMd7mcTYVhPzvy00w8AA02sMIqn77rGxs9oQzwgqVWBhIz6cLMd6ZI9huow==" algorithmName="SHA-512" password="E785"/>
  <autoFilter ref="C116:K119"/>
  <mergeCells count="9">
    <mergeCell ref="E7:H7"/>
    <mergeCell ref="E9:H9"/>
    <mergeCell ref="E18:H18"/>
    <mergeCell ref="E27:H27"/>
    <mergeCell ref="E85:H85"/>
    <mergeCell ref="E87:H87"/>
    <mergeCell ref="E107:H107"/>
    <mergeCell ref="E109:H109"/>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144</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3507</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14. 5. 2020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ROUND(J117,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ROUND((SUM(BE117:BE119)),  2)</f>
        <v>0</v>
      </c>
      <c r="G33" s="40"/>
      <c r="H33" s="40"/>
      <c r="I33" s="173">
        <v>0.20999999999999999</v>
      </c>
      <c r="J33" s="172">
        <f>ROUND(((SUM(BE117:BE119))*I33),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ROUND((SUM(BF117:BF119)),  2)</f>
        <v>0</v>
      </c>
      <c r="G34" s="40"/>
      <c r="H34" s="40"/>
      <c r="I34" s="173">
        <v>0.14999999999999999</v>
      </c>
      <c r="J34" s="172">
        <f>ROUND(((SUM(BF117:BF119))*I34),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ROUND((SUM(BG117:BG119)),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ROUND((SUM(BH117:BH119)),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ROUND((SUM(BI117:BI119)),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D.2.4 - Splašková kanalizace</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14. 5. 2020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J117</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3500</v>
      </c>
      <c r="E97" s="207"/>
      <c r="F97" s="207"/>
      <c r="G97" s="207"/>
      <c r="H97" s="207"/>
      <c r="I97" s="208"/>
      <c r="J97" s="209">
        <f>J118</f>
        <v>0</v>
      </c>
      <c r="K97" s="205"/>
      <c r="L97" s="210"/>
      <c r="S97" s="9"/>
      <c r="T97" s="9"/>
      <c r="U97" s="9"/>
      <c r="V97" s="9"/>
      <c r="W97" s="9"/>
      <c r="X97" s="9"/>
      <c r="Y97" s="9"/>
      <c r="Z97" s="9"/>
      <c r="AA97" s="9"/>
      <c r="AB97" s="9"/>
      <c r="AC97" s="9"/>
      <c r="AD97" s="9"/>
      <c r="AE97" s="9"/>
    </row>
    <row r="98" s="2" customFormat="1" ht="21.84" customHeight="1">
      <c r="A98" s="40"/>
      <c r="B98" s="41"/>
      <c r="C98" s="42"/>
      <c r="D98" s="42"/>
      <c r="E98" s="42"/>
      <c r="F98" s="42"/>
      <c r="G98" s="42"/>
      <c r="H98" s="42"/>
      <c r="I98" s="156"/>
      <c r="J98" s="42"/>
      <c r="K98" s="42"/>
      <c r="L98" s="65"/>
      <c r="S98" s="40"/>
      <c r="T98" s="40"/>
      <c r="U98" s="40"/>
      <c r="V98" s="40"/>
      <c r="W98" s="40"/>
      <c r="X98" s="40"/>
      <c r="Y98" s="40"/>
      <c r="Z98" s="40"/>
      <c r="AA98" s="40"/>
      <c r="AB98" s="40"/>
      <c r="AC98" s="40"/>
      <c r="AD98" s="40"/>
      <c r="AE98" s="40"/>
    </row>
    <row r="99" s="2" customFormat="1" ht="6.96" customHeight="1">
      <c r="A99" s="40"/>
      <c r="B99" s="68"/>
      <c r="C99" s="69"/>
      <c r="D99" s="69"/>
      <c r="E99" s="69"/>
      <c r="F99" s="69"/>
      <c r="G99" s="69"/>
      <c r="H99" s="69"/>
      <c r="I99" s="194"/>
      <c r="J99" s="69"/>
      <c r="K99" s="69"/>
      <c r="L99" s="65"/>
      <c r="S99" s="40"/>
      <c r="T99" s="40"/>
      <c r="U99" s="40"/>
      <c r="V99" s="40"/>
      <c r="W99" s="40"/>
      <c r="X99" s="40"/>
      <c r="Y99" s="40"/>
      <c r="Z99" s="40"/>
      <c r="AA99" s="40"/>
      <c r="AB99" s="40"/>
      <c r="AC99" s="40"/>
      <c r="AD99" s="40"/>
      <c r="AE99" s="40"/>
    </row>
    <row r="103" s="2" customFormat="1" ht="6.96" customHeight="1">
      <c r="A103" s="40"/>
      <c r="B103" s="70"/>
      <c r="C103" s="71"/>
      <c r="D103" s="71"/>
      <c r="E103" s="71"/>
      <c r="F103" s="71"/>
      <c r="G103" s="71"/>
      <c r="H103" s="71"/>
      <c r="I103" s="197"/>
      <c r="J103" s="71"/>
      <c r="K103" s="71"/>
      <c r="L103" s="65"/>
      <c r="S103" s="40"/>
      <c r="T103" s="40"/>
      <c r="U103" s="40"/>
      <c r="V103" s="40"/>
      <c r="W103" s="40"/>
      <c r="X103" s="40"/>
      <c r="Y103" s="40"/>
      <c r="Z103" s="40"/>
      <c r="AA103" s="40"/>
      <c r="AB103" s="40"/>
      <c r="AC103" s="40"/>
      <c r="AD103" s="40"/>
      <c r="AE103" s="40"/>
    </row>
    <row r="104" s="2" customFormat="1" ht="24.96" customHeight="1">
      <c r="A104" s="40"/>
      <c r="B104" s="41"/>
      <c r="C104" s="24" t="s">
        <v>168</v>
      </c>
      <c r="D104" s="42"/>
      <c r="E104" s="42"/>
      <c r="F104" s="42"/>
      <c r="G104" s="42"/>
      <c r="H104" s="42"/>
      <c r="I104" s="156"/>
      <c r="J104" s="42"/>
      <c r="K104" s="42"/>
      <c r="L104" s="65"/>
      <c r="S104" s="40"/>
      <c r="T104" s="40"/>
      <c r="U104" s="40"/>
      <c r="V104" s="40"/>
      <c r="W104" s="40"/>
      <c r="X104" s="40"/>
      <c r="Y104" s="40"/>
      <c r="Z104" s="40"/>
      <c r="AA104" s="40"/>
      <c r="AB104" s="40"/>
      <c r="AC104" s="40"/>
      <c r="AD104" s="40"/>
      <c r="AE104" s="40"/>
    </row>
    <row r="105" s="2" customFormat="1" ht="6.96" customHeight="1">
      <c r="A105" s="40"/>
      <c r="B105" s="41"/>
      <c r="C105" s="42"/>
      <c r="D105" s="42"/>
      <c r="E105" s="42"/>
      <c r="F105" s="42"/>
      <c r="G105" s="42"/>
      <c r="H105" s="42"/>
      <c r="I105" s="156"/>
      <c r="J105" s="42"/>
      <c r="K105" s="42"/>
      <c r="L105" s="65"/>
      <c r="S105" s="40"/>
      <c r="T105" s="40"/>
      <c r="U105" s="40"/>
      <c r="V105" s="40"/>
      <c r="W105" s="40"/>
      <c r="X105" s="40"/>
      <c r="Y105" s="40"/>
      <c r="Z105" s="40"/>
      <c r="AA105" s="40"/>
      <c r="AB105" s="40"/>
      <c r="AC105" s="40"/>
      <c r="AD105" s="40"/>
      <c r="AE105" s="40"/>
    </row>
    <row r="106" s="2" customFormat="1" ht="12" customHeight="1">
      <c r="A106" s="40"/>
      <c r="B106" s="41"/>
      <c r="C106" s="33" t="s">
        <v>16</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16.5" customHeight="1">
      <c r="A107" s="40"/>
      <c r="B107" s="41"/>
      <c r="C107" s="42"/>
      <c r="D107" s="42"/>
      <c r="E107" s="198" t="str">
        <f>E7</f>
        <v>DOMOV PRO SENIORY ANTOŠOVICE</v>
      </c>
      <c r="F107" s="33"/>
      <c r="G107" s="33"/>
      <c r="H107" s="33"/>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155</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78" t="str">
        <f>E9</f>
        <v>D.2.4 - Splašková kanalizace</v>
      </c>
      <c r="F109" s="42"/>
      <c r="G109" s="42"/>
      <c r="H109" s="42"/>
      <c r="I109" s="156"/>
      <c r="J109" s="42"/>
      <c r="K109" s="42"/>
      <c r="L109" s="65"/>
      <c r="S109" s="40"/>
      <c r="T109" s="40"/>
      <c r="U109" s="40"/>
      <c r="V109" s="40"/>
      <c r="W109" s="40"/>
      <c r="X109" s="40"/>
      <c r="Y109" s="40"/>
      <c r="Z109" s="40"/>
      <c r="AA109" s="40"/>
      <c r="AB109" s="40"/>
      <c r="AC109" s="40"/>
      <c r="AD109" s="40"/>
      <c r="AE109" s="40"/>
    </row>
    <row r="110" s="2" customFormat="1" ht="6.96" customHeight="1">
      <c r="A110" s="40"/>
      <c r="B110" s="41"/>
      <c r="C110" s="42"/>
      <c r="D110" s="42"/>
      <c r="E110" s="42"/>
      <c r="F110" s="42"/>
      <c r="G110" s="42"/>
      <c r="H110" s="42"/>
      <c r="I110" s="156"/>
      <c r="J110" s="42"/>
      <c r="K110" s="42"/>
      <c r="L110" s="65"/>
      <c r="S110" s="40"/>
      <c r="T110" s="40"/>
      <c r="U110" s="40"/>
      <c r="V110" s="40"/>
      <c r="W110" s="40"/>
      <c r="X110" s="40"/>
      <c r="Y110" s="40"/>
      <c r="Z110" s="40"/>
      <c r="AA110" s="40"/>
      <c r="AB110" s="40"/>
      <c r="AC110" s="40"/>
      <c r="AD110" s="40"/>
      <c r="AE110" s="40"/>
    </row>
    <row r="111" s="2" customFormat="1" ht="12" customHeight="1">
      <c r="A111" s="40"/>
      <c r="B111" s="41"/>
      <c r="C111" s="33" t="s">
        <v>22</v>
      </c>
      <c r="D111" s="42"/>
      <c r="E111" s="42"/>
      <c r="F111" s="28" t="str">
        <f>F12</f>
        <v>p.č.. 1, 3/1, 3/2, A 4/1 V K. Ú. ANTOŠOVICE</v>
      </c>
      <c r="G111" s="42"/>
      <c r="H111" s="42"/>
      <c r="I111" s="158" t="s">
        <v>24</v>
      </c>
      <c r="J111" s="81" t="str">
        <f>IF(J12="","",J12)</f>
        <v>14. 5. 2020</v>
      </c>
      <c r="K111" s="42"/>
      <c r="L111" s="65"/>
      <c r="S111" s="40"/>
      <c r="T111" s="40"/>
      <c r="U111" s="40"/>
      <c r="V111" s="40"/>
      <c r="W111" s="40"/>
      <c r="X111" s="40"/>
      <c r="Y111" s="40"/>
      <c r="Z111" s="40"/>
      <c r="AA111" s="40"/>
      <c r="AB111" s="40"/>
      <c r="AC111" s="40"/>
      <c r="AD111" s="40"/>
      <c r="AE111" s="40"/>
    </row>
    <row r="112" s="2" customFormat="1" ht="6.96" customHeight="1">
      <c r="A112" s="40"/>
      <c r="B112" s="41"/>
      <c r="C112" s="42"/>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25.65" customHeight="1">
      <c r="A113" s="40"/>
      <c r="B113" s="41"/>
      <c r="C113" s="33" t="s">
        <v>30</v>
      </c>
      <c r="D113" s="42"/>
      <c r="E113" s="42"/>
      <c r="F113" s="28" t="str">
        <f>E15</f>
        <v>Statutární město Ostrava, MOb Slezská Ostrava</v>
      </c>
      <c r="G113" s="42"/>
      <c r="H113" s="42"/>
      <c r="I113" s="158" t="s">
        <v>36</v>
      </c>
      <c r="J113" s="38" t="str">
        <f>E21</f>
        <v>Master Design s.r.o.</v>
      </c>
      <c r="K113" s="42"/>
      <c r="L113" s="65"/>
      <c r="S113" s="40"/>
      <c r="T113" s="40"/>
      <c r="U113" s="40"/>
      <c r="V113" s="40"/>
      <c r="W113" s="40"/>
      <c r="X113" s="40"/>
      <c r="Y113" s="40"/>
      <c r="Z113" s="40"/>
      <c r="AA113" s="40"/>
      <c r="AB113" s="40"/>
      <c r="AC113" s="40"/>
      <c r="AD113" s="40"/>
      <c r="AE113" s="40"/>
    </row>
    <row r="114" s="2" customFormat="1" ht="15.15" customHeight="1">
      <c r="A114" s="40"/>
      <c r="B114" s="41"/>
      <c r="C114" s="33" t="s">
        <v>34</v>
      </c>
      <c r="D114" s="42"/>
      <c r="E114" s="42"/>
      <c r="F114" s="28" t="str">
        <f>IF(E18="","",E18)</f>
        <v>Vyplň údaj</v>
      </c>
      <c r="G114" s="42"/>
      <c r="H114" s="42"/>
      <c r="I114" s="158" t="s">
        <v>39</v>
      </c>
      <c r="J114" s="38" t="str">
        <f>E24</f>
        <v xml:space="preserve"> </v>
      </c>
      <c r="K114" s="42"/>
      <c r="L114" s="65"/>
      <c r="S114" s="40"/>
      <c r="T114" s="40"/>
      <c r="U114" s="40"/>
      <c r="V114" s="40"/>
      <c r="W114" s="40"/>
      <c r="X114" s="40"/>
      <c r="Y114" s="40"/>
      <c r="Z114" s="40"/>
      <c r="AA114" s="40"/>
      <c r="AB114" s="40"/>
      <c r="AC114" s="40"/>
      <c r="AD114" s="40"/>
      <c r="AE114" s="40"/>
    </row>
    <row r="115" s="2" customFormat="1" ht="10.32" customHeight="1">
      <c r="A115" s="40"/>
      <c r="B115" s="41"/>
      <c r="C115" s="42"/>
      <c r="D115" s="42"/>
      <c r="E115" s="42"/>
      <c r="F115" s="42"/>
      <c r="G115" s="42"/>
      <c r="H115" s="42"/>
      <c r="I115" s="156"/>
      <c r="J115" s="42"/>
      <c r="K115" s="42"/>
      <c r="L115" s="65"/>
      <c r="S115" s="40"/>
      <c r="T115" s="40"/>
      <c r="U115" s="40"/>
      <c r="V115" s="40"/>
      <c r="W115" s="40"/>
      <c r="X115" s="40"/>
      <c r="Y115" s="40"/>
      <c r="Z115" s="40"/>
      <c r="AA115" s="40"/>
      <c r="AB115" s="40"/>
      <c r="AC115" s="40"/>
      <c r="AD115" s="40"/>
      <c r="AE115" s="40"/>
    </row>
    <row r="116" s="11" customFormat="1" ht="29.28" customHeight="1">
      <c r="A116" s="217"/>
      <c r="B116" s="218"/>
      <c r="C116" s="219" t="s">
        <v>169</v>
      </c>
      <c r="D116" s="220" t="s">
        <v>68</v>
      </c>
      <c r="E116" s="220" t="s">
        <v>64</v>
      </c>
      <c r="F116" s="220" t="s">
        <v>65</v>
      </c>
      <c r="G116" s="220" t="s">
        <v>170</v>
      </c>
      <c r="H116" s="220" t="s">
        <v>171</v>
      </c>
      <c r="I116" s="221" t="s">
        <v>172</v>
      </c>
      <c r="J116" s="220" t="s">
        <v>159</v>
      </c>
      <c r="K116" s="222" t="s">
        <v>173</v>
      </c>
      <c r="L116" s="223"/>
      <c r="M116" s="102" t="s">
        <v>1</v>
      </c>
      <c r="N116" s="103" t="s">
        <v>47</v>
      </c>
      <c r="O116" s="103" t="s">
        <v>174</v>
      </c>
      <c r="P116" s="103" t="s">
        <v>175</v>
      </c>
      <c r="Q116" s="103" t="s">
        <v>176</v>
      </c>
      <c r="R116" s="103" t="s">
        <v>177</v>
      </c>
      <c r="S116" s="103" t="s">
        <v>178</v>
      </c>
      <c r="T116" s="104" t="s">
        <v>179</v>
      </c>
      <c r="U116" s="217"/>
      <c r="V116" s="217"/>
      <c r="W116" s="217"/>
      <c r="X116" s="217"/>
      <c r="Y116" s="217"/>
      <c r="Z116" s="217"/>
      <c r="AA116" s="217"/>
      <c r="AB116" s="217"/>
      <c r="AC116" s="217"/>
      <c r="AD116" s="217"/>
      <c r="AE116" s="217"/>
    </row>
    <row r="117" s="2" customFormat="1" ht="22.8" customHeight="1">
      <c r="A117" s="40"/>
      <c r="B117" s="41"/>
      <c r="C117" s="109" t="s">
        <v>180</v>
      </c>
      <c r="D117" s="42"/>
      <c r="E117" s="42"/>
      <c r="F117" s="42"/>
      <c r="G117" s="42"/>
      <c r="H117" s="42"/>
      <c r="I117" s="156"/>
      <c r="J117" s="224">
        <f>BK117</f>
        <v>0</v>
      </c>
      <c r="K117" s="42"/>
      <c r="L117" s="46"/>
      <c r="M117" s="105"/>
      <c r="N117" s="225"/>
      <c r="O117" s="106"/>
      <c r="P117" s="226">
        <f>P118</f>
        <v>0</v>
      </c>
      <c r="Q117" s="106"/>
      <c r="R117" s="226">
        <f>R118</f>
        <v>0</v>
      </c>
      <c r="S117" s="106"/>
      <c r="T117" s="227">
        <f>T118</f>
        <v>0</v>
      </c>
      <c r="U117" s="40"/>
      <c r="V117" s="40"/>
      <c r="W117" s="40"/>
      <c r="X117" s="40"/>
      <c r="Y117" s="40"/>
      <c r="Z117" s="40"/>
      <c r="AA117" s="40"/>
      <c r="AB117" s="40"/>
      <c r="AC117" s="40"/>
      <c r="AD117" s="40"/>
      <c r="AE117" s="40"/>
      <c r="AT117" s="18" t="s">
        <v>82</v>
      </c>
      <c r="AU117" s="18" t="s">
        <v>161</v>
      </c>
      <c r="BK117" s="228">
        <f>BK118</f>
        <v>0</v>
      </c>
    </row>
    <row r="118" s="12" customFormat="1" ht="25.92" customHeight="1">
      <c r="A118" s="12"/>
      <c r="B118" s="229"/>
      <c r="C118" s="230"/>
      <c r="D118" s="231" t="s">
        <v>82</v>
      </c>
      <c r="E118" s="232" t="s">
        <v>2673</v>
      </c>
      <c r="F118" s="232" t="s">
        <v>3501</v>
      </c>
      <c r="G118" s="230"/>
      <c r="H118" s="230"/>
      <c r="I118" s="233"/>
      <c r="J118" s="234">
        <f>BK118</f>
        <v>0</v>
      </c>
      <c r="K118" s="230"/>
      <c r="L118" s="235"/>
      <c r="M118" s="236"/>
      <c r="N118" s="237"/>
      <c r="O118" s="237"/>
      <c r="P118" s="238">
        <f>P119</f>
        <v>0</v>
      </c>
      <c r="Q118" s="237"/>
      <c r="R118" s="238">
        <f>R119</f>
        <v>0</v>
      </c>
      <c r="S118" s="237"/>
      <c r="T118" s="239">
        <f>T119</f>
        <v>0</v>
      </c>
      <c r="U118" s="12"/>
      <c r="V118" s="12"/>
      <c r="W118" s="12"/>
      <c r="X118" s="12"/>
      <c r="Y118" s="12"/>
      <c r="Z118" s="12"/>
      <c r="AA118" s="12"/>
      <c r="AB118" s="12"/>
      <c r="AC118" s="12"/>
      <c r="AD118" s="12"/>
      <c r="AE118" s="12"/>
      <c r="AR118" s="240" t="s">
        <v>196</v>
      </c>
      <c r="AT118" s="241" t="s">
        <v>82</v>
      </c>
      <c r="AU118" s="241" t="s">
        <v>83</v>
      </c>
      <c r="AY118" s="240" t="s">
        <v>184</v>
      </c>
      <c r="BK118" s="242">
        <f>BK119</f>
        <v>0</v>
      </c>
    </row>
    <row r="119" s="2" customFormat="1" ht="16.5" customHeight="1">
      <c r="A119" s="40"/>
      <c r="B119" s="41"/>
      <c r="C119" s="245" t="s">
        <v>91</v>
      </c>
      <c r="D119" s="245" t="s">
        <v>187</v>
      </c>
      <c r="E119" s="246" t="s">
        <v>3275</v>
      </c>
      <c r="F119" s="247" t="s">
        <v>3508</v>
      </c>
      <c r="G119" s="248" t="s">
        <v>190</v>
      </c>
      <c r="H119" s="249">
        <v>1</v>
      </c>
      <c r="I119" s="250"/>
      <c r="J119" s="251">
        <f>ROUND(I119*H119,2)</f>
        <v>0</v>
      </c>
      <c r="K119" s="247" t="s">
        <v>1</v>
      </c>
      <c r="L119" s="46"/>
      <c r="M119" s="323" t="s">
        <v>1</v>
      </c>
      <c r="N119" s="324" t="s">
        <v>49</v>
      </c>
      <c r="O119" s="264"/>
      <c r="P119" s="325">
        <f>O119*H119</f>
        <v>0</v>
      </c>
      <c r="Q119" s="325">
        <v>0</v>
      </c>
      <c r="R119" s="325">
        <f>Q119*H119</f>
        <v>0</v>
      </c>
      <c r="S119" s="325">
        <v>0</v>
      </c>
      <c r="T119" s="326">
        <f>S119*H119</f>
        <v>0</v>
      </c>
      <c r="U119" s="40"/>
      <c r="V119" s="40"/>
      <c r="W119" s="40"/>
      <c r="X119" s="40"/>
      <c r="Y119" s="40"/>
      <c r="Z119" s="40"/>
      <c r="AA119" s="40"/>
      <c r="AB119" s="40"/>
      <c r="AC119" s="40"/>
      <c r="AD119" s="40"/>
      <c r="AE119" s="40"/>
      <c r="AR119" s="256" t="s">
        <v>411</v>
      </c>
      <c r="AT119" s="256" t="s">
        <v>187</v>
      </c>
      <c r="AU119" s="256" t="s">
        <v>91</v>
      </c>
      <c r="AY119" s="18" t="s">
        <v>184</v>
      </c>
      <c r="BE119" s="257">
        <f>IF(N119="základní",J119,0)</f>
        <v>0</v>
      </c>
      <c r="BF119" s="257">
        <f>IF(N119="snížená",J119,0)</f>
        <v>0</v>
      </c>
      <c r="BG119" s="257">
        <f>IF(N119="zákl. přenesená",J119,0)</f>
        <v>0</v>
      </c>
      <c r="BH119" s="257">
        <f>IF(N119="sníž. přenesená",J119,0)</f>
        <v>0</v>
      </c>
      <c r="BI119" s="257">
        <f>IF(N119="nulová",J119,0)</f>
        <v>0</v>
      </c>
      <c r="BJ119" s="18" t="s">
        <v>99</v>
      </c>
      <c r="BK119" s="257">
        <f>ROUND(I119*H119,2)</f>
        <v>0</v>
      </c>
      <c r="BL119" s="18" t="s">
        <v>411</v>
      </c>
      <c r="BM119" s="256" t="s">
        <v>3509</v>
      </c>
    </row>
    <row r="120" s="2" customFormat="1" ht="6.96" customHeight="1">
      <c r="A120" s="40"/>
      <c r="B120" s="68"/>
      <c r="C120" s="69"/>
      <c r="D120" s="69"/>
      <c r="E120" s="69"/>
      <c r="F120" s="69"/>
      <c r="G120" s="69"/>
      <c r="H120" s="69"/>
      <c r="I120" s="194"/>
      <c r="J120" s="69"/>
      <c r="K120" s="69"/>
      <c r="L120" s="46"/>
      <c r="M120" s="40"/>
      <c r="O120" s="40"/>
      <c r="P120" s="40"/>
      <c r="Q120" s="40"/>
      <c r="R120" s="40"/>
      <c r="S120" s="40"/>
      <c r="T120" s="40"/>
      <c r="U120" s="40"/>
      <c r="V120" s="40"/>
      <c r="W120" s="40"/>
      <c r="X120" s="40"/>
      <c r="Y120" s="40"/>
      <c r="Z120" s="40"/>
      <c r="AA120" s="40"/>
      <c r="AB120" s="40"/>
      <c r="AC120" s="40"/>
      <c r="AD120" s="40"/>
      <c r="AE120" s="40"/>
    </row>
  </sheetData>
  <sheetProtection sheet="1" autoFilter="0" formatColumns="0" formatRows="0" objects="1" scenarios="1" spinCount="100000" saltValue="4sAhBPT6OTUKKNi3QVdiE7tTslHlPtU3Z0NG/m40qaIFtElkShQ1Raia4a2FZw6P3YWuLeVwbx98NVOUIIZhtg==" hashValue="zKeWIrIeud+by8M3xZ0TZl4uR8Yj1BzmKaYsKuUfKNJcBwd7rC7h1QYnfZLas+wV7mi5tzkStv6g8JYLoBfQ8Q==" algorithmName="SHA-512" password="E785"/>
  <autoFilter ref="C116:K119"/>
  <mergeCells count="9">
    <mergeCell ref="E7:H7"/>
    <mergeCell ref="E9:H9"/>
    <mergeCell ref="E18:H18"/>
    <mergeCell ref="E27:H27"/>
    <mergeCell ref="E85:H85"/>
    <mergeCell ref="E87:H87"/>
    <mergeCell ref="E107:H107"/>
    <mergeCell ref="E109:H109"/>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147</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3510</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14. 5. 2020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ROUND(J128,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ROUND((SUM(BE128:BE286)),  2)</f>
        <v>0</v>
      </c>
      <c r="G33" s="40"/>
      <c r="H33" s="40"/>
      <c r="I33" s="173">
        <v>0.20999999999999999</v>
      </c>
      <c r="J33" s="172">
        <f>ROUND(((SUM(BE128:BE286))*I33),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ROUND((SUM(BF128:BF286)),  2)</f>
        <v>0</v>
      </c>
      <c r="G34" s="40"/>
      <c r="H34" s="40"/>
      <c r="I34" s="173">
        <v>0.14999999999999999</v>
      </c>
      <c r="J34" s="172">
        <f>ROUND(((SUM(BF128:BF286))*I34),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ROUND((SUM(BG128:BG286)),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ROUND((SUM(BH128:BH286)),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ROUND((SUM(BI128:BI286)),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D.2.5 - Zahrada</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14. 5. 2020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J128</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258</v>
      </c>
      <c r="E97" s="207"/>
      <c r="F97" s="207"/>
      <c r="G97" s="207"/>
      <c r="H97" s="207"/>
      <c r="I97" s="208"/>
      <c r="J97" s="209">
        <f>J129</f>
        <v>0</v>
      </c>
      <c r="K97" s="205"/>
      <c r="L97" s="210"/>
      <c r="S97" s="9"/>
      <c r="T97" s="9"/>
      <c r="U97" s="9"/>
      <c r="V97" s="9"/>
      <c r="W97" s="9"/>
      <c r="X97" s="9"/>
      <c r="Y97" s="9"/>
      <c r="Z97" s="9"/>
      <c r="AA97" s="9"/>
      <c r="AB97" s="9"/>
      <c r="AC97" s="9"/>
      <c r="AD97" s="9"/>
      <c r="AE97" s="9"/>
    </row>
    <row r="98" s="10" customFormat="1" ht="19.92" customHeight="1">
      <c r="A98" s="10"/>
      <c r="B98" s="211"/>
      <c r="C98" s="135"/>
      <c r="D98" s="212" t="s">
        <v>259</v>
      </c>
      <c r="E98" s="213"/>
      <c r="F98" s="213"/>
      <c r="G98" s="213"/>
      <c r="H98" s="213"/>
      <c r="I98" s="214"/>
      <c r="J98" s="215">
        <f>J130</f>
        <v>0</v>
      </c>
      <c r="K98" s="135"/>
      <c r="L98" s="216"/>
      <c r="S98" s="10"/>
      <c r="T98" s="10"/>
      <c r="U98" s="10"/>
      <c r="V98" s="10"/>
      <c r="W98" s="10"/>
      <c r="X98" s="10"/>
      <c r="Y98" s="10"/>
      <c r="Z98" s="10"/>
      <c r="AA98" s="10"/>
      <c r="AB98" s="10"/>
      <c r="AC98" s="10"/>
      <c r="AD98" s="10"/>
      <c r="AE98" s="10"/>
    </row>
    <row r="99" s="10" customFormat="1" ht="14.88" customHeight="1">
      <c r="A99" s="10"/>
      <c r="B99" s="211"/>
      <c r="C99" s="135"/>
      <c r="D99" s="212" t="s">
        <v>3297</v>
      </c>
      <c r="E99" s="213"/>
      <c r="F99" s="213"/>
      <c r="G99" s="213"/>
      <c r="H99" s="213"/>
      <c r="I99" s="214"/>
      <c r="J99" s="215">
        <f>J173</f>
        <v>0</v>
      </c>
      <c r="K99" s="135"/>
      <c r="L99" s="216"/>
      <c r="S99" s="10"/>
      <c r="T99" s="10"/>
      <c r="U99" s="10"/>
      <c r="V99" s="10"/>
      <c r="W99" s="10"/>
      <c r="X99" s="10"/>
      <c r="Y99" s="10"/>
      <c r="Z99" s="10"/>
      <c r="AA99" s="10"/>
      <c r="AB99" s="10"/>
      <c r="AC99" s="10"/>
      <c r="AD99" s="10"/>
      <c r="AE99" s="10"/>
    </row>
    <row r="100" s="10" customFormat="1" ht="19.92" customHeight="1">
      <c r="A100" s="10"/>
      <c r="B100" s="211"/>
      <c r="C100" s="135"/>
      <c r="D100" s="212" t="s">
        <v>416</v>
      </c>
      <c r="E100" s="213"/>
      <c r="F100" s="213"/>
      <c r="G100" s="213"/>
      <c r="H100" s="213"/>
      <c r="I100" s="214"/>
      <c r="J100" s="215">
        <f>J212</f>
        <v>0</v>
      </c>
      <c r="K100" s="135"/>
      <c r="L100" s="216"/>
      <c r="S100" s="10"/>
      <c r="T100" s="10"/>
      <c r="U100" s="10"/>
      <c r="V100" s="10"/>
      <c r="W100" s="10"/>
      <c r="X100" s="10"/>
      <c r="Y100" s="10"/>
      <c r="Z100" s="10"/>
      <c r="AA100" s="10"/>
      <c r="AB100" s="10"/>
      <c r="AC100" s="10"/>
      <c r="AD100" s="10"/>
      <c r="AE100" s="10"/>
    </row>
    <row r="101" s="10" customFormat="1" ht="19.92" customHeight="1">
      <c r="A101" s="10"/>
      <c r="B101" s="211"/>
      <c r="C101" s="135"/>
      <c r="D101" s="212" t="s">
        <v>3298</v>
      </c>
      <c r="E101" s="213"/>
      <c r="F101" s="213"/>
      <c r="G101" s="213"/>
      <c r="H101" s="213"/>
      <c r="I101" s="214"/>
      <c r="J101" s="215">
        <f>J216</f>
        <v>0</v>
      </c>
      <c r="K101" s="135"/>
      <c r="L101" s="216"/>
      <c r="S101" s="10"/>
      <c r="T101" s="10"/>
      <c r="U101" s="10"/>
      <c r="V101" s="10"/>
      <c r="W101" s="10"/>
      <c r="X101" s="10"/>
      <c r="Y101" s="10"/>
      <c r="Z101" s="10"/>
      <c r="AA101" s="10"/>
      <c r="AB101" s="10"/>
      <c r="AC101" s="10"/>
      <c r="AD101" s="10"/>
      <c r="AE101" s="10"/>
    </row>
    <row r="102" s="10" customFormat="1" ht="19.92" customHeight="1">
      <c r="A102" s="10"/>
      <c r="B102" s="211"/>
      <c r="C102" s="135"/>
      <c r="D102" s="212" t="s">
        <v>261</v>
      </c>
      <c r="E102" s="213"/>
      <c r="F102" s="213"/>
      <c r="G102" s="213"/>
      <c r="H102" s="213"/>
      <c r="I102" s="214"/>
      <c r="J102" s="215">
        <f>J245</f>
        <v>0</v>
      </c>
      <c r="K102" s="135"/>
      <c r="L102" s="216"/>
      <c r="S102" s="10"/>
      <c r="T102" s="10"/>
      <c r="U102" s="10"/>
      <c r="V102" s="10"/>
      <c r="W102" s="10"/>
      <c r="X102" s="10"/>
      <c r="Y102" s="10"/>
      <c r="Z102" s="10"/>
      <c r="AA102" s="10"/>
      <c r="AB102" s="10"/>
      <c r="AC102" s="10"/>
      <c r="AD102" s="10"/>
      <c r="AE102" s="10"/>
    </row>
    <row r="103" s="10" customFormat="1" ht="19.92" customHeight="1">
      <c r="A103" s="10"/>
      <c r="B103" s="211"/>
      <c r="C103" s="135"/>
      <c r="D103" s="212" t="s">
        <v>420</v>
      </c>
      <c r="E103" s="213"/>
      <c r="F103" s="213"/>
      <c r="G103" s="213"/>
      <c r="H103" s="213"/>
      <c r="I103" s="214"/>
      <c r="J103" s="215">
        <f>J254</f>
        <v>0</v>
      </c>
      <c r="K103" s="135"/>
      <c r="L103" s="216"/>
      <c r="S103" s="10"/>
      <c r="T103" s="10"/>
      <c r="U103" s="10"/>
      <c r="V103" s="10"/>
      <c r="W103" s="10"/>
      <c r="X103" s="10"/>
      <c r="Y103" s="10"/>
      <c r="Z103" s="10"/>
      <c r="AA103" s="10"/>
      <c r="AB103" s="10"/>
      <c r="AC103" s="10"/>
      <c r="AD103" s="10"/>
      <c r="AE103" s="10"/>
    </row>
    <row r="104" s="9" customFormat="1" ht="24.96" customHeight="1">
      <c r="A104" s="9"/>
      <c r="B104" s="204"/>
      <c r="C104" s="205"/>
      <c r="D104" s="206" t="s">
        <v>421</v>
      </c>
      <c r="E104" s="207"/>
      <c r="F104" s="207"/>
      <c r="G104" s="207"/>
      <c r="H104" s="207"/>
      <c r="I104" s="208"/>
      <c r="J104" s="209">
        <f>J256</f>
        <v>0</v>
      </c>
      <c r="K104" s="205"/>
      <c r="L104" s="210"/>
      <c r="S104" s="9"/>
      <c r="T104" s="9"/>
      <c r="U104" s="9"/>
      <c r="V104" s="9"/>
      <c r="W104" s="9"/>
      <c r="X104" s="9"/>
      <c r="Y104" s="9"/>
      <c r="Z104" s="9"/>
      <c r="AA104" s="9"/>
      <c r="AB104" s="9"/>
      <c r="AC104" s="9"/>
      <c r="AD104" s="9"/>
      <c r="AE104" s="9"/>
    </row>
    <row r="105" s="10" customFormat="1" ht="19.92" customHeight="1">
      <c r="A105" s="10"/>
      <c r="B105" s="211"/>
      <c r="C105" s="135"/>
      <c r="D105" s="212" t="s">
        <v>422</v>
      </c>
      <c r="E105" s="213"/>
      <c r="F105" s="213"/>
      <c r="G105" s="213"/>
      <c r="H105" s="213"/>
      <c r="I105" s="214"/>
      <c r="J105" s="215">
        <f>J257</f>
        <v>0</v>
      </c>
      <c r="K105" s="135"/>
      <c r="L105" s="216"/>
      <c r="S105" s="10"/>
      <c r="T105" s="10"/>
      <c r="U105" s="10"/>
      <c r="V105" s="10"/>
      <c r="W105" s="10"/>
      <c r="X105" s="10"/>
      <c r="Y105" s="10"/>
      <c r="Z105" s="10"/>
      <c r="AA105" s="10"/>
      <c r="AB105" s="10"/>
      <c r="AC105" s="10"/>
      <c r="AD105" s="10"/>
      <c r="AE105" s="10"/>
    </row>
    <row r="106" s="10" customFormat="1" ht="19.92" customHeight="1">
      <c r="A106" s="10"/>
      <c r="B106" s="211"/>
      <c r="C106" s="135"/>
      <c r="D106" s="212" t="s">
        <v>425</v>
      </c>
      <c r="E106" s="213"/>
      <c r="F106" s="213"/>
      <c r="G106" s="213"/>
      <c r="H106" s="213"/>
      <c r="I106" s="214"/>
      <c r="J106" s="215">
        <f>J264</f>
        <v>0</v>
      </c>
      <c r="K106" s="135"/>
      <c r="L106" s="216"/>
      <c r="S106" s="10"/>
      <c r="T106" s="10"/>
      <c r="U106" s="10"/>
      <c r="V106" s="10"/>
      <c r="W106" s="10"/>
      <c r="X106" s="10"/>
      <c r="Y106" s="10"/>
      <c r="Z106" s="10"/>
      <c r="AA106" s="10"/>
      <c r="AB106" s="10"/>
      <c r="AC106" s="10"/>
      <c r="AD106" s="10"/>
      <c r="AE106" s="10"/>
    </row>
    <row r="107" s="9" customFormat="1" ht="24.96" customHeight="1">
      <c r="A107" s="9"/>
      <c r="B107" s="204"/>
      <c r="C107" s="205"/>
      <c r="D107" s="206" t="s">
        <v>437</v>
      </c>
      <c r="E107" s="207"/>
      <c r="F107" s="207"/>
      <c r="G107" s="207"/>
      <c r="H107" s="207"/>
      <c r="I107" s="208"/>
      <c r="J107" s="209">
        <f>J270</f>
        <v>0</v>
      </c>
      <c r="K107" s="205"/>
      <c r="L107" s="210"/>
      <c r="S107" s="9"/>
      <c r="T107" s="9"/>
      <c r="U107" s="9"/>
      <c r="V107" s="9"/>
      <c r="W107" s="9"/>
      <c r="X107" s="9"/>
      <c r="Y107" s="9"/>
      <c r="Z107" s="9"/>
      <c r="AA107" s="9"/>
      <c r="AB107" s="9"/>
      <c r="AC107" s="9"/>
      <c r="AD107" s="9"/>
      <c r="AE107" s="9"/>
    </row>
    <row r="108" s="10" customFormat="1" ht="19.92" customHeight="1">
      <c r="A108" s="10"/>
      <c r="B108" s="211"/>
      <c r="C108" s="135"/>
      <c r="D108" s="212" t="s">
        <v>3511</v>
      </c>
      <c r="E108" s="213"/>
      <c r="F108" s="213"/>
      <c r="G108" s="213"/>
      <c r="H108" s="213"/>
      <c r="I108" s="214"/>
      <c r="J108" s="215">
        <f>J271</f>
        <v>0</v>
      </c>
      <c r="K108" s="135"/>
      <c r="L108" s="216"/>
      <c r="S108" s="10"/>
      <c r="T108" s="10"/>
      <c r="U108" s="10"/>
      <c r="V108" s="10"/>
      <c r="W108" s="10"/>
      <c r="X108" s="10"/>
      <c r="Y108" s="10"/>
      <c r="Z108" s="10"/>
      <c r="AA108" s="10"/>
      <c r="AB108" s="10"/>
      <c r="AC108" s="10"/>
      <c r="AD108" s="10"/>
      <c r="AE108" s="10"/>
    </row>
    <row r="109" s="2" customFormat="1" ht="21.84" customHeight="1">
      <c r="A109" s="40"/>
      <c r="B109" s="41"/>
      <c r="C109" s="42"/>
      <c r="D109" s="42"/>
      <c r="E109" s="42"/>
      <c r="F109" s="42"/>
      <c r="G109" s="42"/>
      <c r="H109" s="42"/>
      <c r="I109" s="156"/>
      <c r="J109" s="42"/>
      <c r="K109" s="42"/>
      <c r="L109" s="65"/>
      <c r="S109" s="40"/>
      <c r="T109" s="40"/>
      <c r="U109" s="40"/>
      <c r="V109" s="40"/>
      <c r="W109" s="40"/>
      <c r="X109" s="40"/>
      <c r="Y109" s="40"/>
      <c r="Z109" s="40"/>
      <c r="AA109" s="40"/>
      <c r="AB109" s="40"/>
      <c r="AC109" s="40"/>
      <c r="AD109" s="40"/>
      <c r="AE109" s="40"/>
    </row>
    <row r="110" s="2" customFormat="1" ht="6.96" customHeight="1">
      <c r="A110" s="40"/>
      <c r="B110" s="68"/>
      <c r="C110" s="69"/>
      <c r="D110" s="69"/>
      <c r="E110" s="69"/>
      <c r="F110" s="69"/>
      <c r="G110" s="69"/>
      <c r="H110" s="69"/>
      <c r="I110" s="194"/>
      <c r="J110" s="69"/>
      <c r="K110" s="69"/>
      <c r="L110" s="65"/>
      <c r="S110" s="40"/>
      <c r="T110" s="40"/>
      <c r="U110" s="40"/>
      <c r="V110" s="40"/>
      <c r="W110" s="40"/>
      <c r="X110" s="40"/>
      <c r="Y110" s="40"/>
      <c r="Z110" s="40"/>
      <c r="AA110" s="40"/>
      <c r="AB110" s="40"/>
      <c r="AC110" s="40"/>
      <c r="AD110" s="40"/>
      <c r="AE110" s="40"/>
    </row>
    <row r="114" s="2" customFormat="1" ht="6.96" customHeight="1">
      <c r="A114" s="40"/>
      <c r="B114" s="70"/>
      <c r="C114" s="71"/>
      <c r="D114" s="71"/>
      <c r="E114" s="71"/>
      <c r="F114" s="71"/>
      <c r="G114" s="71"/>
      <c r="H114" s="71"/>
      <c r="I114" s="197"/>
      <c r="J114" s="71"/>
      <c r="K114" s="71"/>
      <c r="L114" s="65"/>
      <c r="S114" s="40"/>
      <c r="T114" s="40"/>
      <c r="U114" s="40"/>
      <c r="V114" s="40"/>
      <c r="W114" s="40"/>
      <c r="X114" s="40"/>
      <c r="Y114" s="40"/>
      <c r="Z114" s="40"/>
      <c r="AA114" s="40"/>
      <c r="AB114" s="40"/>
      <c r="AC114" s="40"/>
      <c r="AD114" s="40"/>
      <c r="AE114" s="40"/>
    </row>
    <row r="115" s="2" customFormat="1" ht="24.96" customHeight="1">
      <c r="A115" s="40"/>
      <c r="B115" s="41"/>
      <c r="C115" s="24" t="s">
        <v>168</v>
      </c>
      <c r="D115" s="42"/>
      <c r="E115" s="42"/>
      <c r="F115" s="42"/>
      <c r="G115" s="42"/>
      <c r="H115" s="42"/>
      <c r="I115" s="156"/>
      <c r="J115" s="42"/>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12" customHeight="1">
      <c r="A117" s="40"/>
      <c r="B117" s="41"/>
      <c r="C117" s="33" t="s">
        <v>16</v>
      </c>
      <c r="D117" s="42"/>
      <c r="E117" s="42"/>
      <c r="F117" s="42"/>
      <c r="G117" s="42"/>
      <c r="H117" s="42"/>
      <c r="I117" s="156"/>
      <c r="J117" s="42"/>
      <c r="K117" s="42"/>
      <c r="L117" s="65"/>
      <c r="S117" s="40"/>
      <c r="T117" s="40"/>
      <c r="U117" s="40"/>
      <c r="V117" s="40"/>
      <c r="W117" s="40"/>
      <c r="X117" s="40"/>
      <c r="Y117" s="40"/>
      <c r="Z117" s="40"/>
      <c r="AA117" s="40"/>
      <c r="AB117" s="40"/>
      <c r="AC117" s="40"/>
      <c r="AD117" s="40"/>
      <c r="AE117" s="40"/>
    </row>
    <row r="118" s="2" customFormat="1" ht="16.5" customHeight="1">
      <c r="A118" s="40"/>
      <c r="B118" s="41"/>
      <c r="C118" s="42"/>
      <c r="D118" s="42"/>
      <c r="E118" s="198" t="str">
        <f>E7</f>
        <v>DOMOV PRO SENIORY ANTOŠOVICE</v>
      </c>
      <c r="F118" s="33"/>
      <c r="G118" s="33"/>
      <c r="H118" s="33"/>
      <c r="I118" s="156"/>
      <c r="J118" s="42"/>
      <c r="K118" s="42"/>
      <c r="L118" s="65"/>
      <c r="S118" s="40"/>
      <c r="T118" s="40"/>
      <c r="U118" s="40"/>
      <c r="V118" s="40"/>
      <c r="W118" s="40"/>
      <c r="X118" s="40"/>
      <c r="Y118" s="40"/>
      <c r="Z118" s="40"/>
      <c r="AA118" s="40"/>
      <c r="AB118" s="40"/>
      <c r="AC118" s="40"/>
      <c r="AD118" s="40"/>
      <c r="AE118" s="40"/>
    </row>
    <row r="119" s="2" customFormat="1" ht="12" customHeight="1">
      <c r="A119" s="40"/>
      <c r="B119" s="41"/>
      <c r="C119" s="33" t="s">
        <v>155</v>
      </c>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2" customFormat="1" ht="16.5" customHeight="1">
      <c r="A120" s="40"/>
      <c r="B120" s="41"/>
      <c r="C120" s="42"/>
      <c r="D120" s="42"/>
      <c r="E120" s="78" t="str">
        <f>E9</f>
        <v>D.2.5 - Zahrada</v>
      </c>
      <c r="F120" s="42"/>
      <c r="G120" s="42"/>
      <c r="H120" s="42"/>
      <c r="I120" s="156"/>
      <c r="J120" s="42"/>
      <c r="K120" s="42"/>
      <c r="L120" s="65"/>
      <c r="S120" s="40"/>
      <c r="T120" s="40"/>
      <c r="U120" s="40"/>
      <c r="V120" s="40"/>
      <c r="W120" s="40"/>
      <c r="X120" s="40"/>
      <c r="Y120" s="40"/>
      <c r="Z120" s="40"/>
      <c r="AA120" s="40"/>
      <c r="AB120" s="40"/>
      <c r="AC120" s="40"/>
      <c r="AD120" s="40"/>
      <c r="AE120" s="40"/>
    </row>
    <row r="121" s="2" customFormat="1" ht="6.96" customHeight="1">
      <c r="A121" s="40"/>
      <c r="B121" s="41"/>
      <c r="C121" s="42"/>
      <c r="D121" s="42"/>
      <c r="E121" s="42"/>
      <c r="F121" s="42"/>
      <c r="G121" s="42"/>
      <c r="H121" s="42"/>
      <c r="I121" s="156"/>
      <c r="J121" s="42"/>
      <c r="K121" s="42"/>
      <c r="L121" s="65"/>
      <c r="S121" s="40"/>
      <c r="T121" s="40"/>
      <c r="U121" s="40"/>
      <c r="V121" s="40"/>
      <c r="W121" s="40"/>
      <c r="X121" s="40"/>
      <c r="Y121" s="40"/>
      <c r="Z121" s="40"/>
      <c r="AA121" s="40"/>
      <c r="AB121" s="40"/>
      <c r="AC121" s="40"/>
      <c r="AD121" s="40"/>
      <c r="AE121" s="40"/>
    </row>
    <row r="122" s="2" customFormat="1" ht="12" customHeight="1">
      <c r="A122" s="40"/>
      <c r="B122" s="41"/>
      <c r="C122" s="33" t="s">
        <v>22</v>
      </c>
      <c r="D122" s="42"/>
      <c r="E122" s="42"/>
      <c r="F122" s="28" t="str">
        <f>F12</f>
        <v>p.č.. 1, 3/1, 3/2, A 4/1 V K. Ú. ANTOŠOVICE</v>
      </c>
      <c r="G122" s="42"/>
      <c r="H122" s="42"/>
      <c r="I122" s="158" t="s">
        <v>24</v>
      </c>
      <c r="J122" s="81" t="str">
        <f>IF(J12="","",J12)</f>
        <v>14. 5. 2020</v>
      </c>
      <c r="K122" s="42"/>
      <c r="L122" s="65"/>
      <c r="S122" s="40"/>
      <c r="T122" s="40"/>
      <c r="U122" s="40"/>
      <c r="V122" s="40"/>
      <c r="W122" s="40"/>
      <c r="X122" s="40"/>
      <c r="Y122" s="40"/>
      <c r="Z122" s="40"/>
      <c r="AA122" s="40"/>
      <c r="AB122" s="40"/>
      <c r="AC122" s="40"/>
      <c r="AD122" s="40"/>
      <c r="AE122" s="40"/>
    </row>
    <row r="123" s="2" customFormat="1" ht="6.96" customHeight="1">
      <c r="A123" s="40"/>
      <c r="B123" s="41"/>
      <c r="C123" s="42"/>
      <c r="D123" s="42"/>
      <c r="E123" s="42"/>
      <c r="F123" s="42"/>
      <c r="G123" s="42"/>
      <c r="H123" s="42"/>
      <c r="I123" s="156"/>
      <c r="J123" s="42"/>
      <c r="K123" s="42"/>
      <c r="L123" s="65"/>
      <c r="S123" s="40"/>
      <c r="T123" s="40"/>
      <c r="U123" s="40"/>
      <c r="V123" s="40"/>
      <c r="W123" s="40"/>
      <c r="X123" s="40"/>
      <c r="Y123" s="40"/>
      <c r="Z123" s="40"/>
      <c r="AA123" s="40"/>
      <c r="AB123" s="40"/>
      <c r="AC123" s="40"/>
      <c r="AD123" s="40"/>
      <c r="AE123" s="40"/>
    </row>
    <row r="124" s="2" customFormat="1" ht="25.65" customHeight="1">
      <c r="A124" s="40"/>
      <c r="B124" s="41"/>
      <c r="C124" s="33" t="s">
        <v>30</v>
      </c>
      <c r="D124" s="42"/>
      <c r="E124" s="42"/>
      <c r="F124" s="28" t="str">
        <f>E15</f>
        <v>Statutární město Ostrava, MOb Slezská Ostrava</v>
      </c>
      <c r="G124" s="42"/>
      <c r="H124" s="42"/>
      <c r="I124" s="158" t="s">
        <v>36</v>
      </c>
      <c r="J124" s="38" t="str">
        <f>E21</f>
        <v>Master Design s.r.o.</v>
      </c>
      <c r="K124" s="42"/>
      <c r="L124" s="65"/>
      <c r="S124" s="40"/>
      <c r="T124" s="40"/>
      <c r="U124" s="40"/>
      <c r="V124" s="40"/>
      <c r="W124" s="40"/>
      <c r="X124" s="40"/>
      <c r="Y124" s="40"/>
      <c r="Z124" s="40"/>
      <c r="AA124" s="40"/>
      <c r="AB124" s="40"/>
      <c r="AC124" s="40"/>
      <c r="AD124" s="40"/>
      <c r="AE124" s="40"/>
    </row>
    <row r="125" s="2" customFormat="1" ht="15.15" customHeight="1">
      <c r="A125" s="40"/>
      <c r="B125" s="41"/>
      <c r="C125" s="33" t="s">
        <v>34</v>
      </c>
      <c r="D125" s="42"/>
      <c r="E125" s="42"/>
      <c r="F125" s="28" t="str">
        <f>IF(E18="","",E18)</f>
        <v>Vyplň údaj</v>
      </c>
      <c r="G125" s="42"/>
      <c r="H125" s="42"/>
      <c r="I125" s="158" t="s">
        <v>39</v>
      </c>
      <c r="J125" s="38" t="str">
        <f>E24</f>
        <v xml:space="preserve"> </v>
      </c>
      <c r="K125" s="42"/>
      <c r="L125" s="65"/>
      <c r="S125" s="40"/>
      <c r="T125" s="40"/>
      <c r="U125" s="40"/>
      <c r="V125" s="40"/>
      <c r="W125" s="40"/>
      <c r="X125" s="40"/>
      <c r="Y125" s="40"/>
      <c r="Z125" s="40"/>
      <c r="AA125" s="40"/>
      <c r="AB125" s="40"/>
      <c r="AC125" s="40"/>
      <c r="AD125" s="40"/>
      <c r="AE125" s="40"/>
    </row>
    <row r="126" s="2" customFormat="1" ht="10.32" customHeight="1">
      <c r="A126" s="40"/>
      <c r="B126" s="41"/>
      <c r="C126" s="42"/>
      <c r="D126" s="42"/>
      <c r="E126" s="42"/>
      <c r="F126" s="42"/>
      <c r="G126" s="42"/>
      <c r="H126" s="42"/>
      <c r="I126" s="156"/>
      <c r="J126" s="42"/>
      <c r="K126" s="42"/>
      <c r="L126" s="65"/>
      <c r="S126" s="40"/>
      <c r="T126" s="40"/>
      <c r="U126" s="40"/>
      <c r="V126" s="40"/>
      <c r="W126" s="40"/>
      <c r="X126" s="40"/>
      <c r="Y126" s="40"/>
      <c r="Z126" s="40"/>
      <c r="AA126" s="40"/>
      <c r="AB126" s="40"/>
      <c r="AC126" s="40"/>
      <c r="AD126" s="40"/>
      <c r="AE126" s="40"/>
    </row>
    <row r="127" s="11" customFormat="1" ht="29.28" customHeight="1">
      <c r="A127" s="217"/>
      <c r="B127" s="218"/>
      <c r="C127" s="219" t="s">
        <v>169</v>
      </c>
      <c r="D127" s="220" t="s">
        <v>68</v>
      </c>
      <c r="E127" s="220" t="s">
        <v>64</v>
      </c>
      <c r="F127" s="220" t="s">
        <v>65</v>
      </c>
      <c r="G127" s="220" t="s">
        <v>170</v>
      </c>
      <c r="H127" s="220" t="s">
        <v>171</v>
      </c>
      <c r="I127" s="221" t="s">
        <v>172</v>
      </c>
      <c r="J127" s="220" t="s">
        <v>159</v>
      </c>
      <c r="K127" s="222" t="s">
        <v>173</v>
      </c>
      <c r="L127" s="223"/>
      <c r="M127" s="102" t="s">
        <v>1</v>
      </c>
      <c r="N127" s="103" t="s">
        <v>47</v>
      </c>
      <c r="O127" s="103" t="s">
        <v>174</v>
      </c>
      <c r="P127" s="103" t="s">
        <v>175</v>
      </c>
      <c r="Q127" s="103" t="s">
        <v>176</v>
      </c>
      <c r="R127" s="103" t="s">
        <v>177</v>
      </c>
      <c r="S127" s="103" t="s">
        <v>178</v>
      </c>
      <c r="T127" s="104" t="s">
        <v>179</v>
      </c>
      <c r="U127" s="217"/>
      <c r="V127" s="217"/>
      <c r="W127" s="217"/>
      <c r="X127" s="217"/>
      <c r="Y127" s="217"/>
      <c r="Z127" s="217"/>
      <c r="AA127" s="217"/>
      <c r="AB127" s="217"/>
      <c r="AC127" s="217"/>
      <c r="AD127" s="217"/>
      <c r="AE127" s="217"/>
    </row>
    <row r="128" s="2" customFormat="1" ht="22.8" customHeight="1">
      <c r="A128" s="40"/>
      <c r="B128" s="41"/>
      <c r="C128" s="109" t="s">
        <v>180</v>
      </c>
      <c r="D128" s="42"/>
      <c r="E128" s="42"/>
      <c r="F128" s="42"/>
      <c r="G128" s="42"/>
      <c r="H128" s="42"/>
      <c r="I128" s="156"/>
      <c r="J128" s="224">
        <f>BK128</f>
        <v>0</v>
      </c>
      <c r="K128" s="42"/>
      <c r="L128" s="46"/>
      <c r="M128" s="105"/>
      <c r="N128" s="225"/>
      <c r="O128" s="106"/>
      <c r="P128" s="226">
        <f>P129+P256+P270</f>
        <v>0</v>
      </c>
      <c r="Q128" s="106"/>
      <c r="R128" s="226">
        <f>R129+R256+R270</f>
        <v>471.47495860999999</v>
      </c>
      <c r="S128" s="106"/>
      <c r="T128" s="227">
        <f>T129+T256+T270</f>
        <v>0</v>
      </c>
      <c r="U128" s="40"/>
      <c r="V128" s="40"/>
      <c r="W128" s="40"/>
      <c r="X128" s="40"/>
      <c r="Y128" s="40"/>
      <c r="Z128" s="40"/>
      <c r="AA128" s="40"/>
      <c r="AB128" s="40"/>
      <c r="AC128" s="40"/>
      <c r="AD128" s="40"/>
      <c r="AE128" s="40"/>
      <c r="AT128" s="18" t="s">
        <v>82</v>
      </c>
      <c r="AU128" s="18" t="s">
        <v>161</v>
      </c>
      <c r="BK128" s="228">
        <f>BK129+BK256+BK270</f>
        <v>0</v>
      </c>
    </row>
    <row r="129" s="12" customFormat="1" ht="25.92" customHeight="1">
      <c r="A129" s="12"/>
      <c r="B129" s="229"/>
      <c r="C129" s="230"/>
      <c r="D129" s="231" t="s">
        <v>82</v>
      </c>
      <c r="E129" s="232" t="s">
        <v>264</v>
      </c>
      <c r="F129" s="232" t="s">
        <v>265</v>
      </c>
      <c r="G129" s="230"/>
      <c r="H129" s="230"/>
      <c r="I129" s="233"/>
      <c r="J129" s="234">
        <f>BK129</f>
        <v>0</v>
      </c>
      <c r="K129" s="230"/>
      <c r="L129" s="235"/>
      <c r="M129" s="236"/>
      <c r="N129" s="237"/>
      <c r="O129" s="237"/>
      <c r="P129" s="238">
        <f>P130+P212+P216+P245+P254</f>
        <v>0</v>
      </c>
      <c r="Q129" s="237"/>
      <c r="R129" s="238">
        <f>R130+R212+R216+R245+R254</f>
        <v>471.19718861000001</v>
      </c>
      <c r="S129" s="237"/>
      <c r="T129" s="239">
        <f>T130+T212+T216+T245+T254</f>
        <v>0</v>
      </c>
      <c r="U129" s="12"/>
      <c r="V129" s="12"/>
      <c r="W129" s="12"/>
      <c r="X129" s="12"/>
      <c r="Y129" s="12"/>
      <c r="Z129" s="12"/>
      <c r="AA129" s="12"/>
      <c r="AB129" s="12"/>
      <c r="AC129" s="12"/>
      <c r="AD129" s="12"/>
      <c r="AE129" s="12"/>
      <c r="AR129" s="240" t="s">
        <v>91</v>
      </c>
      <c r="AT129" s="241" t="s">
        <v>82</v>
      </c>
      <c r="AU129" s="241" t="s">
        <v>83</v>
      </c>
      <c r="AY129" s="240" t="s">
        <v>184</v>
      </c>
      <c r="BK129" s="242">
        <f>BK130+BK212+BK216+BK245+BK254</f>
        <v>0</v>
      </c>
    </row>
    <row r="130" s="12" customFormat="1" ht="22.8" customHeight="1">
      <c r="A130" s="12"/>
      <c r="B130" s="229"/>
      <c r="C130" s="230"/>
      <c r="D130" s="231" t="s">
        <v>82</v>
      </c>
      <c r="E130" s="243" t="s">
        <v>91</v>
      </c>
      <c r="F130" s="243" t="s">
        <v>266</v>
      </c>
      <c r="G130" s="230"/>
      <c r="H130" s="230"/>
      <c r="I130" s="233"/>
      <c r="J130" s="244">
        <f>BK130</f>
        <v>0</v>
      </c>
      <c r="K130" s="230"/>
      <c r="L130" s="235"/>
      <c r="M130" s="236"/>
      <c r="N130" s="237"/>
      <c r="O130" s="237"/>
      <c r="P130" s="238">
        <f>P131+SUM(P132:P173)</f>
        <v>0</v>
      </c>
      <c r="Q130" s="237"/>
      <c r="R130" s="238">
        <f>R131+SUM(R132:R173)</f>
        <v>23.44725</v>
      </c>
      <c r="S130" s="237"/>
      <c r="T130" s="239">
        <f>T131+SUM(T132:T173)</f>
        <v>0</v>
      </c>
      <c r="U130" s="12"/>
      <c r="V130" s="12"/>
      <c r="W130" s="12"/>
      <c r="X130" s="12"/>
      <c r="Y130" s="12"/>
      <c r="Z130" s="12"/>
      <c r="AA130" s="12"/>
      <c r="AB130" s="12"/>
      <c r="AC130" s="12"/>
      <c r="AD130" s="12"/>
      <c r="AE130" s="12"/>
      <c r="AR130" s="240" t="s">
        <v>91</v>
      </c>
      <c r="AT130" s="241" t="s">
        <v>82</v>
      </c>
      <c r="AU130" s="241" t="s">
        <v>91</v>
      </c>
      <c r="AY130" s="240" t="s">
        <v>184</v>
      </c>
      <c r="BK130" s="242">
        <f>BK131+SUM(BK132:BK173)</f>
        <v>0</v>
      </c>
    </row>
    <row r="131" s="2" customFormat="1" ht="16.5" customHeight="1">
      <c r="A131" s="40"/>
      <c r="B131" s="41"/>
      <c r="C131" s="245" t="s">
        <v>91</v>
      </c>
      <c r="D131" s="245" t="s">
        <v>187</v>
      </c>
      <c r="E131" s="246" t="s">
        <v>3512</v>
      </c>
      <c r="F131" s="247" t="s">
        <v>3513</v>
      </c>
      <c r="G131" s="248" t="s">
        <v>319</v>
      </c>
      <c r="H131" s="249">
        <v>13.9</v>
      </c>
      <c r="I131" s="250"/>
      <c r="J131" s="251">
        <f>ROUND(I131*H131,2)</f>
        <v>0</v>
      </c>
      <c r="K131" s="247" t="s">
        <v>191</v>
      </c>
      <c r="L131" s="46"/>
      <c r="M131" s="252" t="s">
        <v>1</v>
      </c>
      <c r="N131" s="253" t="s">
        <v>49</v>
      </c>
      <c r="O131" s="93"/>
      <c r="P131" s="254">
        <f>O131*H131</f>
        <v>0</v>
      </c>
      <c r="Q131" s="254">
        <v>0</v>
      </c>
      <c r="R131" s="254">
        <f>Q131*H131</f>
        <v>0</v>
      </c>
      <c r="S131" s="254">
        <v>0</v>
      </c>
      <c r="T131" s="255">
        <f>S131*H131</f>
        <v>0</v>
      </c>
      <c r="U131" s="40"/>
      <c r="V131" s="40"/>
      <c r="W131" s="40"/>
      <c r="X131" s="40"/>
      <c r="Y131" s="40"/>
      <c r="Z131" s="40"/>
      <c r="AA131" s="40"/>
      <c r="AB131" s="40"/>
      <c r="AC131" s="40"/>
      <c r="AD131" s="40"/>
      <c r="AE131" s="40"/>
      <c r="AR131" s="256" t="s">
        <v>196</v>
      </c>
      <c r="AT131" s="256" t="s">
        <v>187</v>
      </c>
      <c r="AU131" s="256" t="s">
        <v>99</v>
      </c>
      <c r="AY131" s="18" t="s">
        <v>184</v>
      </c>
      <c r="BE131" s="257">
        <f>IF(N131="základní",J131,0)</f>
        <v>0</v>
      </c>
      <c r="BF131" s="257">
        <f>IF(N131="snížená",J131,0)</f>
        <v>0</v>
      </c>
      <c r="BG131" s="257">
        <f>IF(N131="zákl. přenesená",J131,0)</f>
        <v>0</v>
      </c>
      <c r="BH131" s="257">
        <f>IF(N131="sníž. přenesená",J131,0)</f>
        <v>0</v>
      </c>
      <c r="BI131" s="257">
        <f>IF(N131="nulová",J131,0)</f>
        <v>0</v>
      </c>
      <c r="BJ131" s="18" t="s">
        <v>99</v>
      </c>
      <c r="BK131" s="257">
        <f>ROUND(I131*H131,2)</f>
        <v>0</v>
      </c>
      <c r="BL131" s="18" t="s">
        <v>196</v>
      </c>
      <c r="BM131" s="256" t="s">
        <v>3514</v>
      </c>
    </row>
    <row r="132" s="13" customFormat="1">
      <c r="A132" s="13"/>
      <c r="B132" s="266"/>
      <c r="C132" s="267"/>
      <c r="D132" s="258" t="s">
        <v>271</v>
      </c>
      <c r="E132" s="268" t="s">
        <v>1</v>
      </c>
      <c r="F132" s="269" t="s">
        <v>3515</v>
      </c>
      <c r="G132" s="267"/>
      <c r="H132" s="270">
        <v>13.9</v>
      </c>
      <c r="I132" s="271"/>
      <c r="J132" s="267"/>
      <c r="K132" s="267"/>
      <c r="L132" s="272"/>
      <c r="M132" s="273"/>
      <c r="N132" s="274"/>
      <c r="O132" s="274"/>
      <c r="P132" s="274"/>
      <c r="Q132" s="274"/>
      <c r="R132" s="274"/>
      <c r="S132" s="274"/>
      <c r="T132" s="275"/>
      <c r="U132" s="13"/>
      <c r="V132" s="13"/>
      <c r="W132" s="13"/>
      <c r="X132" s="13"/>
      <c r="Y132" s="13"/>
      <c r="Z132" s="13"/>
      <c r="AA132" s="13"/>
      <c r="AB132" s="13"/>
      <c r="AC132" s="13"/>
      <c r="AD132" s="13"/>
      <c r="AE132" s="13"/>
      <c r="AT132" s="276" t="s">
        <v>271</v>
      </c>
      <c r="AU132" s="276" t="s">
        <v>99</v>
      </c>
      <c r="AV132" s="13" t="s">
        <v>99</v>
      </c>
      <c r="AW132" s="13" t="s">
        <v>38</v>
      </c>
      <c r="AX132" s="13" t="s">
        <v>83</v>
      </c>
      <c r="AY132" s="276" t="s">
        <v>184</v>
      </c>
    </row>
    <row r="133" s="14" customFormat="1">
      <c r="A133" s="14"/>
      <c r="B133" s="277"/>
      <c r="C133" s="278"/>
      <c r="D133" s="258" t="s">
        <v>271</v>
      </c>
      <c r="E133" s="279" t="s">
        <v>1</v>
      </c>
      <c r="F133" s="280" t="s">
        <v>273</v>
      </c>
      <c r="G133" s="278"/>
      <c r="H133" s="281">
        <v>13.9</v>
      </c>
      <c r="I133" s="282"/>
      <c r="J133" s="278"/>
      <c r="K133" s="278"/>
      <c r="L133" s="283"/>
      <c r="M133" s="284"/>
      <c r="N133" s="285"/>
      <c r="O133" s="285"/>
      <c r="P133" s="285"/>
      <c r="Q133" s="285"/>
      <c r="R133" s="285"/>
      <c r="S133" s="285"/>
      <c r="T133" s="286"/>
      <c r="U133" s="14"/>
      <c r="V133" s="14"/>
      <c r="W133" s="14"/>
      <c r="X133" s="14"/>
      <c r="Y133" s="14"/>
      <c r="Z133" s="14"/>
      <c r="AA133" s="14"/>
      <c r="AB133" s="14"/>
      <c r="AC133" s="14"/>
      <c r="AD133" s="14"/>
      <c r="AE133" s="14"/>
      <c r="AT133" s="287" t="s">
        <v>271</v>
      </c>
      <c r="AU133" s="287" t="s">
        <v>99</v>
      </c>
      <c r="AV133" s="14" t="s">
        <v>196</v>
      </c>
      <c r="AW133" s="14" t="s">
        <v>38</v>
      </c>
      <c r="AX133" s="14" t="s">
        <v>91</v>
      </c>
      <c r="AY133" s="287" t="s">
        <v>184</v>
      </c>
    </row>
    <row r="134" s="2" customFormat="1" ht="16.5" customHeight="1">
      <c r="A134" s="40"/>
      <c r="B134" s="41"/>
      <c r="C134" s="245" t="s">
        <v>99</v>
      </c>
      <c r="D134" s="245" t="s">
        <v>187</v>
      </c>
      <c r="E134" s="246" t="s">
        <v>3299</v>
      </c>
      <c r="F134" s="247" t="s">
        <v>3300</v>
      </c>
      <c r="G134" s="248" t="s">
        <v>319</v>
      </c>
      <c r="H134" s="249">
        <v>83.849999999999994</v>
      </c>
      <c r="I134" s="250"/>
      <c r="J134" s="251">
        <f>ROUND(I134*H134,2)</f>
        <v>0</v>
      </c>
      <c r="K134" s="247" t="s">
        <v>191</v>
      </c>
      <c r="L134" s="46"/>
      <c r="M134" s="252" t="s">
        <v>1</v>
      </c>
      <c r="N134" s="253" t="s">
        <v>49</v>
      </c>
      <c r="O134" s="93"/>
      <c r="P134" s="254">
        <f>O134*H134</f>
        <v>0</v>
      </c>
      <c r="Q134" s="254">
        <v>0</v>
      </c>
      <c r="R134" s="254">
        <f>Q134*H134</f>
        <v>0</v>
      </c>
      <c r="S134" s="254">
        <v>0</v>
      </c>
      <c r="T134" s="255">
        <f>S134*H134</f>
        <v>0</v>
      </c>
      <c r="U134" s="40"/>
      <c r="V134" s="40"/>
      <c r="W134" s="40"/>
      <c r="X134" s="40"/>
      <c r="Y134" s="40"/>
      <c r="Z134" s="40"/>
      <c r="AA134" s="40"/>
      <c r="AB134" s="40"/>
      <c r="AC134" s="40"/>
      <c r="AD134" s="40"/>
      <c r="AE134" s="40"/>
      <c r="AR134" s="256" t="s">
        <v>196</v>
      </c>
      <c r="AT134" s="256" t="s">
        <v>187</v>
      </c>
      <c r="AU134" s="256" t="s">
        <v>99</v>
      </c>
      <c r="AY134" s="18" t="s">
        <v>184</v>
      </c>
      <c r="BE134" s="257">
        <f>IF(N134="základní",J134,0)</f>
        <v>0</v>
      </c>
      <c r="BF134" s="257">
        <f>IF(N134="snížená",J134,0)</f>
        <v>0</v>
      </c>
      <c r="BG134" s="257">
        <f>IF(N134="zákl. přenesená",J134,0)</f>
        <v>0</v>
      </c>
      <c r="BH134" s="257">
        <f>IF(N134="sníž. přenesená",J134,0)</f>
        <v>0</v>
      </c>
      <c r="BI134" s="257">
        <f>IF(N134="nulová",J134,0)</f>
        <v>0</v>
      </c>
      <c r="BJ134" s="18" t="s">
        <v>99</v>
      </c>
      <c r="BK134" s="257">
        <f>ROUND(I134*H134,2)</f>
        <v>0</v>
      </c>
      <c r="BL134" s="18" t="s">
        <v>196</v>
      </c>
      <c r="BM134" s="256" t="s">
        <v>3516</v>
      </c>
    </row>
    <row r="135" s="13" customFormat="1">
      <c r="A135" s="13"/>
      <c r="B135" s="266"/>
      <c r="C135" s="267"/>
      <c r="D135" s="258" t="s">
        <v>271</v>
      </c>
      <c r="E135" s="268" t="s">
        <v>1</v>
      </c>
      <c r="F135" s="269" t="s">
        <v>3517</v>
      </c>
      <c r="G135" s="267"/>
      <c r="H135" s="270">
        <v>46.25</v>
      </c>
      <c r="I135" s="271"/>
      <c r="J135" s="267"/>
      <c r="K135" s="267"/>
      <c r="L135" s="272"/>
      <c r="M135" s="273"/>
      <c r="N135" s="274"/>
      <c r="O135" s="274"/>
      <c r="P135" s="274"/>
      <c r="Q135" s="274"/>
      <c r="R135" s="274"/>
      <c r="S135" s="274"/>
      <c r="T135" s="275"/>
      <c r="U135" s="13"/>
      <c r="V135" s="13"/>
      <c r="W135" s="13"/>
      <c r="X135" s="13"/>
      <c r="Y135" s="13"/>
      <c r="Z135" s="13"/>
      <c r="AA135" s="13"/>
      <c r="AB135" s="13"/>
      <c r="AC135" s="13"/>
      <c r="AD135" s="13"/>
      <c r="AE135" s="13"/>
      <c r="AT135" s="276" t="s">
        <v>271</v>
      </c>
      <c r="AU135" s="276" t="s">
        <v>99</v>
      </c>
      <c r="AV135" s="13" t="s">
        <v>99</v>
      </c>
      <c r="AW135" s="13" t="s">
        <v>38</v>
      </c>
      <c r="AX135" s="13" t="s">
        <v>83</v>
      </c>
      <c r="AY135" s="276" t="s">
        <v>184</v>
      </c>
    </row>
    <row r="136" s="13" customFormat="1">
      <c r="A136" s="13"/>
      <c r="B136" s="266"/>
      <c r="C136" s="267"/>
      <c r="D136" s="258" t="s">
        <v>271</v>
      </c>
      <c r="E136" s="268" t="s">
        <v>1</v>
      </c>
      <c r="F136" s="269" t="s">
        <v>3518</v>
      </c>
      <c r="G136" s="267"/>
      <c r="H136" s="270">
        <v>37.600000000000001</v>
      </c>
      <c r="I136" s="271"/>
      <c r="J136" s="267"/>
      <c r="K136" s="267"/>
      <c r="L136" s="272"/>
      <c r="M136" s="273"/>
      <c r="N136" s="274"/>
      <c r="O136" s="274"/>
      <c r="P136" s="274"/>
      <c r="Q136" s="274"/>
      <c r="R136" s="274"/>
      <c r="S136" s="274"/>
      <c r="T136" s="275"/>
      <c r="U136" s="13"/>
      <c r="V136" s="13"/>
      <c r="W136" s="13"/>
      <c r="X136" s="13"/>
      <c r="Y136" s="13"/>
      <c r="Z136" s="13"/>
      <c r="AA136" s="13"/>
      <c r="AB136" s="13"/>
      <c r="AC136" s="13"/>
      <c r="AD136" s="13"/>
      <c r="AE136" s="13"/>
      <c r="AT136" s="276" t="s">
        <v>271</v>
      </c>
      <c r="AU136" s="276" t="s">
        <v>99</v>
      </c>
      <c r="AV136" s="13" t="s">
        <v>99</v>
      </c>
      <c r="AW136" s="13" t="s">
        <v>38</v>
      </c>
      <c r="AX136" s="13" t="s">
        <v>83</v>
      </c>
      <c r="AY136" s="276" t="s">
        <v>184</v>
      </c>
    </row>
    <row r="137" s="14" customFormat="1">
      <c r="A137" s="14"/>
      <c r="B137" s="277"/>
      <c r="C137" s="278"/>
      <c r="D137" s="258" t="s">
        <v>271</v>
      </c>
      <c r="E137" s="279" t="s">
        <v>1</v>
      </c>
      <c r="F137" s="280" t="s">
        <v>273</v>
      </c>
      <c r="G137" s="278"/>
      <c r="H137" s="281">
        <v>83.849999999999994</v>
      </c>
      <c r="I137" s="282"/>
      <c r="J137" s="278"/>
      <c r="K137" s="278"/>
      <c r="L137" s="283"/>
      <c r="M137" s="284"/>
      <c r="N137" s="285"/>
      <c r="O137" s="285"/>
      <c r="P137" s="285"/>
      <c r="Q137" s="285"/>
      <c r="R137" s="285"/>
      <c r="S137" s="285"/>
      <c r="T137" s="286"/>
      <c r="U137" s="14"/>
      <c r="V137" s="14"/>
      <c r="W137" s="14"/>
      <c r="X137" s="14"/>
      <c r="Y137" s="14"/>
      <c r="Z137" s="14"/>
      <c r="AA137" s="14"/>
      <c r="AB137" s="14"/>
      <c r="AC137" s="14"/>
      <c r="AD137" s="14"/>
      <c r="AE137" s="14"/>
      <c r="AT137" s="287" t="s">
        <v>271</v>
      </c>
      <c r="AU137" s="287" t="s">
        <v>99</v>
      </c>
      <c r="AV137" s="14" t="s">
        <v>196</v>
      </c>
      <c r="AW137" s="14" t="s">
        <v>38</v>
      </c>
      <c r="AX137" s="14" t="s">
        <v>91</v>
      </c>
      <c r="AY137" s="287" t="s">
        <v>184</v>
      </c>
    </row>
    <row r="138" s="2" customFormat="1" ht="16.5" customHeight="1">
      <c r="A138" s="40"/>
      <c r="B138" s="41"/>
      <c r="C138" s="245" t="s">
        <v>278</v>
      </c>
      <c r="D138" s="245" t="s">
        <v>187</v>
      </c>
      <c r="E138" s="246" t="s">
        <v>3519</v>
      </c>
      <c r="F138" s="247" t="s">
        <v>3520</v>
      </c>
      <c r="G138" s="248" t="s">
        <v>319</v>
      </c>
      <c r="H138" s="249">
        <v>68.625</v>
      </c>
      <c r="I138" s="250"/>
      <c r="J138" s="251">
        <f>ROUND(I138*H138,2)</f>
        <v>0</v>
      </c>
      <c r="K138" s="247" t="s">
        <v>191</v>
      </c>
      <c r="L138" s="46"/>
      <c r="M138" s="252" t="s">
        <v>1</v>
      </c>
      <c r="N138" s="253" t="s">
        <v>49</v>
      </c>
      <c r="O138" s="93"/>
      <c r="P138" s="254">
        <f>O138*H138</f>
        <v>0</v>
      </c>
      <c r="Q138" s="254">
        <v>0</v>
      </c>
      <c r="R138" s="254">
        <f>Q138*H138</f>
        <v>0</v>
      </c>
      <c r="S138" s="254">
        <v>0</v>
      </c>
      <c r="T138" s="255">
        <f>S138*H138</f>
        <v>0</v>
      </c>
      <c r="U138" s="40"/>
      <c r="V138" s="40"/>
      <c r="W138" s="40"/>
      <c r="X138" s="40"/>
      <c r="Y138" s="40"/>
      <c r="Z138" s="40"/>
      <c r="AA138" s="40"/>
      <c r="AB138" s="40"/>
      <c r="AC138" s="40"/>
      <c r="AD138" s="40"/>
      <c r="AE138" s="40"/>
      <c r="AR138" s="256" t="s">
        <v>196</v>
      </c>
      <c r="AT138" s="256" t="s">
        <v>187</v>
      </c>
      <c r="AU138" s="256" t="s">
        <v>99</v>
      </c>
      <c r="AY138" s="18" t="s">
        <v>184</v>
      </c>
      <c r="BE138" s="257">
        <f>IF(N138="základní",J138,0)</f>
        <v>0</v>
      </c>
      <c r="BF138" s="257">
        <f>IF(N138="snížená",J138,0)</f>
        <v>0</v>
      </c>
      <c r="BG138" s="257">
        <f>IF(N138="zákl. přenesená",J138,0)</f>
        <v>0</v>
      </c>
      <c r="BH138" s="257">
        <f>IF(N138="sníž. přenesená",J138,0)</f>
        <v>0</v>
      </c>
      <c r="BI138" s="257">
        <f>IF(N138="nulová",J138,0)</f>
        <v>0</v>
      </c>
      <c r="BJ138" s="18" t="s">
        <v>99</v>
      </c>
      <c r="BK138" s="257">
        <f>ROUND(I138*H138,2)</f>
        <v>0</v>
      </c>
      <c r="BL138" s="18" t="s">
        <v>196</v>
      </c>
      <c r="BM138" s="256" t="s">
        <v>3521</v>
      </c>
    </row>
    <row r="139" s="13" customFormat="1">
      <c r="A139" s="13"/>
      <c r="B139" s="266"/>
      <c r="C139" s="267"/>
      <c r="D139" s="258" t="s">
        <v>271</v>
      </c>
      <c r="E139" s="268" t="s">
        <v>1</v>
      </c>
      <c r="F139" s="269" t="s">
        <v>3522</v>
      </c>
      <c r="G139" s="267"/>
      <c r="H139" s="270">
        <v>68.625</v>
      </c>
      <c r="I139" s="271"/>
      <c r="J139" s="267"/>
      <c r="K139" s="267"/>
      <c r="L139" s="272"/>
      <c r="M139" s="273"/>
      <c r="N139" s="274"/>
      <c r="O139" s="274"/>
      <c r="P139" s="274"/>
      <c r="Q139" s="274"/>
      <c r="R139" s="274"/>
      <c r="S139" s="274"/>
      <c r="T139" s="275"/>
      <c r="U139" s="13"/>
      <c r="V139" s="13"/>
      <c r="W139" s="13"/>
      <c r="X139" s="13"/>
      <c r="Y139" s="13"/>
      <c r="Z139" s="13"/>
      <c r="AA139" s="13"/>
      <c r="AB139" s="13"/>
      <c r="AC139" s="13"/>
      <c r="AD139" s="13"/>
      <c r="AE139" s="13"/>
      <c r="AT139" s="276" t="s">
        <v>271</v>
      </c>
      <c r="AU139" s="276" t="s">
        <v>99</v>
      </c>
      <c r="AV139" s="13" t="s">
        <v>99</v>
      </c>
      <c r="AW139" s="13" t="s">
        <v>38</v>
      </c>
      <c r="AX139" s="13" t="s">
        <v>83</v>
      </c>
      <c r="AY139" s="276" t="s">
        <v>184</v>
      </c>
    </row>
    <row r="140" s="14" customFormat="1">
      <c r="A140" s="14"/>
      <c r="B140" s="277"/>
      <c r="C140" s="278"/>
      <c r="D140" s="258" t="s">
        <v>271</v>
      </c>
      <c r="E140" s="279" t="s">
        <v>1</v>
      </c>
      <c r="F140" s="280" t="s">
        <v>273</v>
      </c>
      <c r="G140" s="278"/>
      <c r="H140" s="281">
        <v>68.625</v>
      </c>
      <c r="I140" s="282"/>
      <c r="J140" s="278"/>
      <c r="K140" s="278"/>
      <c r="L140" s="283"/>
      <c r="M140" s="284"/>
      <c r="N140" s="285"/>
      <c r="O140" s="285"/>
      <c r="P140" s="285"/>
      <c r="Q140" s="285"/>
      <c r="R140" s="285"/>
      <c r="S140" s="285"/>
      <c r="T140" s="286"/>
      <c r="U140" s="14"/>
      <c r="V140" s="14"/>
      <c r="W140" s="14"/>
      <c r="X140" s="14"/>
      <c r="Y140" s="14"/>
      <c r="Z140" s="14"/>
      <c r="AA140" s="14"/>
      <c r="AB140" s="14"/>
      <c r="AC140" s="14"/>
      <c r="AD140" s="14"/>
      <c r="AE140" s="14"/>
      <c r="AT140" s="287" t="s">
        <v>271</v>
      </c>
      <c r="AU140" s="287" t="s">
        <v>99</v>
      </c>
      <c r="AV140" s="14" t="s">
        <v>196</v>
      </c>
      <c r="AW140" s="14" t="s">
        <v>38</v>
      </c>
      <c r="AX140" s="14" t="s">
        <v>91</v>
      </c>
      <c r="AY140" s="287" t="s">
        <v>184</v>
      </c>
    </row>
    <row r="141" s="2" customFormat="1" ht="16.5" customHeight="1">
      <c r="A141" s="40"/>
      <c r="B141" s="41"/>
      <c r="C141" s="245" t="s">
        <v>196</v>
      </c>
      <c r="D141" s="245" t="s">
        <v>187</v>
      </c>
      <c r="E141" s="246" t="s">
        <v>3523</v>
      </c>
      <c r="F141" s="247" t="s">
        <v>3524</v>
      </c>
      <c r="G141" s="248" t="s">
        <v>309</v>
      </c>
      <c r="H141" s="249">
        <v>62.399999999999999</v>
      </c>
      <c r="I141" s="250"/>
      <c r="J141" s="251">
        <f>ROUND(I141*H141,2)</f>
        <v>0</v>
      </c>
      <c r="K141" s="247" t="s">
        <v>191</v>
      </c>
      <c r="L141" s="46"/>
      <c r="M141" s="252" t="s">
        <v>1</v>
      </c>
      <c r="N141" s="253" t="s">
        <v>49</v>
      </c>
      <c r="O141" s="93"/>
      <c r="P141" s="254">
        <f>O141*H141</f>
        <v>0</v>
      </c>
      <c r="Q141" s="254">
        <v>0</v>
      </c>
      <c r="R141" s="254">
        <f>Q141*H141</f>
        <v>0</v>
      </c>
      <c r="S141" s="254">
        <v>0</v>
      </c>
      <c r="T141" s="255">
        <f>S141*H141</f>
        <v>0</v>
      </c>
      <c r="U141" s="40"/>
      <c r="V141" s="40"/>
      <c r="W141" s="40"/>
      <c r="X141" s="40"/>
      <c r="Y141" s="40"/>
      <c r="Z141" s="40"/>
      <c r="AA141" s="40"/>
      <c r="AB141" s="40"/>
      <c r="AC141" s="40"/>
      <c r="AD141" s="40"/>
      <c r="AE141" s="40"/>
      <c r="AR141" s="256" t="s">
        <v>196</v>
      </c>
      <c r="AT141" s="256" t="s">
        <v>187</v>
      </c>
      <c r="AU141" s="256" t="s">
        <v>99</v>
      </c>
      <c r="AY141" s="18" t="s">
        <v>184</v>
      </c>
      <c r="BE141" s="257">
        <f>IF(N141="základní",J141,0)</f>
        <v>0</v>
      </c>
      <c r="BF141" s="257">
        <f>IF(N141="snížená",J141,0)</f>
        <v>0</v>
      </c>
      <c r="BG141" s="257">
        <f>IF(N141="zákl. přenesená",J141,0)</f>
        <v>0</v>
      </c>
      <c r="BH141" s="257">
        <f>IF(N141="sníž. přenesená",J141,0)</f>
        <v>0</v>
      </c>
      <c r="BI141" s="257">
        <f>IF(N141="nulová",J141,0)</f>
        <v>0</v>
      </c>
      <c r="BJ141" s="18" t="s">
        <v>99</v>
      </c>
      <c r="BK141" s="257">
        <f>ROUND(I141*H141,2)</f>
        <v>0</v>
      </c>
      <c r="BL141" s="18" t="s">
        <v>196</v>
      </c>
      <c r="BM141" s="256" t="s">
        <v>3525</v>
      </c>
    </row>
    <row r="142" s="13" customFormat="1">
      <c r="A142" s="13"/>
      <c r="B142" s="266"/>
      <c r="C142" s="267"/>
      <c r="D142" s="258" t="s">
        <v>271</v>
      </c>
      <c r="E142" s="268" t="s">
        <v>1</v>
      </c>
      <c r="F142" s="269" t="s">
        <v>3526</v>
      </c>
      <c r="G142" s="267"/>
      <c r="H142" s="270">
        <v>62.399999999999999</v>
      </c>
      <c r="I142" s="271"/>
      <c r="J142" s="267"/>
      <c r="K142" s="267"/>
      <c r="L142" s="272"/>
      <c r="M142" s="273"/>
      <c r="N142" s="274"/>
      <c r="O142" s="274"/>
      <c r="P142" s="274"/>
      <c r="Q142" s="274"/>
      <c r="R142" s="274"/>
      <c r="S142" s="274"/>
      <c r="T142" s="275"/>
      <c r="U142" s="13"/>
      <c r="V142" s="13"/>
      <c r="W142" s="13"/>
      <c r="X142" s="13"/>
      <c r="Y142" s="13"/>
      <c r="Z142" s="13"/>
      <c r="AA142" s="13"/>
      <c r="AB142" s="13"/>
      <c r="AC142" s="13"/>
      <c r="AD142" s="13"/>
      <c r="AE142" s="13"/>
      <c r="AT142" s="276" t="s">
        <v>271</v>
      </c>
      <c r="AU142" s="276" t="s">
        <v>99</v>
      </c>
      <c r="AV142" s="13" t="s">
        <v>99</v>
      </c>
      <c r="AW142" s="13" t="s">
        <v>38</v>
      </c>
      <c r="AX142" s="13" t="s">
        <v>83</v>
      </c>
      <c r="AY142" s="276" t="s">
        <v>184</v>
      </c>
    </row>
    <row r="143" s="14" customFormat="1">
      <c r="A143" s="14"/>
      <c r="B143" s="277"/>
      <c r="C143" s="278"/>
      <c r="D143" s="258" t="s">
        <v>271</v>
      </c>
      <c r="E143" s="279" t="s">
        <v>1</v>
      </c>
      <c r="F143" s="280" t="s">
        <v>273</v>
      </c>
      <c r="G143" s="278"/>
      <c r="H143" s="281">
        <v>62.399999999999999</v>
      </c>
      <c r="I143" s="282"/>
      <c r="J143" s="278"/>
      <c r="K143" s="278"/>
      <c r="L143" s="283"/>
      <c r="M143" s="284"/>
      <c r="N143" s="285"/>
      <c r="O143" s="285"/>
      <c r="P143" s="285"/>
      <c r="Q143" s="285"/>
      <c r="R143" s="285"/>
      <c r="S143" s="285"/>
      <c r="T143" s="286"/>
      <c r="U143" s="14"/>
      <c r="V143" s="14"/>
      <c r="W143" s="14"/>
      <c r="X143" s="14"/>
      <c r="Y143" s="14"/>
      <c r="Z143" s="14"/>
      <c r="AA143" s="14"/>
      <c r="AB143" s="14"/>
      <c r="AC143" s="14"/>
      <c r="AD143" s="14"/>
      <c r="AE143" s="14"/>
      <c r="AT143" s="287" t="s">
        <v>271</v>
      </c>
      <c r="AU143" s="287" t="s">
        <v>99</v>
      </c>
      <c r="AV143" s="14" t="s">
        <v>196</v>
      </c>
      <c r="AW143" s="14" t="s">
        <v>38</v>
      </c>
      <c r="AX143" s="14" t="s">
        <v>91</v>
      </c>
      <c r="AY143" s="287" t="s">
        <v>184</v>
      </c>
    </row>
    <row r="144" s="2" customFormat="1" ht="16.5" customHeight="1">
      <c r="A144" s="40"/>
      <c r="B144" s="41"/>
      <c r="C144" s="245" t="s">
        <v>183</v>
      </c>
      <c r="D144" s="245" t="s">
        <v>187</v>
      </c>
      <c r="E144" s="246" t="s">
        <v>3308</v>
      </c>
      <c r="F144" s="247" t="s">
        <v>3309</v>
      </c>
      <c r="G144" s="248" t="s">
        <v>319</v>
      </c>
      <c r="H144" s="249">
        <v>37.661999999999999</v>
      </c>
      <c r="I144" s="250"/>
      <c r="J144" s="251">
        <f>ROUND(I144*H144,2)</f>
        <v>0</v>
      </c>
      <c r="K144" s="247" t="s">
        <v>191</v>
      </c>
      <c r="L144" s="46"/>
      <c r="M144" s="252" t="s">
        <v>1</v>
      </c>
      <c r="N144" s="253" t="s">
        <v>49</v>
      </c>
      <c r="O144" s="93"/>
      <c r="P144" s="254">
        <f>O144*H144</f>
        <v>0</v>
      </c>
      <c r="Q144" s="254">
        <v>0</v>
      </c>
      <c r="R144" s="254">
        <f>Q144*H144</f>
        <v>0</v>
      </c>
      <c r="S144" s="254">
        <v>0</v>
      </c>
      <c r="T144" s="255">
        <f>S144*H144</f>
        <v>0</v>
      </c>
      <c r="U144" s="40"/>
      <c r="V144" s="40"/>
      <c r="W144" s="40"/>
      <c r="X144" s="40"/>
      <c r="Y144" s="40"/>
      <c r="Z144" s="40"/>
      <c r="AA144" s="40"/>
      <c r="AB144" s="40"/>
      <c r="AC144" s="40"/>
      <c r="AD144" s="40"/>
      <c r="AE144" s="40"/>
      <c r="AR144" s="256" t="s">
        <v>196</v>
      </c>
      <c r="AT144" s="256" t="s">
        <v>187</v>
      </c>
      <c r="AU144" s="256" t="s">
        <v>99</v>
      </c>
      <c r="AY144" s="18" t="s">
        <v>184</v>
      </c>
      <c r="BE144" s="257">
        <f>IF(N144="základní",J144,0)</f>
        <v>0</v>
      </c>
      <c r="BF144" s="257">
        <f>IF(N144="snížená",J144,0)</f>
        <v>0</v>
      </c>
      <c r="BG144" s="257">
        <f>IF(N144="zákl. přenesená",J144,0)</f>
        <v>0</v>
      </c>
      <c r="BH144" s="257">
        <f>IF(N144="sníž. přenesená",J144,0)</f>
        <v>0</v>
      </c>
      <c r="BI144" s="257">
        <f>IF(N144="nulová",J144,0)</f>
        <v>0</v>
      </c>
      <c r="BJ144" s="18" t="s">
        <v>99</v>
      </c>
      <c r="BK144" s="257">
        <f>ROUND(I144*H144,2)</f>
        <v>0</v>
      </c>
      <c r="BL144" s="18" t="s">
        <v>196</v>
      </c>
      <c r="BM144" s="256" t="s">
        <v>3527</v>
      </c>
    </row>
    <row r="145" s="13" customFormat="1">
      <c r="A145" s="13"/>
      <c r="B145" s="266"/>
      <c r="C145" s="267"/>
      <c r="D145" s="258" t="s">
        <v>271</v>
      </c>
      <c r="E145" s="268" t="s">
        <v>1</v>
      </c>
      <c r="F145" s="269" t="s">
        <v>3528</v>
      </c>
      <c r="G145" s="267"/>
      <c r="H145" s="270">
        <v>37.661999999999999</v>
      </c>
      <c r="I145" s="271"/>
      <c r="J145" s="267"/>
      <c r="K145" s="267"/>
      <c r="L145" s="272"/>
      <c r="M145" s="273"/>
      <c r="N145" s="274"/>
      <c r="O145" s="274"/>
      <c r="P145" s="274"/>
      <c r="Q145" s="274"/>
      <c r="R145" s="274"/>
      <c r="S145" s="274"/>
      <c r="T145" s="275"/>
      <c r="U145" s="13"/>
      <c r="V145" s="13"/>
      <c r="W145" s="13"/>
      <c r="X145" s="13"/>
      <c r="Y145" s="13"/>
      <c r="Z145" s="13"/>
      <c r="AA145" s="13"/>
      <c r="AB145" s="13"/>
      <c r="AC145" s="13"/>
      <c r="AD145" s="13"/>
      <c r="AE145" s="13"/>
      <c r="AT145" s="276" t="s">
        <v>271</v>
      </c>
      <c r="AU145" s="276" t="s">
        <v>99</v>
      </c>
      <c r="AV145" s="13" t="s">
        <v>99</v>
      </c>
      <c r="AW145" s="13" t="s">
        <v>38</v>
      </c>
      <c r="AX145" s="13" t="s">
        <v>83</v>
      </c>
      <c r="AY145" s="276" t="s">
        <v>184</v>
      </c>
    </row>
    <row r="146" s="14" customFormat="1">
      <c r="A146" s="14"/>
      <c r="B146" s="277"/>
      <c r="C146" s="278"/>
      <c r="D146" s="258" t="s">
        <v>271</v>
      </c>
      <c r="E146" s="279" t="s">
        <v>1</v>
      </c>
      <c r="F146" s="280" t="s">
        <v>273</v>
      </c>
      <c r="G146" s="278"/>
      <c r="H146" s="281">
        <v>37.661999999999999</v>
      </c>
      <c r="I146" s="282"/>
      <c r="J146" s="278"/>
      <c r="K146" s="278"/>
      <c r="L146" s="283"/>
      <c r="M146" s="284"/>
      <c r="N146" s="285"/>
      <c r="O146" s="285"/>
      <c r="P146" s="285"/>
      <c r="Q146" s="285"/>
      <c r="R146" s="285"/>
      <c r="S146" s="285"/>
      <c r="T146" s="286"/>
      <c r="U146" s="14"/>
      <c r="V146" s="14"/>
      <c r="W146" s="14"/>
      <c r="X146" s="14"/>
      <c r="Y146" s="14"/>
      <c r="Z146" s="14"/>
      <c r="AA146" s="14"/>
      <c r="AB146" s="14"/>
      <c r="AC146" s="14"/>
      <c r="AD146" s="14"/>
      <c r="AE146" s="14"/>
      <c r="AT146" s="287" t="s">
        <v>271</v>
      </c>
      <c r="AU146" s="287" t="s">
        <v>99</v>
      </c>
      <c r="AV146" s="14" t="s">
        <v>196</v>
      </c>
      <c r="AW146" s="14" t="s">
        <v>38</v>
      </c>
      <c r="AX146" s="14" t="s">
        <v>91</v>
      </c>
      <c r="AY146" s="287" t="s">
        <v>184</v>
      </c>
    </row>
    <row r="147" s="2" customFormat="1" ht="16.5" customHeight="1">
      <c r="A147" s="40"/>
      <c r="B147" s="41"/>
      <c r="C147" s="245" t="s">
        <v>205</v>
      </c>
      <c r="D147" s="245" t="s">
        <v>187</v>
      </c>
      <c r="E147" s="246" t="s">
        <v>3312</v>
      </c>
      <c r="F147" s="247" t="s">
        <v>3313</v>
      </c>
      <c r="G147" s="248" t="s">
        <v>319</v>
      </c>
      <c r="H147" s="249">
        <v>22.596</v>
      </c>
      <c r="I147" s="250"/>
      <c r="J147" s="251">
        <f>ROUND(I147*H147,2)</f>
        <v>0</v>
      </c>
      <c r="K147" s="247" t="s">
        <v>191</v>
      </c>
      <c r="L147" s="46"/>
      <c r="M147" s="252" t="s">
        <v>1</v>
      </c>
      <c r="N147" s="253" t="s">
        <v>49</v>
      </c>
      <c r="O147" s="93"/>
      <c r="P147" s="254">
        <f>O147*H147</f>
        <v>0</v>
      </c>
      <c r="Q147" s="254">
        <v>0</v>
      </c>
      <c r="R147" s="254">
        <f>Q147*H147</f>
        <v>0</v>
      </c>
      <c r="S147" s="254">
        <v>0</v>
      </c>
      <c r="T147" s="255">
        <f>S147*H147</f>
        <v>0</v>
      </c>
      <c r="U147" s="40"/>
      <c r="V147" s="40"/>
      <c r="W147" s="40"/>
      <c r="X147" s="40"/>
      <c r="Y147" s="40"/>
      <c r="Z147" s="40"/>
      <c r="AA147" s="40"/>
      <c r="AB147" s="40"/>
      <c r="AC147" s="40"/>
      <c r="AD147" s="40"/>
      <c r="AE147" s="40"/>
      <c r="AR147" s="256" t="s">
        <v>196</v>
      </c>
      <c r="AT147" s="256" t="s">
        <v>187</v>
      </c>
      <c r="AU147" s="256" t="s">
        <v>99</v>
      </c>
      <c r="AY147" s="18" t="s">
        <v>184</v>
      </c>
      <c r="BE147" s="257">
        <f>IF(N147="základní",J147,0)</f>
        <v>0</v>
      </c>
      <c r="BF147" s="257">
        <f>IF(N147="snížená",J147,0)</f>
        <v>0</v>
      </c>
      <c r="BG147" s="257">
        <f>IF(N147="zákl. přenesená",J147,0)</f>
        <v>0</v>
      </c>
      <c r="BH147" s="257">
        <f>IF(N147="sníž. přenesená",J147,0)</f>
        <v>0</v>
      </c>
      <c r="BI147" s="257">
        <f>IF(N147="nulová",J147,0)</f>
        <v>0</v>
      </c>
      <c r="BJ147" s="18" t="s">
        <v>99</v>
      </c>
      <c r="BK147" s="257">
        <f>ROUND(I147*H147,2)</f>
        <v>0</v>
      </c>
      <c r="BL147" s="18" t="s">
        <v>196</v>
      </c>
      <c r="BM147" s="256" t="s">
        <v>3529</v>
      </c>
    </row>
    <row r="148" s="2" customFormat="1">
      <c r="A148" s="40"/>
      <c r="B148" s="41"/>
      <c r="C148" s="42"/>
      <c r="D148" s="258" t="s">
        <v>194</v>
      </c>
      <c r="E148" s="42"/>
      <c r="F148" s="259" t="s">
        <v>471</v>
      </c>
      <c r="G148" s="42"/>
      <c r="H148" s="42"/>
      <c r="I148" s="156"/>
      <c r="J148" s="42"/>
      <c r="K148" s="42"/>
      <c r="L148" s="46"/>
      <c r="M148" s="260"/>
      <c r="N148" s="261"/>
      <c r="O148" s="93"/>
      <c r="P148" s="93"/>
      <c r="Q148" s="93"/>
      <c r="R148" s="93"/>
      <c r="S148" s="93"/>
      <c r="T148" s="94"/>
      <c r="U148" s="40"/>
      <c r="V148" s="40"/>
      <c r="W148" s="40"/>
      <c r="X148" s="40"/>
      <c r="Y148" s="40"/>
      <c r="Z148" s="40"/>
      <c r="AA148" s="40"/>
      <c r="AB148" s="40"/>
      <c r="AC148" s="40"/>
      <c r="AD148" s="40"/>
      <c r="AE148" s="40"/>
      <c r="AT148" s="18" t="s">
        <v>194</v>
      </c>
      <c r="AU148" s="18" t="s">
        <v>99</v>
      </c>
    </row>
    <row r="149" s="13" customFormat="1">
      <c r="A149" s="13"/>
      <c r="B149" s="266"/>
      <c r="C149" s="267"/>
      <c r="D149" s="258" t="s">
        <v>271</v>
      </c>
      <c r="E149" s="267"/>
      <c r="F149" s="269" t="s">
        <v>3530</v>
      </c>
      <c r="G149" s="267"/>
      <c r="H149" s="270">
        <v>22.596</v>
      </c>
      <c r="I149" s="271"/>
      <c r="J149" s="267"/>
      <c r="K149" s="267"/>
      <c r="L149" s="272"/>
      <c r="M149" s="273"/>
      <c r="N149" s="274"/>
      <c r="O149" s="274"/>
      <c r="P149" s="274"/>
      <c r="Q149" s="274"/>
      <c r="R149" s="274"/>
      <c r="S149" s="274"/>
      <c r="T149" s="275"/>
      <c r="U149" s="13"/>
      <c r="V149" s="13"/>
      <c r="W149" s="13"/>
      <c r="X149" s="13"/>
      <c r="Y149" s="13"/>
      <c r="Z149" s="13"/>
      <c r="AA149" s="13"/>
      <c r="AB149" s="13"/>
      <c r="AC149" s="13"/>
      <c r="AD149" s="13"/>
      <c r="AE149" s="13"/>
      <c r="AT149" s="276" t="s">
        <v>271</v>
      </c>
      <c r="AU149" s="276" t="s">
        <v>99</v>
      </c>
      <c r="AV149" s="13" t="s">
        <v>99</v>
      </c>
      <c r="AW149" s="13" t="s">
        <v>4</v>
      </c>
      <c r="AX149" s="13" t="s">
        <v>91</v>
      </c>
      <c r="AY149" s="276" t="s">
        <v>184</v>
      </c>
    </row>
    <row r="150" s="2" customFormat="1" ht="16.5" customHeight="1">
      <c r="A150" s="40"/>
      <c r="B150" s="41"/>
      <c r="C150" s="245" t="s">
        <v>212</v>
      </c>
      <c r="D150" s="245" t="s">
        <v>187</v>
      </c>
      <c r="E150" s="246" t="s">
        <v>3318</v>
      </c>
      <c r="F150" s="247" t="s">
        <v>3319</v>
      </c>
      <c r="G150" s="248" t="s">
        <v>319</v>
      </c>
      <c r="H150" s="249">
        <v>197.148</v>
      </c>
      <c r="I150" s="250"/>
      <c r="J150" s="251">
        <f>ROUND(I150*H150,2)</f>
        <v>0</v>
      </c>
      <c r="K150" s="247" t="s">
        <v>191</v>
      </c>
      <c r="L150" s="46"/>
      <c r="M150" s="252" t="s">
        <v>1</v>
      </c>
      <c r="N150" s="253" t="s">
        <v>49</v>
      </c>
      <c r="O150" s="93"/>
      <c r="P150" s="254">
        <f>O150*H150</f>
        <v>0</v>
      </c>
      <c r="Q150" s="254">
        <v>0</v>
      </c>
      <c r="R150" s="254">
        <f>Q150*H150</f>
        <v>0</v>
      </c>
      <c r="S150" s="254">
        <v>0</v>
      </c>
      <c r="T150" s="255">
        <f>S150*H150</f>
        <v>0</v>
      </c>
      <c r="U150" s="40"/>
      <c r="V150" s="40"/>
      <c r="W150" s="40"/>
      <c r="X150" s="40"/>
      <c r="Y150" s="40"/>
      <c r="Z150" s="40"/>
      <c r="AA150" s="40"/>
      <c r="AB150" s="40"/>
      <c r="AC150" s="40"/>
      <c r="AD150" s="40"/>
      <c r="AE150" s="40"/>
      <c r="AR150" s="256" t="s">
        <v>196</v>
      </c>
      <c r="AT150" s="256" t="s">
        <v>187</v>
      </c>
      <c r="AU150" s="256" t="s">
        <v>99</v>
      </c>
      <c r="AY150" s="18" t="s">
        <v>184</v>
      </c>
      <c r="BE150" s="257">
        <f>IF(N150="základní",J150,0)</f>
        <v>0</v>
      </c>
      <c r="BF150" s="257">
        <f>IF(N150="snížená",J150,0)</f>
        <v>0</v>
      </c>
      <c r="BG150" s="257">
        <f>IF(N150="zákl. přenesená",J150,0)</f>
        <v>0</v>
      </c>
      <c r="BH150" s="257">
        <f>IF(N150="sníž. přenesená",J150,0)</f>
        <v>0</v>
      </c>
      <c r="BI150" s="257">
        <f>IF(N150="nulová",J150,0)</f>
        <v>0</v>
      </c>
      <c r="BJ150" s="18" t="s">
        <v>99</v>
      </c>
      <c r="BK150" s="257">
        <f>ROUND(I150*H150,2)</f>
        <v>0</v>
      </c>
      <c r="BL150" s="18" t="s">
        <v>196</v>
      </c>
      <c r="BM150" s="256" t="s">
        <v>3531</v>
      </c>
    </row>
    <row r="151" s="13" customFormat="1">
      <c r="A151" s="13"/>
      <c r="B151" s="266"/>
      <c r="C151" s="267"/>
      <c r="D151" s="258" t="s">
        <v>271</v>
      </c>
      <c r="E151" s="268" t="s">
        <v>1</v>
      </c>
      <c r="F151" s="269" t="s">
        <v>3532</v>
      </c>
      <c r="G151" s="267"/>
      <c r="H151" s="270">
        <v>4.4089999999999998</v>
      </c>
      <c r="I151" s="271"/>
      <c r="J151" s="267"/>
      <c r="K151" s="267"/>
      <c r="L151" s="272"/>
      <c r="M151" s="273"/>
      <c r="N151" s="274"/>
      <c r="O151" s="274"/>
      <c r="P151" s="274"/>
      <c r="Q151" s="274"/>
      <c r="R151" s="274"/>
      <c r="S151" s="274"/>
      <c r="T151" s="275"/>
      <c r="U151" s="13"/>
      <c r="V151" s="13"/>
      <c r="W151" s="13"/>
      <c r="X151" s="13"/>
      <c r="Y151" s="13"/>
      <c r="Z151" s="13"/>
      <c r="AA151" s="13"/>
      <c r="AB151" s="13"/>
      <c r="AC151" s="13"/>
      <c r="AD151" s="13"/>
      <c r="AE151" s="13"/>
      <c r="AT151" s="276" t="s">
        <v>271</v>
      </c>
      <c r="AU151" s="276" t="s">
        <v>99</v>
      </c>
      <c r="AV151" s="13" t="s">
        <v>99</v>
      </c>
      <c r="AW151" s="13" t="s">
        <v>38</v>
      </c>
      <c r="AX151" s="13" t="s">
        <v>83</v>
      </c>
      <c r="AY151" s="276" t="s">
        <v>184</v>
      </c>
    </row>
    <row r="152" s="13" customFormat="1">
      <c r="A152" s="13"/>
      <c r="B152" s="266"/>
      <c r="C152" s="267"/>
      <c r="D152" s="258" t="s">
        <v>271</v>
      </c>
      <c r="E152" s="268" t="s">
        <v>1</v>
      </c>
      <c r="F152" s="269" t="s">
        <v>3515</v>
      </c>
      <c r="G152" s="267"/>
      <c r="H152" s="270">
        <v>13.9</v>
      </c>
      <c r="I152" s="271"/>
      <c r="J152" s="267"/>
      <c r="K152" s="267"/>
      <c r="L152" s="272"/>
      <c r="M152" s="273"/>
      <c r="N152" s="274"/>
      <c r="O152" s="274"/>
      <c r="P152" s="274"/>
      <c r="Q152" s="274"/>
      <c r="R152" s="274"/>
      <c r="S152" s="274"/>
      <c r="T152" s="275"/>
      <c r="U152" s="13"/>
      <c r="V152" s="13"/>
      <c r="W152" s="13"/>
      <c r="X152" s="13"/>
      <c r="Y152" s="13"/>
      <c r="Z152" s="13"/>
      <c r="AA152" s="13"/>
      <c r="AB152" s="13"/>
      <c r="AC152" s="13"/>
      <c r="AD152" s="13"/>
      <c r="AE152" s="13"/>
      <c r="AT152" s="276" t="s">
        <v>271</v>
      </c>
      <c r="AU152" s="276" t="s">
        <v>99</v>
      </c>
      <c r="AV152" s="13" t="s">
        <v>99</v>
      </c>
      <c r="AW152" s="13" t="s">
        <v>38</v>
      </c>
      <c r="AX152" s="13" t="s">
        <v>83</v>
      </c>
      <c r="AY152" s="276" t="s">
        <v>184</v>
      </c>
    </row>
    <row r="153" s="13" customFormat="1">
      <c r="A153" s="13"/>
      <c r="B153" s="266"/>
      <c r="C153" s="267"/>
      <c r="D153" s="258" t="s">
        <v>271</v>
      </c>
      <c r="E153" s="268" t="s">
        <v>1</v>
      </c>
      <c r="F153" s="269" t="s">
        <v>3517</v>
      </c>
      <c r="G153" s="267"/>
      <c r="H153" s="270">
        <v>46.25</v>
      </c>
      <c r="I153" s="271"/>
      <c r="J153" s="267"/>
      <c r="K153" s="267"/>
      <c r="L153" s="272"/>
      <c r="M153" s="273"/>
      <c r="N153" s="274"/>
      <c r="O153" s="274"/>
      <c r="P153" s="274"/>
      <c r="Q153" s="274"/>
      <c r="R153" s="274"/>
      <c r="S153" s="274"/>
      <c r="T153" s="275"/>
      <c r="U153" s="13"/>
      <c r="V153" s="13"/>
      <c r="W153" s="13"/>
      <c r="X153" s="13"/>
      <c r="Y153" s="13"/>
      <c r="Z153" s="13"/>
      <c r="AA153" s="13"/>
      <c r="AB153" s="13"/>
      <c r="AC153" s="13"/>
      <c r="AD153" s="13"/>
      <c r="AE153" s="13"/>
      <c r="AT153" s="276" t="s">
        <v>271</v>
      </c>
      <c r="AU153" s="276" t="s">
        <v>99</v>
      </c>
      <c r="AV153" s="13" t="s">
        <v>99</v>
      </c>
      <c r="AW153" s="13" t="s">
        <v>38</v>
      </c>
      <c r="AX153" s="13" t="s">
        <v>83</v>
      </c>
      <c r="AY153" s="276" t="s">
        <v>184</v>
      </c>
    </row>
    <row r="154" s="13" customFormat="1">
      <c r="A154" s="13"/>
      <c r="B154" s="266"/>
      <c r="C154" s="267"/>
      <c r="D154" s="258" t="s">
        <v>271</v>
      </c>
      <c r="E154" s="268" t="s">
        <v>1</v>
      </c>
      <c r="F154" s="269" t="s">
        <v>3518</v>
      </c>
      <c r="G154" s="267"/>
      <c r="H154" s="270">
        <v>37.600000000000001</v>
      </c>
      <c r="I154" s="271"/>
      <c r="J154" s="267"/>
      <c r="K154" s="267"/>
      <c r="L154" s="272"/>
      <c r="M154" s="273"/>
      <c r="N154" s="274"/>
      <c r="O154" s="274"/>
      <c r="P154" s="274"/>
      <c r="Q154" s="274"/>
      <c r="R154" s="274"/>
      <c r="S154" s="274"/>
      <c r="T154" s="275"/>
      <c r="U154" s="13"/>
      <c r="V154" s="13"/>
      <c r="W154" s="13"/>
      <c r="X154" s="13"/>
      <c r="Y154" s="13"/>
      <c r="Z154" s="13"/>
      <c r="AA154" s="13"/>
      <c r="AB154" s="13"/>
      <c r="AC154" s="13"/>
      <c r="AD154" s="13"/>
      <c r="AE154" s="13"/>
      <c r="AT154" s="276" t="s">
        <v>271</v>
      </c>
      <c r="AU154" s="276" t="s">
        <v>99</v>
      </c>
      <c r="AV154" s="13" t="s">
        <v>99</v>
      </c>
      <c r="AW154" s="13" t="s">
        <v>38</v>
      </c>
      <c r="AX154" s="13" t="s">
        <v>83</v>
      </c>
      <c r="AY154" s="276" t="s">
        <v>184</v>
      </c>
    </row>
    <row r="155" s="13" customFormat="1">
      <c r="A155" s="13"/>
      <c r="B155" s="266"/>
      <c r="C155" s="267"/>
      <c r="D155" s="258" t="s">
        <v>271</v>
      </c>
      <c r="E155" s="268" t="s">
        <v>1</v>
      </c>
      <c r="F155" s="269" t="s">
        <v>3522</v>
      </c>
      <c r="G155" s="267"/>
      <c r="H155" s="270">
        <v>68.625</v>
      </c>
      <c r="I155" s="271"/>
      <c r="J155" s="267"/>
      <c r="K155" s="267"/>
      <c r="L155" s="272"/>
      <c r="M155" s="273"/>
      <c r="N155" s="274"/>
      <c r="O155" s="274"/>
      <c r="P155" s="274"/>
      <c r="Q155" s="274"/>
      <c r="R155" s="274"/>
      <c r="S155" s="274"/>
      <c r="T155" s="275"/>
      <c r="U155" s="13"/>
      <c r="V155" s="13"/>
      <c r="W155" s="13"/>
      <c r="X155" s="13"/>
      <c r="Y155" s="13"/>
      <c r="Z155" s="13"/>
      <c r="AA155" s="13"/>
      <c r="AB155" s="13"/>
      <c r="AC155" s="13"/>
      <c r="AD155" s="13"/>
      <c r="AE155" s="13"/>
      <c r="AT155" s="276" t="s">
        <v>271</v>
      </c>
      <c r="AU155" s="276" t="s">
        <v>99</v>
      </c>
      <c r="AV155" s="13" t="s">
        <v>99</v>
      </c>
      <c r="AW155" s="13" t="s">
        <v>38</v>
      </c>
      <c r="AX155" s="13" t="s">
        <v>83</v>
      </c>
      <c r="AY155" s="276" t="s">
        <v>184</v>
      </c>
    </row>
    <row r="156" s="13" customFormat="1">
      <c r="A156" s="13"/>
      <c r="B156" s="266"/>
      <c r="C156" s="267"/>
      <c r="D156" s="258" t="s">
        <v>271</v>
      </c>
      <c r="E156" s="268" t="s">
        <v>1</v>
      </c>
      <c r="F156" s="269" t="s">
        <v>3533</v>
      </c>
      <c r="G156" s="267"/>
      <c r="H156" s="270">
        <v>26.364000000000001</v>
      </c>
      <c r="I156" s="271"/>
      <c r="J156" s="267"/>
      <c r="K156" s="267"/>
      <c r="L156" s="272"/>
      <c r="M156" s="273"/>
      <c r="N156" s="274"/>
      <c r="O156" s="274"/>
      <c r="P156" s="274"/>
      <c r="Q156" s="274"/>
      <c r="R156" s="274"/>
      <c r="S156" s="274"/>
      <c r="T156" s="275"/>
      <c r="U156" s="13"/>
      <c r="V156" s="13"/>
      <c r="W156" s="13"/>
      <c r="X156" s="13"/>
      <c r="Y156" s="13"/>
      <c r="Z156" s="13"/>
      <c r="AA156" s="13"/>
      <c r="AB156" s="13"/>
      <c r="AC156" s="13"/>
      <c r="AD156" s="13"/>
      <c r="AE156" s="13"/>
      <c r="AT156" s="276" t="s">
        <v>271</v>
      </c>
      <c r="AU156" s="276" t="s">
        <v>99</v>
      </c>
      <c r="AV156" s="13" t="s">
        <v>99</v>
      </c>
      <c r="AW156" s="13" t="s">
        <v>38</v>
      </c>
      <c r="AX156" s="13" t="s">
        <v>83</v>
      </c>
      <c r="AY156" s="276" t="s">
        <v>184</v>
      </c>
    </row>
    <row r="157" s="14" customFormat="1">
      <c r="A157" s="14"/>
      <c r="B157" s="277"/>
      <c r="C157" s="278"/>
      <c r="D157" s="258" t="s">
        <v>271</v>
      </c>
      <c r="E157" s="279" t="s">
        <v>1</v>
      </c>
      <c r="F157" s="280" t="s">
        <v>273</v>
      </c>
      <c r="G157" s="278"/>
      <c r="H157" s="281">
        <v>197.148</v>
      </c>
      <c r="I157" s="282"/>
      <c r="J157" s="278"/>
      <c r="K157" s="278"/>
      <c r="L157" s="283"/>
      <c r="M157" s="284"/>
      <c r="N157" s="285"/>
      <c r="O157" s="285"/>
      <c r="P157" s="285"/>
      <c r="Q157" s="285"/>
      <c r="R157" s="285"/>
      <c r="S157" s="285"/>
      <c r="T157" s="286"/>
      <c r="U157" s="14"/>
      <c r="V157" s="14"/>
      <c r="W157" s="14"/>
      <c r="X157" s="14"/>
      <c r="Y157" s="14"/>
      <c r="Z157" s="14"/>
      <c r="AA157" s="14"/>
      <c r="AB157" s="14"/>
      <c r="AC157" s="14"/>
      <c r="AD157" s="14"/>
      <c r="AE157" s="14"/>
      <c r="AT157" s="287" t="s">
        <v>271</v>
      </c>
      <c r="AU157" s="287" t="s">
        <v>99</v>
      </c>
      <c r="AV157" s="14" t="s">
        <v>196</v>
      </c>
      <c r="AW157" s="14" t="s">
        <v>38</v>
      </c>
      <c r="AX157" s="14" t="s">
        <v>91</v>
      </c>
      <c r="AY157" s="287" t="s">
        <v>184</v>
      </c>
    </row>
    <row r="158" s="2" customFormat="1" ht="21.75" customHeight="1">
      <c r="A158" s="40"/>
      <c r="B158" s="41"/>
      <c r="C158" s="245" t="s">
        <v>219</v>
      </c>
      <c r="D158" s="245" t="s">
        <v>187</v>
      </c>
      <c r="E158" s="246" t="s">
        <v>3322</v>
      </c>
      <c r="F158" s="247" t="s">
        <v>3323</v>
      </c>
      <c r="G158" s="248" t="s">
        <v>319</v>
      </c>
      <c r="H158" s="249">
        <v>1971.48</v>
      </c>
      <c r="I158" s="250"/>
      <c r="J158" s="251">
        <f>ROUND(I158*H158,2)</f>
        <v>0</v>
      </c>
      <c r="K158" s="247" t="s">
        <v>191</v>
      </c>
      <c r="L158" s="46"/>
      <c r="M158" s="252" t="s">
        <v>1</v>
      </c>
      <c r="N158" s="253" t="s">
        <v>49</v>
      </c>
      <c r="O158" s="93"/>
      <c r="P158" s="254">
        <f>O158*H158</f>
        <v>0</v>
      </c>
      <c r="Q158" s="254">
        <v>0</v>
      </c>
      <c r="R158" s="254">
        <f>Q158*H158</f>
        <v>0</v>
      </c>
      <c r="S158" s="254">
        <v>0</v>
      </c>
      <c r="T158" s="255">
        <f>S158*H158</f>
        <v>0</v>
      </c>
      <c r="U158" s="40"/>
      <c r="V158" s="40"/>
      <c r="W158" s="40"/>
      <c r="X158" s="40"/>
      <c r="Y158" s="40"/>
      <c r="Z158" s="40"/>
      <c r="AA158" s="40"/>
      <c r="AB158" s="40"/>
      <c r="AC158" s="40"/>
      <c r="AD158" s="40"/>
      <c r="AE158" s="40"/>
      <c r="AR158" s="256" t="s">
        <v>196</v>
      </c>
      <c r="AT158" s="256" t="s">
        <v>187</v>
      </c>
      <c r="AU158" s="256" t="s">
        <v>99</v>
      </c>
      <c r="AY158" s="18" t="s">
        <v>184</v>
      </c>
      <c r="BE158" s="257">
        <f>IF(N158="základní",J158,0)</f>
        <v>0</v>
      </c>
      <c r="BF158" s="257">
        <f>IF(N158="snížená",J158,0)</f>
        <v>0</v>
      </c>
      <c r="BG158" s="257">
        <f>IF(N158="zákl. přenesená",J158,0)</f>
        <v>0</v>
      </c>
      <c r="BH158" s="257">
        <f>IF(N158="sníž. přenesená",J158,0)</f>
        <v>0</v>
      </c>
      <c r="BI158" s="257">
        <f>IF(N158="nulová",J158,0)</f>
        <v>0</v>
      </c>
      <c r="BJ158" s="18" t="s">
        <v>99</v>
      </c>
      <c r="BK158" s="257">
        <f>ROUND(I158*H158,2)</f>
        <v>0</v>
      </c>
      <c r="BL158" s="18" t="s">
        <v>196</v>
      </c>
      <c r="BM158" s="256" t="s">
        <v>3534</v>
      </c>
    </row>
    <row r="159" s="13" customFormat="1">
      <c r="A159" s="13"/>
      <c r="B159" s="266"/>
      <c r="C159" s="267"/>
      <c r="D159" s="258" t="s">
        <v>271</v>
      </c>
      <c r="E159" s="267"/>
      <c r="F159" s="269" t="s">
        <v>3535</v>
      </c>
      <c r="G159" s="267"/>
      <c r="H159" s="270">
        <v>1971.48</v>
      </c>
      <c r="I159" s="271"/>
      <c r="J159" s="267"/>
      <c r="K159" s="267"/>
      <c r="L159" s="272"/>
      <c r="M159" s="273"/>
      <c r="N159" s="274"/>
      <c r="O159" s="274"/>
      <c r="P159" s="274"/>
      <c r="Q159" s="274"/>
      <c r="R159" s="274"/>
      <c r="S159" s="274"/>
      <c r="T159" s="275"/>
      <c r="U159" s="13"/>
      <c r="V159" s="13"/>
      <c r="W159" s="13"/>
      <c r="X159" s="13"/>
      <c r="Y159" s="13"/>
      <c r="Z159" s="13"/>
      <c r="AA159" s="13"/>
      <c r="AB159" s="13"/>
      <c r="AC159" s="13"/>
      <c r="AD159" s="13"/>
      <c r="AE159" s="13"/>
      <c r="AT159" s="276" t="s">
        <v>271</v>
      </c>
      <c r="AU159" s="276" t="s">
        <v>99</v>
      </c>
      <c r="AV159" s="13" t="s">
        <v>99</v>
      </c>
      <c r="AW159" s="13" t="s">
        <v>4</v>
      </c>
      <c r="AX159" s="13" t="s">
        <v>91</v>
      </c>
      <c r="AY159" s="276" t="s">
        <v>184</v>
      </c>
    </row>
    <row r="160" s="2" customFormat="1" ht="16.5" customHeight="1">
      <c r="A160" s="40"/>
      <c r="B160" s="41"/>
      <c r="C160" s="245" t="s">
        <v>224</v>
      </c>
      <c r="D160" s="245" t="s">
        <v>187</v>
      </c>
      <c r="E160" s="246" t="s">
        <v>3326</v>
      </c>
      <c r="F160" s="247" t="s">
        <v>3327</v>
      </c>
      <c r="G160" s="248" t="s">
        <v>389</v>
      </c>
      <c r="H160" s="249">
        <v>354.86599999999999</v>
      </c>
      <c r="I160" s="250"/>
      <c r="J160" s="251">
        <f>ROUND(I160*H160,2)</f>
        <v>0</v>
      </c>
      <c r="K160" s="247" t="s">
        <v>191</v>
      </c>
      <c r="L160" s="46"/>
      <c r="M160" s="252" t="s">
        <v>1</v>
      </c>
      <c r="N160" s="253" t="s">
        <v>49</v>
      </c>
      <c r="O160" s="93"/>
      <c r="P160" s="254">
        <f>O160*H160</f>
        <v>0</v>
      </c>
      <c r="Q160" s="254">
        <v>0</v>
      </c>
      <c r="R160" s="254">
        <f>Q160*H160</f>
        <v>0</v>
      </c>
      <c r="S160" s="254">
        <v>0</v>
      </c>
      <c r="T160" s="255">
        <f>S160*H160</f>
        <v>0</v>
      </c>
      <c r="U160" s="40"/>
      <c r="V160" s="40"/>
      <c r="W160" s="40"/>
      <c r="X160" s="40"/>
      <c r="Y160" s="40"/>
      <c r="Z160" s="40"/>
      <c r="AA160" s="40"/>
      <c r="AB160" s="40"/>
      <c r="AC160" s="40"/>
      <c r="AD160" s="40"/>
      <c r="AE160" s="40"/>
      <c r="AR160" s="256" t="s">
        <v>196</v>
      </c>
      <c r="AT160" s="256" t="s">
        <v>187</v>
      </c>
      <c r="AU160" s="256" t="s">
        <v>99</v>
      </c>
      <c r="AY160" s="18" t="s">
        <v>184</v>
      </c>
      <c r="BE160" s="257">
        <f>IF(N160="základní",J160,0)</f>
        <v>0</v>
      </c>
      <c r="BF160" s="257">
        <f>IF(N160="snížená",J160,0)</f>
        <v>0</v>
      </c>
      <c r="BG160" s="257">
        <f>IF(N160="zákl. přenesená",J160,0)</f>
        <v>0</v>
      </c>
      <c r="BH160" s="257">
        <f>IF(N160="sníž. přenesená",J160,0)</f>
        <v>0</v>
      </c>
      <c r="BI160" s="257">
        <f>IF(N160="nulová",J160,0)</f>
        <v>0</v>
      </c>
      <c r="BJ160" s="18" t="s">
        <v>99</v>
      </c>
      <c r="BK160" s="257">
        <f>ROUND(I160*H160,2)</f>
        <v>0</v>
      </c>
      <c r="BL160" s="18" t="s">
        <v>196</v>
      </c>
      <c r="BM160" s="256" t="s">
        <v>3536</v>
      </c>
    </row>
    <row r="161" s="13" customFormat="1">
      <c r="A161" s="13"/>
      <c r="B161" s="266"/>
      <c r="C161" s="267"/>
      <c r="D161" s="258" t="s">
        <v>271</v>
      </c>
      <c r="E161" s="267"/>
      <c r="F161" s="269" t="s">
        <v>3537</v>
      </c>
      <c r="G161" s="267"/>
      <c r="H161" s="270">
        <v>354.86599999999999</v>
      </c>
      <c r="I161" s="271"/>
      <c r="J161" s="267"/>
      <c r="K161" s="267"/>
      <c r="L161" s="272"/>
      <c r="M161" s="273"/>
      <c r="N161" s="274"/>
      <c r="O161" s="274"/>
      <c r="P161" s="274"/>
      <c r="Q161" s="274"/>
      <c r="R161" s="274"/>
      <c r="S161" s="274"/>
      <c r="T161" s="275"/>
      <c r="U161" s="13"/>
      <c r="V161" s="13"/>
      <c r="W161" s="13"/>
      <c r="X161" s="13"/>
      <c r="Y161" s="13"/>
      <c r="Z161" s="13"/>
      <c r="AA161" s="13"/>
      <c r="AB161" s="13"/>
      <c r="AC161" s="13"/>
      <c r="AD161" s="13"/>
      <c r="AE161" s="13"/>
      <c r="AT161" s="276" t="s">
        <v>271</v>
      </c>
      <c r="AU161" s="276" t="s">
        <v>99</v>
      </c>
      <c r="AV161" s="13" t="s">
        <v>99</v>
      </c>
      <c r="AW161" s="13" t="s">
        <v>4</v>
      </c>
      <c r="AX161" s="13" t="s">
        <v>91</v>
      </c>
      <c r="AY161" s="276" t="s">
        <v>184</v>
      </c>
    </row>
    <row r="162" s="2" customFormat="1" ht="16.5" customHeight="1">
      <c r="A162" s="40"/>
      <c r="B162" s="41"/>
      <c r="C162" s="245" t="s">
        <v>229</v>
      </c>
      <c r="D162" s="245" t="s">
        <v>187</v>
      </c>
      <c r="E162" s="246" t="s">
        <v>489</v>
      </c>
      <c r="F162" s="247" t="s">
        <v>490</v>
      </c>
      <c r="G162" s="248" t="s">
        <v>319</v>
      </c>
      <c r="H162" s="249">
        <v>197.148</v>
      </c>
      <c r="I162" s="250"/>
      <c r="J162" s="251">
        <f>ROUND(I162*H162,2)</f>
        <v>0</v>
      </c>
      <c r="K162" s="247" t="s">
        <v>191</v>
      </c>
      <c r="L162" s="46"/>
      <c r="M162" s="252" t="s">
        <v>1</v>
      </c>
      <c r="N162" s="253" t="s">
        <v>49</v>
      </c>
      <c r="O162" s="93"/>
      <c r="P162" s="254">
        <f>O162*H162</f>
        <v>0</v>
      </c>
      <c r="Q162" s="254">
        <v>0</v>
      </c>
      <c r="R162" s="254">
        <f>Q162*H162</f>
        <v>0</v>
      </c>
      <c r="S162" s="254">
        <v>0</v>
      </c>
      <c r="T162" s="255">
        <f>S162*H162</f>
        <v>0</v>
      </c>
      <c r="U162" s="40"/>
      <c r="V162" s="40"/>
      <c r="W162" s="40"/>
      <c r="X162" s="40"/>
      <c r="Y162" s="40"/>
      <c r="Z162" s="40"/>
      <c r="AA162" s="40"/>
      <c r="AB162" s="40"/>
      <c r="AC162" s="40"/>
      <c r="AD162" s="40"/>
      <c r="AE162" s="40"/>
      <c r="AR162" s="256" t="s">
        <v>196</v>
      </c>
      <c r="AT162" s="256" t="s">
        <v>187</v>
      </c>
      <c r="AU162" s="256" t="s">
        <v>99</v>
      </c>
      <c r="AY162" s="18" t="s">
        <v>184</v>
      </c>
      <c r="BE162" s="257">
        <f>IF(N162="základní",J162,0)</f>
        <v>0</v>
      </c>
      <c r="BF162" s="257">
        <f>IF(N162="snížená",J162,0)</f>
        <v>0</v>
      </c>
      <c r="BG162" s="257">
        <f>IF(N162="zákl. přenesená",J162,0)</f>
        <v>0</v>
      </c>
      <c r="BH162" s="257">
        <f>IF(N162="sníž. přenesená",J162,0)</f>
        <v>0</v>
      </c>
      <c r="BI162" s="257">
        <f>IF(N162="nulová",J162,0)</f>
        <v>0</v>
      </c>
      <c r="BJ162" s="18" t="s">
        <v>99</v>
      </c>
      <c r="BK162" s="257">
        <f>ROUND(I162*H162,2)</f>
        <v>0</v>
      </c>
      <c r="BL162" s="18" t="s">
        <v>196</v>
      </c>
      <c r="BM162" s="256" t="s">
        <v>3538</v>
      </c>
    </row>
    <row r="163" s="2" customFormat="1" ht="16.5" customHeight="1">
      <c r="A163" s="40"/>
      <c r="B163" s="41"/>
      <c r="C163" s="245" t="s">
        <v>236</v>
      </c>
      <c r="D163" s="245" t="s">
        <v>187</v>
      </c>
      <c r="E163" s="246" t="s">
        <v>328</v>
      </c>
      <c r="F163" s="247" t="s">
        <v>329</v>
      </c>
      <c r="G163" s="248" t="s">
        <v>319</v>
      </c>
      <c r="H163" s="249">
        <v>11.298</v>
      </c>
      <c r="I163" s="250"/>
      <c r="J163" s="251">
        <f>ROUND(I163*H163,2)</f>
        <v>0</v>
      </c>
      <c r="K163" s="247" t="s">
        <v>191</v>
      </c>
      <c r="L163" s="46"/>
      <c r="M163" s="252" t="s">
        <v>1</v>
      </c>
      <c r="N163" s="253" t="s">
        <v>49</v>
      </c>
      <c r="O163" s="93"/>
      <c r="P163" s="254">
        <f>O163*H163</f>
        <v>0</v>
      </c>
      <c r="Q163" s="254">
        <v>0</v>
      </c>
      <c r="R163" s="254">
        <f>Q163*H163</f>
        <v>0</v>
      </c>
      <c r="S163" s="254">
        <v>0</v>
      </c>
      <c r="T163" s="255">
        <f>S163*H163</f>
        <v>0</v>
      </c>
      <c r="U163" s="40"/>
      <c r="V163" s="40"/>
      <c r="W163" s="40"/>
      <c r="X163" s="40"/>
      <c r="Y163" s="40"/>
      <c r="Z163" s="40"/>
      <c r="AA163" s="40"/>
      <c r="AB163" s="40"/>
      <c r="AC163" s="40"/>
      <c r="AD163" s="40"/>
      <c r="AE163" s="40"/>
      <c r="AR163" s="256" t="s">
        <v>196</v>
      </c>
      <c r="AT163" s="256" t="s">
        <v>187</v>
      </c>
      <c r="AU163" s="256" t="s">
        <v>99</v>
      </c>
      <c r="AY163" s="18" t="s">
        <v>184</v>
      </c>
      <c r="BE163" s="257">
        <f>IF(N163="základní",J163,0)</f>
        <v>0</v>
      </c>
      <c r="BF163" s="257">
        <f>IF(N163="snížená",J163,0)</f>
        <v>0</v>
      </c>
      <c r="BG163" s="257">
        <f>IF(N163="zákl. přenesená",J163,0)</f>
        <v>0</v>
      </c>
      <c r="BH163" s="257">
        <f>IF(N163="sníž. přenesená",J163,0)</f>
        <v>0</v>
      </c>
      <c r="BI163" s="257">
        <f>IF(N163="nulová",J163,0)</f>
        <v>0</v>
      </c>
      <c r="BJ163" s="18" t="s">
        <v>99</v>
      </c>
      <c r="BK163" s="257">
        <f>ROUND(I163*H163,2)</f>
        <v>0</v>
      </c>
      <c r="BL163" s="18" t="s">
        <v>196</v>
      </c>
      <c r="BM163" s="256" t="s">
        <v>3539</v>
      </c>
    </row>
    <row r="164" s="13" customFormat="1">
      <c r="A164" s="13"/>
      <c r="B164" s="266"/>
      <c r="C164" s="267"/>
      <c r="D164" s="258" t="s">
        <v>271</v>
      </c>
      <c r="E164" s="268" t="s">
        <v>1</v>
      </c>
      <c r="F164" s="269" t="s">
        <v>3540</v>
      </c>
      <c r="G164" s="267"/>
      <c r="H164" s="270">
        <v>11.298</v>
      </c>
      <c r="I164" s="271"/>
      <c r="J164" s="267"/>
      <c r="K164" s="267"/>
      <c r="L164" s="272"/>
      <c r="M164" s="273"/>
      <c r="N164" s="274"/>
      <c r="O164" s="274"/>
      <c r="P164" s="274"/>
      <c r="Q164" s="274"/>
      <c r="R164" s="274"/>
      <c r="S164" s="274"/>
      <c r="T164" s="275"/>
      <c r="U164" s="13"/>
      <c r="V164" s="13"/>
      <c r="W164" s="13"/>
      <c r="X164" s="13"/>
      <c r="Y164" s="13"/>
      <c r="Z164" s="13"/>
      <c r="AA164" s="13"/>
      <c r="AB164" s="13"/>
      <c r="AC164" s="13"/>
      <c r="AD164" s="13"/>
      <c r="AE164" s="13"/>
      <c r="AT164" s="276" t="s">
        <v>271</v>
      </c>
      <c r="AU164" s="276" t="s">
        <v>99</v>
      </c>
      <c r="AV164" s="13" t="s">
        <v>99</v>
      </c>
      <c r="AW164" s="13" t="s">
        <v>38</v>
      </c>
      <c r="AX164" s="13" t="s">
        <v>83</v>
      </c>
      <c r="AY164" s="276" t="s">
        <v>184</v>
      </c>
    </row>
    <row r="165" s="14" customFormat="1">
      <c r="A165" s="14"/>
      <c r="B165" s="277"/>
      <c r="C165" s="278"/>
      <c r="D165" s="258" t="s">
        <v>271</v>
      </c>
      <c r="E165" s="279" t="s">
        <v>1</v>
      </c>
      <c r="F165" s="280" t="s">
        <v>273</v>
      </c>
      <c r="G165" s="278"/>
      <c r="H165" s="281">
        <v>11.298</v>
      </c>
      <c r="I165" s="282"/>
      <c r="J165" s="278"/>
      <c r="K165" s="278"/>
      <c r="L165" s="283"/>
      <c r="M165" s="284"/>
      <c r="N165" s="285"/>
      <c r="O165" s="285"/>
      <c r="P165" s="285"/>
      <c r="Q165" s="285"/>
      <c r="R165" s="285"/>
      <c r="S165" s="285"/>
      <c r="T165" s="286"/>
      <c r="U165" s="14"/>
      <c r="V165" s="14"/>
      <c r="W165" s="14"/>
      <c r="X165" s="14"/>
      <c r="Y165" s="14"/>
      <c r="Z165" s="14"/>
      <c r="AA165" s="14"/>
      <c r="AB165" s="14"/>
      <c r="AC165" s="14"/>
      <c r="AD165" s="14"/>
      <c r="AE165" s="14"/>
      <c r="AT165" s="287" t="s">
        <v>271</v>
      </c>
      <c r="AU165" s="287" t="s">
        <v>99</v>
      </c>
      <c r="AV165" s="14" t="s">
        <v>196</v>
      </c>
      <c r="AW165" s="14" t="s">
        <v>38</v>
      </c>
      <c r="AX165" s="14" t="s">
        <v>91</v>
      </c>
      <c r="AY165" s="287" t="s">
        <v>184</v>
      </c>
    </row>
    <row r="166" s="2" customFormat="1" ht="16.5" customHeight="1">
      <c r="A166" s="40"/>
      <c r="B166" s="41"/>
      <c r="C166" s="245" t="s">
        <v>241</v>
      </c>
      <c r="D166" s="245" t="s">
        <v>187</v>
      </c>
      <c r="E166" s="246" t="s">
        <v>516</v>
      </c>
      <c r="F166" s="247" t="s">
        <v>3337</v>
      </c>
      <c r="G166" s="248" t="s">
        <v>269</v>
      </c>
      <c r="H166" s="249">
        <v>640.64200000000005</v>
      </c>
      <c r="I166" s="250"/>
      <c r="J166" s="251">
        <f>ROUND(I166*H166,2)</f>
        <v>0</v>
      </c>
      <c r="K166" s="247" t="s">
        <v>284</v>
      </c>
      <c r="L166" s="46"/>
      <c r="M166" s="252" t="s">
        <v>1</v>
      </c>
      <c r="N166" s="253" t="s">
        <v>49</v>
      </c>
      <c r="O166" s="93"/>
      <c r="P166" s="254">
        <f>O166*H166</f>
        <v>0</v>
      </c>
      <c r="Q166" s="254">
        <v>0</v>
      </c>
      <c r="R166" s="254">
        <f>Q166*H166</f>
        <v>0</v>
      </c>
      <c r="S166" s="254">
        <v>0</v>
      </c>
      <c r="T166" s="255">
        <f>S166*H166</f>
        <v>0</v>
      </c>
      <c r="U166" s="40"/>
      <c r="V166" s="40"/>
      <c r="W166" s="40"/>
      <c r="X166" s="40"/>
      <c r="Y166" s="40"/>
      <c r="Z166" s="40"/>
      <c r="AA166" s="40"/>
      <c r="AB166" s="40"/>
      <c r="AC166" s="40"/>
      <c r="AD166" s="40"/>
      <c r="AE166" s="40"/>
      <c r="AR166" s="256" t="s">
        <v>332</v>
      </c>
      <c r="AT166" s="256" t="s">
        <v>187</v>
      </c>
      <c r="AU166" s="256" t="s">
        <v>99</v>
      </c>
      <c r="AY166" s="18" t="s">
        <v>184</v>
      </c>
      <c r="BE166" s="257">
        <f>IF(N166="základní",J166,0)</f>
        <v>0</v>
      </c>
      <c r="BF166" s="257">
        <f>IF(N166="snížená",J166,0)</f>
        <v>0</v>
      </c>
      <c r="BG166" s="257">
        <f>IF(N166="zákl. přenesená",J166,0)</f>
        <v>0</v>
      </c>
      <c r="BH166" s="257">
        <f>IF(N166="sníž. přenesená",J166,0)</f>
        <v>0</v>
      </c>
      <c r="BI166" s="257">
        <f>IF(N166="nulová",J166,0)</f>
        <v>0</v>
      </c>
      <c r="BJ166" s="18" t="s">
        <v>99</v>
      </c>
      <c r="BK166" s="257">
        <f>ROUND(I166*H166,2)</f>
        <v>0</v>
      </c>
      <c r="BL166" s="18" t="s">
        <v>332</v>
      </c>
      <c r="BM166" s="256" t="s">
        <v>3541</v>
      </c>
    </row>
    <row r="167" s="13" customFormat="1">
      <c r="A167" s="13"/>
      <c r="B167" s="266"/>
      <c r="C167" s="267"/>
      <c r="D167" s="258" t="s">
        <v>271</v>
      </c>
      <c r="E167" s="268" t="s">
        <v>1</v>
      </c>
      <c r="F167" s="269" t="s">
        <v>3542</v>
      </c>
      <c r="G167" s="267"/>
      <c r="H167" s="270">
        <v>274.5</v>
      </c>
      <c r="I167" s="271"/>
      <c r="J167" s="267"/>
      <c r="K167" s="267"/>
      <c r="L167" s="272"/>
      <c r="M167" s="273"/>
      <c r="N167" s="274"/>
      <c r="O167" s="274"/>
      <c r="P167" s="274"/>
      <c r="Q167" s="274"/>
      <c r="R167" s="274"/>
      <c r="S167" s="274"/>
      <c r="T167" s="275"/>
      <c r="U167" s="13"/>
      <c r="V167" s="13"/>
      <c r="W167" s="13"/>
      <c r="X167" s="13"/>
      <c r="Y167" s="13"/>
      <c r="Z167" s="13"/>
      <c r="AA167" s="13"/>
      <c r="AB167" s="13"/>
      <c r="AC167" s="13"/>
      <c r="AD167" s="13"/>
      <c r="AE167" s="13"/>
      <c r="AT167" s="276" t="s">
        <v>271</v>
      </c>
      <c r="AU167" s="276" t="s">
        <v>99</v>
      </c>
      <c r="AV167" s="13" t="s">
        <v>99</v>
      </c>
      <c r="AW167" s="13" t="s">
        <v>38</v>
      </c>
      <c r="AX167" s="13" t="s">
        <v>83</v>
      </c>
      <c r="AY167" s="276" t="s">
        <v>184</v>
      </c>
    </row>
    <row r="168" s="13" customFormat="1">
      <c r="A168" s="13"/>
      <c r="B168" s="266"/>
      <c r="C168" s="267"/>
      <c r="D168" s="258" t="s">
        <v>271</v>
      </c>
      <c r="E168" s="268" t="s">
        <v>1</v>
      </c>
      <c r="F168" s="269" t="s">
        <v>3543</v>
      </c>
      <c r="G168" s="267"/>
      <c r="H168" s="270">
        <v>185</v>
      </c>
      <c r="I168" s="271"/>
      <c r="J168" s="267"/>
      <c r="K168" s="267"/>
      <c r="L168" s="272"/>
      <c r="M168" s="273"/>
      <c r="N168" s="274"/>
      <c r="O168" s="274"/>
      <c r="P168" s="274"/>
      <c r="Q168" s="274"/>
      <c r="R168" s="274"/>
      <c r="S168" s="274"/>
      <c r="T168" s="275"/>
      <c r="U168" s="13"/>
      <c r="V168" s="13"/>
      <c r="W168" s="13"/>
      <c r="X168" s="13"/>
      <c r="Y168" s="13"/>
      <c r="Z168" s="13"/>
      <c r="AA168" s="13"/>
      <c r="AB168" s="13"/>
      <c r="AC168" s="13"/>
      <c r="AD168" s="13"/>
      <c r="AE168" s="13"/>
      <c r="AT168" s="276" t="s">
        <v>271</v>
      </c>
      <c r="AU168" s="276" t="s">
        <v>99</v>
      </c>
      <c r="AV168" s="13" t="s">
        <v>99</v>
      </c>
      <c r="AW168" s="13" t="s">
        <v>38</v>
      </c>
      <c r="AX168" s="13" t="s">
        <v>83</v>
      </c>
      <c r="AY168" s="276" t="s">
        <v>184</v>
      </c>
    </row>
    <row r="169" s="13" customFormat="1">
      <c r="A169" s="13"/>
      <c r="B169" s="266"/>
      <c r="C169" s="267"/>
      <c r="D169" s="258" t="s">
        <v>271</v>
      </c>
      <c r="E169" s="268" t="s">
        <v>1</v>
      </c>
      <c r="F169" s="269" t="s">
        <v>3544</v>
      </c>
      <c r="G169" s="267"/>
      <c r="H169" s="270">
        <v>55.600000000000001</v>
      </c>
      <c r="I169" s="271"/>
      <c r="J169" s="267"/>
      <c r="K169" s="267"/>
      <c r="L169" s="272"/>
      <c r="M169" s="273"/>
      <c r="N169" s="274"/>
      <c r="O169" s="274"/>
      <c r="P169" s="274"/>
      <c r="Q169" s="274"/>
      <c r="R169" s="274"/>
      <c r="S169" s="274"/>
      <c r="T169" s="275"/>
      <c r="U169" s="13"/>
      <c r="V169" s="13"/>
      <c r="W169" s="13"/>
      <c r="X169" s="13"/>
      <c r="Y169" s="13"/>
      <c r="Z169" s="13"/>
      <c r="AA169" s="13"/>
      <c r="AB169" s="13"/>
      <c r="AC169" s="13"/>
      <c r="AD169" s="13"/>
      <c r="AE169" s="13"/>
      <c r="AT169" s="276" t="s">
        <v>271</v>
      </c>
      <c r="AU169" s="276" t="s">
        <v>99</v>
      </c>
      <c r="AV169" s="13" t="s">
        <v>99</v>
      </c>
      <c r="AW169" s="13" t="s">
        <v>38</v>
      </c>
      <c r="AX169" s="13" t="s">
        <v>83</v>
      </c>
      <c r="AY169" s="276" t="s">
        <v>184</v>
      </c>
    </row>
    <row r="170" s="13" customFormat="1">
      <c r="A170" s="13"/>
      <c r="B170" s="266"/>
      <c r="C170" s="267"/>
      <c r="D170" s="258" t="s">
        <v>271</v>
      </c>
      <c r="E170" s="268" t="s">
        <v>1</v>
      </c>
      <c r="F170" s="269" t="s">
        <v>3545</v>
      </c>
      <c r="G170" s="267"/>
      <c r="H170" s="270">
        <v>125.542</v>
      </c>
      <c r="I170" s="271"/>
      <c r="J170" s="267"/>
      <c r="K170" s="267"/>
      <c r="L170" s="272"/>
      <c r="M170" s="273"/>
      <c r="N170" s="274"/>
      <c r="O170" s="274"/>
      <c r="P170" s="274"/>
      <c r="Q170" s="274"/>
      <c r="R170" s="274"/>
      <c r="S170" s="274"/>
      <c r="T170" s="275"/>
      <c r="U170" s="13"/>
      <c r="V170" s="13"/>
      <c r="W170" s="13"/>
      <c r="X170" s="13"/>
      <c r="Y170" s="13"/>
      <c r="Z170" s="13"/>
      <c r="AA170" s="13"/>
      <c r="AB170" s="13"/>
      <c r="AC170" s="13"/>
      <c r="AD170" s="13"/>
      <c r="AE170" s="13"/>
      <c r="AT170" s="276" t="s">
        <v>271</v>
      </c>
      <c r="AU170" s="276" t="s">
        <v>99</v>
      </c>
      <c r="AV170" s="13" t="s">
        <v>99</v>
      </c>
      <c r="AW170" s="13" t="s">
        <v>38</v>
      </c>
      <c r="AX170" s="13" t="s">
        <v>83</v>
      </c>
      <c r="AY170" s="276" t="s">
        <v>184</v>
      </c>
    </row>
    <row r="171" s="14" customFormat="1">
      <c r="A171" s="14"/>
      <c r="B171" s="277"/>
      <c r="C171" s="278"/>
      <c r="D171" s="258" t="s">
        <v>271</v>
      </c>
      <c r="E171" s="279" t="s">
        <v>1</v>
      </c>
      <c r="F171" s="280" t="s">
        <v>273</v>
      </c>
      <c r="G171" s="278"/>
      <c r="H171" s="281">
        <v>640.64200000000005</v>
      </c>
      <c r="I171" s="282"/>
      <c r="J171" s="278"/>
      <c r="K171" s="278"/>
      <c r="L171" s="283"/>
      <c r="M171" s="284"/>
      <c r="N171" s="285"/>
      <c r="O171" s="285"/>
      <c r="P171" s="285"/>
      <c r="Q171" s="285"/>
      <c r="R171" s="285"/>
      <c r="S171" s="285"/>
      <c r="T171" s="286"/>
      <c r="U171" s="14"/>
      <c r="V171" s="14"/>
      <c r="W171" s="14"/>
      <c r="X171" s="14"/>
      <c r="Y171" s="14"/>
      <c r="Z171" s="14"/>
      <c r="AA171" s="14"/>
      <c r="AB171" s="14"/>
      <c r="AC171" s="14"/>
      <c r="AD171" s="14"/>
      <c r="AE171" s="14"/>
      <c r="AT171" s="287" t="s">
        <v>271</v>
      </c>
      <c r="AU171" s="287" t="s">
        <v>99</v>
      </c>
      <c r="AV171" s="14" t="s">
        <v>196</v>
      </c>
      <c r="AW171" s="14" t="s">
        <v>38</v>
      </c>
      <c r="AX171" s="14" t="s">
        <v>91</v>
      </c>
      <c r="AY171" s="287" t="s">
        <v>184</v>
      </c>
    </row>
    <row r="172" s="2" customFormat="1" ht="16.5" customHeight="1">
      <c r="A172" s="40"/>
      <c r="B172" s="41"/>
      <c r="C172" s="245" t="s">
        <v>316</v>
      </c>
      <c r="D172" s="245" t="s">
        <v>187</v>
      </c>
      <c r="E172" s="246" t="s">
        <v>521</v>
      </c>
      <c r="F172" s="247" t="s">
        <v>522</v>
      </c>
      <c r="G172" s="248" t="s">
        <v>319</v>
      </c>
      <c r="H172" s="249">
        <v>11.298</v>
      </c>
      <c r="I172" s="250"/>
      <c r="J172" s="251">
        <f>ROUND(I172*H172,2)</f>
        <v>0</v>
      </c>
      <c r="K172" s="247" t="s">
        <v>191</v>
      </c>
      <c r="L172" s="46"/>
      <c r="M172" s="252" t="s">
        <v>1</v>
      </c>
      <c r="N172" s="253" t="s">
        <v>49</v>
      </c>
      <c r="O172" s="93"/>
      <c r="P172" s="254">
        <f>O172*H172</f>
        <v>0</v>
      </c>
      <c r="Q172" s="254">
        <v>0</v>
      </c>
      <c r="R172" s="254">
        <f>Q172*H172</f>
        <v>0</v>
      </c>
      <c r="S172" s="254">
        <v>0</v>
      </c>
      <c r="T172" s="255">
        <f>S172*H172</f>
        <v>0</v>
      </c>
      <c r="U172" s="40"/>
      <c r="V172" s="40"/>
      <c r="W172" s="40"/>
      <c r="X172" s="40"/>
      <c r="Y172" s="40"/>
      <c r="Z172" s="40"/>
      <c r="AA172" s="40"/>
      <c r="AB172" s="40"/>
      <c r="AC172" s="40"/>
      <c r="AD172" s="40"/>
      <c r="AE172" s="40"/>
      <c r="AR172" s="256" t="s">
        <v>196</v>
      </c>
      <c r="AT172" s="256" t="s">
        <v>187</v>
      </c>
      <c r="AU172" s="256" t="s">
        <v>99</v>
      </c>
      <c r="AY172" s="18" t="s">
        <v>184</v>
      </c>
      <c r="BE172" s="257">
        <f>IF(N172="základní",J172,0)</f>
        <v>0</v>
      </c>
      <c r="BF172" s="257">
        <f>IF(N172="snížená",J172,0)</f>
        <v>0</v>
      </c>
      <c r="BG172" s="257">
        <f>IF(N172="zákl. přenesená",J172,0)</f>
        <v>0</v>
      </c>
      <c r="BH172" s="257">
        <f>IF(N172="sníž. přenesená",J172,0)</f>
        <v>0</v>
      </c>
      <c r="BI172" s="257">
        <f>IF(N172="nulová",J172,0)</f>
        <v>0</v>
      </c>
      <c r="BJ172" s="18" t="s">
        <v>99</v>
      </c>
      <c r="BK172" s="257">
        <f>ROUND(I172*H172,2)</f>
        <v>0</v>
      </c>
      <c r="BL172" s="18" t="s">
        <v>196</v>
      </c>
      <c r="BM172" s="256" t="s">
        <v>3546</v>
      </c>
    </row>
    <row r="173" s="12" customFormat="1" ht="20.88" customHeight="1">
      <c r="A173" s="12"/>
      <c r="B173" s="229"/>
      <c r="C173" s="230"/>
      <c r="D173" s="231" t="s">
        <v>82</v>
      </c>
      <c r="E173" s="243" t="s">
        <v>341</v>
      </c>
      <c r="F173" s="243" t="s">
        <v>3346</v>
      </c>
      <c r="G173" s="230"/>
      <c r="H173" s="230"/>
      <c r="I173" s="233"/>
      <c r="J173" s="244">
        <f>BK173</f>
        <v>0</v>
      </c>
      <c r="K173" s="230"/>
      <c r="L173" s="235"/>
      <c r="M173" s="236"/>
      <c r="N173" s="237"/>
      <c r="O173" s="237"/>
      <c r="P173" s="238">
        <f>SUM(P174:P211)</f>
        <v>0</v>
      </c>
      <c r="Q173" s="237"/>
      <c r="R173" s="238">
        <f>SUM(R174:R211)</f>
        <v>23.44725</v>
      </c>
      <c r="S173" s="237"/>
      <c r="T173" s="239">
        <f>SUM(T174:T211)</f>
        <v>0</v>
      </c>
      <c r="U173" s="12"/>
      <c r="V173" s="12"/>
      <c r="W173" s="12"/>
      <c r="X173" s="12"/>
      <c r="Y173" s="12"/>
      <c r="Z173" s="12"/>
      <c r="AA173" s="12"/>
      <c r="AB173" s="12"/>
      <c r="AC173" s="12"/>
      <c r="AD173" s="12"/>
      <c r="AE173" s="12"/>
      <c r="AR173" s="240" t="s">
        <v>91</v>
      </c>
      <c r="AT173" s="241" t="s">
        <v>82</v>
      </c>
      <c r="AU173" s="241" t="s">
        <v>99</v>
      </c>
      <c r="AY173" s="240" t="s">
        <v>184</v>
      </c>
      <c r="BK173" s="242">
        <f>SUM(BK174:BK211)</f>
        <v>0</v>
      </c>
    </row>
    <row r="174" s="2" customFormat="1" ht="16.5" customHeight="1">
      <c r="A174" s="40"/>
      <c r="B174" s="41"/>
      <c r="C174" s="245" t="s">
        <v>251</v>
      </c>
      <c r="D174" s="245" t="s">
        <v>187</v>
      </c>
      <c r="E174" s="246" t="s">
        <v>3547</v>
      </c>
      <c r="F174" s="247" t="s">
        <v>3548</v>
      </c>
      <c r="G174" s="248" t="s">
        <v>276</v>
      </c>
      <c r="H174" s="249">
        <v>21</v>
      </c>
      <c r="I174" s="250"/>
      <c r="J174" s="251">
        <f>ROUND(I174*H174,2)</f>
        <v>0</v>
      </c>
      <c r="K174" s="247" t="s">
        <v>191</v>
      </c>
      <c r="L174" s="46"/>
      <c r="M174" s="252" t="s">
        <v>1</v>
      </c>
      <c r="N174" s="253" t="s">
        <v>49</v>
      </c>
      <c r="O174" s="93"/>
      <c r="P174" s="254">
        <f>O174*H174</f>
        <v>0</v>
      </c>
      <c r="Q174" s="254">
        <v>0</v>
      </c>
      <c r="R174" s="254">
        <f>Q174*H174</f>
        <v>0</v>
      </c>
      <c r="S174" s="254">
        <v>0</v>
      </c>
      <c r="T174" s="255">
        <f>S174*H174</f>
        <v>0</v>
      </c>
      <c r="U174" s="40"/>
      <c r="V174" s="40"/>
      <c r="W174" s="40"/>
      <c r="X174" s="40"/>
      <c r="Y174" s="40"/>
      <c r="Z174" s="40"/>
      <c r="AA174" s="40"/>
      <c r="AB174" s="40"/>
      <c r="AC174" s="40"/>
      <c r="AD174" s="40"/>
      <c r="AE174" s="40"/>
      <c r="AR174" s="256" t="s">
        <v>196</v>
      </c>
      <c r="AT174" s="256" t="s">
        <v>187</v>
      </c>
      <c r="AU174" s="256" t="s">
        <v>278</v>
      </c>
      <c r="AY174" s="18" t="s">
        <v>184</v>
      </c>
      <c r="BE174" s="257">
        <f>IF(N174="základní",J174,0)</f>
        <v>0</v>
      </c>
      <c r="BF174" s="257">
        <f>IF(N174="snížená",J174,0)</f>
        <v>0</v>
      </c>
      <c r="BG174" s="257">
        <f>IF(N174="zákl. přenesená",J174,0)</f>
        <v>0</v>
      </c>
      <c r="BH174" s="257">
        <f>IF(N174="sníž. přenesená",J174,0)</f>
        <v>0</v>
      </c>
      <c r="BI174" s="257">
        <f>IF(N174="nulová",J174,0)</f>
        <v>0</v>
      </c>
      <c r="BJ174" s="18" t="s">
        <v>99</v>
      </c>
      <c r="BK174" s="257">
        <f>ROUND(I174*H174,2)</f>
        <v>0</v>
      </c>
      <c r="BL174" s="18" t="s">
        <v>196</v>
      </c>
      <c r="BM174" s="256" t="s">
        <v>3549</v>
      </c>
    </row>
    <row r="175" s="13" customFormat="1">
      <c r="A175" s="13"/>
      <c r="B175" s="266"/>
      <c r="C175" s="267"/>
      <c r="D175" s="258" t="s">
        <v>271</v>
      </c>
      <c r="E175" s="268" t="s">
        <v>1</v>
      </c>
      <c r="F175" s="269" t="s">
        <v>3550</v>
      </c>
      <c r="G175" s="267"/>
      <c r="H175" s="270">
        <v>21</v>
      </c>
      <c r="I175" s="271"/>
      <c r="J175" s="267"/>
      <c r="K175" s="267"/>
      <c r="L175" s="272"/>
      <c r="M175" s="273"/>
      <c r="N175" s="274"/>
      <c r="O175" s="274"/>
      <c r="P175" s="274"/>
      <c r="Q175" s="274"/>
      <c r="R175" s="274"/>
      <c r="S175" s="274"/>
      <c r="T175" s="275"/>
      <c r="U175" s="13"/>
      <c r="V175" s="13"/>
      <c r="W175" s="13"/>
      <c r="X175" s="13"/>
      <c r="Y175" s="13"/>
      <c r="Z175" s="13"/>
      <c r="AA175" s="13"/>
      <c r="AB175" s="13"/>
      <c r="AC175" s="13"/>
      <c r="AD175" s="13"/>
      <c r="AE175" s="13"/>
      <c r="AT175" s="276" t="s">
        <v>271</v>
      </c>
      <c r="AU175" s="276" t="s">
        <v>278</v>
      </c>
      <c r="AV175" s="13" t="s">
        <v>99</v>
      </c>
      <c r="AW175" s="13" t="s">
        <v>38</v>
      </c>
      <c r="AX175" s="13" t="s">
        <v>83</v>
      </c>
      <c r="AY175" s="276" t="s">
        <v>184</v>
      </c>
    </row>
    <row r="176" s="14" customFormat="1">
      <c r="A176" s="14"/>
      <c r="B176" s="277"/>
      <c r="C176" s="278"/>
      <c r="D176" s="258" t="s">
        <v>271</v>
      </c>
      <c r="E176" s="279" t="s">
        <v>1</v>
      </c>
      <c r="F176" s="280" t="s">
        <v>273</v>
      </c>
      <c r="G176" s="278"/>
      <c r="H176" s="281">
        <v>21</v>
      </c>
      <c r="I176" s="282"/>
      <c r="J176" s="278"/>
      <c r="K176" s="278"/>
      <c r="L176" s="283"/>
      <c r="M176" s="284"/>
      <c r="N176" s="285"/>
      <c r="O176" s="285"/>
      <c r="P176" s="285"/>
      <c r="Q176" s="285"/>
      <c r="R176" s="285"/>
      <c r="S176" s="285"/>
      <c r="T176" s="286"/>
      <c r="U176" s="14"/>
      <c r="V176" s="14"/>
      <c r="W176" s="14"/>
      <c r="X176" s="14"/>
      <c r="Y176" s="14"/>
      <c r="Z176" s="14"/>
      <c r="AA176" s="14"/>
      <c r="AB176" s="14"/>
      <c r="AC176" s="14"/>
      <c r="AD176" s="14"/>
      <c r="AE176" s="14"/>
      <c r="AT176" s="287" t="s">
        <v>271</v>
      </c>
      <c r="AU176" s="287" t="s">
        <v>278</v>
      </c>
      <c r="AV176" s="14" t="s">
        <v>196</v>
      </c>
      <c r="AW176" s="14" t="s">
        <v>38</v>
      </c>
      <c r="AX176" s="14" t="s">
        <v>91</v>
      </c>
      <c r="AY176" s="287" t="s">
        <v>184</v>
      </c>
    </row>
    <row r="177" s="2" customFormat="1" ht="16.5" customHeight="1">
      <c r="A177" s="40"/>
      <c r="B177" s="41"/>
      <c r="C177" s="312" t="s">
        <v>8</v>
      </c>
      <c r="D177" s="312" t="s">
        <v>497</v>
      </c>
      <c r="E177" s="313" t="s">
        <v>3551</v>
      </c>
      <c r="F177" s="314" t="s">
        <v>3552</v>
      </c>
      <c r="G177" s="315" t="s">
        <v>319</v>
      </c>
      <c r="H177" s="316">
        <v>1.3129999999999999</v>
      </c>
      <c r="I177" s="317"/>
      <c r="J177" s="318">
        <f>ROUND(I177*H177,2)</f>
        <v>0</v>
      </c>
      <c r="K177" s="314" t="s">
        <v>284</v>
      </c>
      <c r="L177" s="319"/>
      <c r="M177" s="320" t="s">
        <v>1</v>
      </c>
      <c r="N177" s="321" t="s">
        <v>49</v>
      </c>
      <c r="O177" s="93"/>
      <c r="P177" s="254">
        <f>O177*H177</f>
        <v>0</v>
      </c>
      <c r="Q177" s="254">
        <v>0.20999999999999999</v>
      </c>
      <c r="R177" s="254">
        <f>Q177*H177</f>
        <v>0.27572999999999998</v>
      </c>
      <c r="S177" s="254">
        <v>0</v>
      </c>
      <c r="T177" s="255">
        <f>S177*H177</f>
        <v>0</v>
      </c>
      <c r="U177" s="40"/>
      <c r="V177" s="40"/>
      <c r="W177" s="40"/>
      <c r="X177" s="40"/>
      <c r="Y177" s="40"/>
      <c r="Z177" s="40"/>
      <c r="AA177" s="40"/>
      <c r="AB177" s="40"/>
      <c r="AC177" s="40"/>
      <c r="AD177" s="40"/>
      <c r="AE177" s="40"/>
      <c r="AR177" s="256" t="s">
        <v>219</v>
      </c>
      <c r="AT177" s="256" t="s">
        <v>497</v>
      </c>
      <c r="AU177" s="256" t="s">
        <v>278</v>
      </c>
      <c r="AY177" s="18" t="s">
        <v>184</v>
      </c>
      <c r="BE177" s="257">
        <f>IF(N177="základní",J177,0)</f>
        <v>0</v>
      </c>
      <c r="BF177" s="257">
        <f>IF(N177="snížená",J177,0)</f>
        <v>0</v>
      </c>
      <c r="BG177" s="257">
        <f>IF(N177="zákl. přenesená",J177,0)</f>
        <v>0</v>
      </c>
      <c r="BH177" s="257">
        <f>IF(N177="sníž. přenesená",J177,0)</f>
        <v>0</v>
      </c>
      <c r="BI177" s="257">
        <f>IF(N177="nulová",J177,0)</f>
        <v>0</v>
      </c>
      <c r="BJ177" s="18" t="s">
        <v>99</v>
      </c>
      <c r="BK177" s="257">
        <f>ROUND(I177*H177,2)</f>
        <v>0</v>
      </c>
      <c r="BL177" s="18" t="s">
        <v>196</v>
      </c>
      <c r="BM177" s="256" t="s">
        <v>3553</v>
      </c>
    </row>
    <row r="178" s="13" customFormat="1">
      <c r="A178" s="13"/>
      <c r="B178" s="266"/>
      <c r="C178" s="267"/>
      <c r="D178" s="258" t="s">
        <v>271</v>
      </c>
      <c r="E178" s="267"/>
      <c r="F178" s="269" t="s">
        <v>3554</v>
      </c>
      <c r="G178" s="267"/>
      <c r="H178" s="270">
        <v>1.3129999999999999</v>
      </c>
      <c r="I178" s="271"/>
      <c r="J178" s="267"/>
      <c r="K178" s="267"/>
      <c r="L178" s="272"/>
      <c r="M178" s="273"/>
      <c r="N178" s="274"/>
      <c r="O178" s="274"/>
      <c r="P178" s="274"/>
      <c r="Q178" s="274"/>
      <c r="R178" s="274"/>
      <c r="S178" s="274"/>
      <c r="T178" s="275"/>
      <c r="U178" s="13"/>
      <c r="V178" s="13"/>
      <c r="W178" s="13"/>
      <c r="X178" s="13"/>
      <c r="Y178" s="13"/>
      <c r="Z178" s="13"/>
      <c r="AA178" s="13"/>
      <c r="AB178" s="13"/>
      <c r="AC178" s="13"/>
      <c r="AD178" s="13"/>
      <c r="AE178" s="13"/>
      <c r="AT178" s="276" t="s">
        <v>271</v>
      </c>
      <c r="AU178" s="276" t="s">
        <v>278</v>
      </c>
      <c r="AV178" s="13" t="s">
        <v>99</v>
      </c>
      <c r="AW178" s="13" t="s">
        <v>4</v>
      </c>
      <c r="AX178" s="13" t="s">
        <v>91</v>
      </c>
      <c r="AY178" s="276" t="s">
        <v>184</v>
      </c>
    </row>
    <row r="179" s="2" customFormat="1" ht="16.5" customHeight="1">
      <c r="A179" s="40"/>
      <c r="B179" s="41"/>
      <c r="C179" s="245" t="s">
        <v>332</v>
      </c>
      <c r="D179" s="245" t="s">
        <v>187</v>
      </c>
      <c r="E179" s="246" t="s">
        <v>3555</v>
      </c>
      <c r="F179" s="247" t="s">
        <v>3556</v>
      </c>
      <c r="G179" s="248" t="s">
        <v>276</v>
      </c>
      <c r="H179" s="249">
        <v>22</v>
      </c>
      <c r="I179" s="250"/>
      <c r="J179" s="251">
        <f>ROUND(I179*H179,2)</f>
        <v>0</v>
      </c>
      <c r="K179" s="247" t="s">
        <v>191</v>
      </c>
      <c r="L179" s="46"/>
      <c r="M179" s="252" t="s">
        <v>1</v>
      </c>
      <c r="N179" s="253" t="s">
        <v>49</v>
      </c>
      <c r="O179" s="93"/>
      <c r="P179" s="254">
        <f>O179*H179</f>
        <v>0</v>
      </c>
      <c r="Q179" s="254">
        <v>0</v>
      </c>
      <c r="R179" s="254">
        <f>Q179*H179</f>
        <v>0</v>
      </c>
      <c r="S179" s="254">
        <v>0</v>
      </c>
      <c r="T179" s="255">
        <f>S179*H179</f>
        <v>0</v>
      </c>
      <c r="U179" s="40"/>
      <c r="V179" s="40"/>
      <c r="W179" s="40"/>
      <c r="X179" s="40"/>
      <c r="Y179" s="40"/>
      <c r="Z179" s="40"/>
      <c r="AA179" s="40"/>
      <c r="AB179" s="40"/>
      <c r="AC179" s="40"/>
      <c r="AD179" s="40"/>
      <c r="AE179" s="40"/>
      <c r="AR179" s="256" t="s">
        <v>196</v>
      </c>
      <c r="AT179" s="256" t="s">
        <v>187</v>
      </c>
      <c r="AU179" s="256" t="s">
        <v>278</v>
      </c>
      <c r="AY179" s="18" t="s">
        <v>184</v>
      </c>
      <c r="BE179" s="257">
        <f>IF(N179="základní",J179,0)</f>
        <v>0</v>
      </c>
      <c r="BF179" s="257">
        <f>IF(N179="snížená",J179,0)</f>
        <v>0</v>
      </c>
      <c r="BG179" s="257">
        <f>IF(N179="zákl. přenesená",J179,0)</f>
        <v>0</v>
      </c>
      <c r="BH179" s="257">
        <f>IF(N179="sníž. přenesená",J179,0)</f>
        <v>0</v>
      </c>
      <c r="BI179" s="257">
        <f>IF(N179="nulová",J179,0)</f>
        <v>0</v>
      </c>
      <c r="BJ179" s="18" t="s">
        <v>99</v>
      </c>
      <c r="BK179" s="257">
        <f>ROUND(I179*H179,2)</f>
        <v>0</v>
      </c>
      <c r="BL179" s="18" t="s">
        <v>196</v>
      </c>
      <c r="BM179" s="256" t="s">
        <v>3557</v>
      </c>
    </row>
    <row r="180" s="13" customFormat="1">
      <c r="A180" s="13"/>
      <c r="B180" s="266"/>
      <c r="C180" s="267"/>
      <c r="D180" s="258" t="s">
        <v>271</v>
      </c>
      <c r="E180" s="268" t="s">
        <v>1</v>
      </c>
      <c r="F180" s="269" t="s">
        <v>3558</v>
      </c>
      <c r="G180" s="267"/>
      <c r="H180" s="270">
        <v>22</v>
      </c>
      <c r="I180" s="271"/>
      <c r="J180" s="267"/>
      <c r="K180" s="267"/>
      <c r="L180" s="272"/>
      <c r="M180" s="273"/>
      <c r="N180" s="274"/>
      <c r="O180" s="274"/>
      <c r="P180" s="274"/>
      <c r="Q180" s="274"/>
      <c r="R180" s="274"/>
      <c r="S180" s="274"/>
      <c r="T180" s="275"/>
      <c r="U180" s="13"/>
      <c r="V180" s="13"/>
      <c r="W180" s="13"/>
      <c r="X180" s="13"/>
      <c r="Y180" s="13"/>
      <c r="Z180" s="13"/>
      <c r="AA180" s="13"/>
      <c r="AB180" s="13"/>
      <c r="AC180" s="13"/>
      <c r="AD180" s="13"/>
      <c r="AE180" s="13"/>
      <c r="AT180" s="276" t="s">
        <v>271</v>
      </c>
      <c r="AU180" s="276" t="s">
        <v>278</v>
      </c>
      <c r="AV180" s="13" t="s">
        <v>99</v>
      </c>
      <c r="AW180" s="13" t="s">
        <v>38</v>
      </c>
      <c r="AX180" s="13" t="s">
        <v>83</v>
      </c>
      <c r="AY180" s="276" t="s">
        <v>184</v>
      </c>
    </row>
    <row r="181" s="14" customFormat="1">
      <c r="A181" s="14"/>
      <c r="B181" s="277"/>
      <c r="C181" s="278"/>
      <c r="D181" s="258" t="s">
        <v>271</v>
      </c>
      <c r="E181" s="279" t="s">
        <v>1</v>
      </c>
      <c r="F181" s="280" t="s">
        <v>273</v>
      </c>
      <c r="G181" s="278"/>
      <c r="H181" s="281">
        <v>22</v>
      </c>
      <c r="I181" s="282"/>
      <c r="J181" s="278"/>
      <c r="K181" s="278"/>
      <c r="L181" s="283"/>
      <c r="M181" s="284"/>
      <c r="N181" s="285"/>
      <c r="O181" s="285"/>
      <c r="P181" s="285"/>
      <c r="Q181" s="285"/>
      <c r="R181" s="285"/>
      <c r="S181" s="285"/>
      <c r="T181" s="286"/>
      <c r="U181" s="14"/>
      <c r="V181" s="14"/>
      <c r="W181" s="14"/>
      <c r="X181" s="14"/>
      <c r="Y181" s="14"/>
      <c r="Z181" s="14"/>
      <c r="AA181" s="14"/>
      <c r="AB181" s="14"/>
      <c r="AC181" s="14"/>
      <c r="AD181" s="14"/>
      <c r="AE181" s="14"/>
      <c r="AT181" s="287" t="s">
        <v>271</v>
      </c>
      <c r="AU181" s="287" t="s">
        <v>278</v>
      </c>
      <c r="AV181" s="14" t="s">
        <v>196</v>
      </c>
      <c r="AW181" s="14" t="s">
        <v>38</v>
      </c>
      <c r="AX181" s="14" t="s">
        <v>91</v>
      </c>
      <c r="AY181" s="287" t="s">
        <v>184</v>
      </c>
    </row>
    <row r="182" s="2" customFormat="1" ht="16.5" customHeight="1">
      <c r="A182" s="40"/>
      <c r="B182" s="41"/>
      <c r="C182" s="312" t="s">
        <v>336</v>
      </c>
      <c r="D182" s="312" t="s">
        <v>497</v>
      </c>
      <c r="E182" s="313" t="s">
        <v>3551</v>
      </c>
      <c r="F182" s="314" t="s">
        <v>3552</v>
      </c>
      <c r="G182" s="315" t="s">
        <v>319</v>
      </c>
      <c r="H182" s="316">
        <v>4.4000000000000004</v>
      </c>
      <c r="I182" s="317"/>
      <c r="J182" s="318">
        <f>ROUND(I182*H182,2)</f>
        <v>0</v>
      </c>
      <c r="K182" s="314" t="s">
        <v>284</v>
      </c>
      <c r="L182" s="319"/>
      <c r="M182" s="320" t="s">
        <v>1</v>
      </c>
      <c r="N182" s="321" t="s">
        <v>49</v>
      </c>
      <c r="O182" s="93"/>
      <c r="P182" s="254">
        <f>O182*H182</f>
        <v>0</v>
      </c>
      <c r="Q182" s="254">
        <v>0.20999999999999999</v>
      </c>
      <c r="R182" s="254">
        <f>Q182*H182</f>
        <v>0.92400000000000004</v>
      </c>
      <c r="S182" s="254">
        <v>0</v>
      </c>
      <c r="T182" s="255">
        <f>S182*H182</f>
        <v>0</v>
      </c>
      <c r="U182" s="40"/>
      <c r="V182" s="40"/>
      <c r="W182" s="40"/>
      <c r="X182" s="40"/>
      <c r="Y182" s="40"/>
      <c r="Z182" s="40"/>
      <c r="AA182" s="40"/>
      <c r="AB182" s="40"/>
      <c r="AC182" s="40"/>
      <c r="AD182" s="40"/>
      <c r="AE182" s="40"/>
      <c r="AR182" s="256" t="s">
        <v>219</v>
      </c>
      <c r="AT182" s="256" t="s">
        <v>497</v>
      </c>
      <c r="AU182" s="256" t="s">
        <v>278</v>
      </c>
      <c r="AY182" s="18" t="s">
        <v>184</v>
      </c>
      <c r="BE182" s="257">
        <f>IF(N182="základní",J182,0)</f>
        <v>0</v>
      </c>
      <c r="BF182" s="257">
        <f>IF(N182="snížená",J182,0)</f>
        <v>0</v>
      </c>
      <c r="BG182" s="257">
        <f>IF(N182="zákl. přenesená",J182,0)</f>
        <v>0</v>
      </c>
      <c r="BH182" s="257">
        <f>IF(N182="sníž. přenesená",J182,0)</f>
        <v>0</v>
      </c>
      <c r="BI182" s="257">
        <f>IF(N182="nulová",J182,0)</f>
        <v>0</v>
      </c>
      <c r="BJ182" s="18" t="s">
        <v>99</v>
      </c>
      <c r="BK182" s="257">
        <f>ROUND(I182*H182,2)</f>
        <v>0</v>
      </c>
      <c r="BL182" s="18" t="s">
        <v>196</v>
      </c>
      <c r="BM182" s="256" t="s">
        <v>3559</v>
      </c>
    </row>
    <row r="183" s="13" customFormat="1">
      <c r="A183" s="13"/>
      <c r="B183" s="266"/>
      <c r="C183" s="267"/>
      <c r="D183" s="258" t="s">
        <v>271</v>
      </c>
      <c r="E183" s="267"/>
      <c r="F183" s="269" t="s">
        <v>3560</v>
      </c>
      <c r="G183" s="267"/>
      <c r="H183" s="270">
        <v>4.4000000000000004</v>
      </c>
      <c r="I183" s="271"/>
      <c r="J183" s="267"/>
      <c r="K183" s="267"/>
      <c r="L183" s="272"/>
      <c r="M183" s="273"/>
      <c r="N183" s="274"/>
      <c r="O183" s="274"/>
      <c r="P183" s="274"/>
      <c r="Q183" s="274"/>
      <c r="R183" s="274"/>
      <c r="S183" s="274"/>
      <c r="T183" s="275"/>
      <c r="U183" s="13"/>
      <c r="V183" s="13"/>
      <c r="W183" s="13"/>
      <c r="X183" s="13"/>
      <c r="Y183" s="13"/>
      <c r="Z183" s="13"/>
      <c r="AA183" s="13"/>
      <c r="AB183" s="13"/>
      <c r="AC183" s="13"/>
      <c r="AD183" s="13"/>
      <c r="AE183" s="13"/>
      <c r="AT183" s="276" t="s">
        <v>271</v>
      </c>
      <c r="AU183" s="276" t="s">
        <v>278</v>
      </c>
      <c r="AV183" s="13" t="s">
        <v>99</v>
      </c>
      <c r="AW183" s="13" t="s">
        <v>4</v>
      </c>
      <c r="AX183" s="13" t="s">
        <v>91</v>
      </c>
      <c r="AY183" s="276" t="s">
        <v>184</v>
      </c>
    </row>
    <row r="184" s="2" customFormat="1" ht="16.5" customHeight="1">
      <c r="A184" s="40"/>
      <c r="B184" s="41"/>
      <c r="C184" s="245" t="s">
        <v>341</v>
      </c>
      <c r="D184" s="245" t="s">
        <v>187</v>
      </c>
      <c r="E184" s="246" t="s">
        <v>3561</v>
      </c>
      <c r="F184" s="247" t="s">
        <v>3562</v>
      </c>
      <c r="G184" s="248" t="s">
        <v>276</v>
      </c>
      <c r="H184" s="249">
        <v>21</v>
      </c>
      <c r="I184" s="250"/>
      <c r="J184" s="251">
        <f>ROUND(I184*H184,2)</f>
        <v>0</v>
      </c>
      <c r="K184" s="247" t="s">
        <v>191</v>
      </c>
      <c r="L184" s="46"/>
      <c r="M184" s="252" t="s">
        <v>1</v>
      </c>
      <c r="N184" s="253" t="s">
        <v>49</v>
      </c>
      <c r="O184" s="93"/>
      <c r="P184" s="254">
        <f>O184*H184</f>
        <v>0</v>
      </c>
      <c r="Q184" s="254">
        <v>0</v>
      </c>
      <c r="R184" s="254">
        <f>Q184*H184</f>
        <v>0</v>
      </c>
      <c r="S184" s="254">
        <v>0</v>
      </c>
      <c r="T184" s="255">
        <f>S184*H184</f>
        <v>0</v>
      </c>
      <c r="U184" s="40"/>
      <c r="V184" s="40"/>
      <c r="W184" s="40"/>
      <c r="X184" s="40"/>
      <c r="Y184" s="40"/>
      <c r="Z184" s="40"/>
      <c r="AA184" s="40"/>
      <c r="AB184" s="40"/>
      <c r="AC184" s="40"/>
      <c r="AD184" s="40"/>
      <c r="AE184" s="40"/>
      <c r="AR184" s="256" t="s">
        <v>196</v>
      </c>
      <c r="AT184" s="256" t="s">
        <v>187</v>
      </c>
      <c r="AU184" s="256" t="s">
        <v>278</v>
      </c>
      <c r="AY184" s="18" t="s">
        <v>184</v>
      </c>
      <c r="BE184" s="257">
        <f>IF(N184="základní",J184,0)</f>
        <v>0</v>
      </c>
      <c r="BF184" s="257">
        <f>IF(N184="snížená",J184,0)</f>
        <v>0</v>
      </c>
      <c r="BG184" s="257">
        <f>IF(N184="zákl. přenesená",J184,0)</f>
        <v>0</v>
      </c>
      <c r="BH184" s="257">
        <f>IF(N184="sníž. přenesená",J184,0)</f>
        <v>0</v>
      </c>
      <c r="BI184" s="257">
        <f>IF(N184="nulová",J184,0)</f>
        <v>0</v>
      </c>
      <c r="BJ184" s="18" t="s">
        <v>99</v>
      </c>
      <c r="BK184" s="257">
        <f>ROUND(I184*H184,2)</f>
        <v>0</v>
      </c>
      <c r="BL184" s="18" t="s">
        <v>196</v>
      </c>
      <c r="BM184" s="256" t="s">
        <v>3563</v>
      </c>
    </row>
    <row r="185" s="13" customFormat="1">
      <c r="A185" s="13"/>
      <c r="B185" s="266"/>
      <c r="C185" s="267"/>
      <c r="D185" s="258" t="s">
        <v>271</v>
      </c>
      <c r="E185" s="268" t="s">
        <v>1</v>
      </c>
      <c r="F185" s="269" t="s">
        <v>3564</v>
      </c>
      <c r="G185" s="267"/>
      <c r="H185" s="270">
        <v>21</v>
      </c>
      <c r="I185" s="271"/>
      <c r="J185" s="267"/>
      <c r="K185" s="267"/>
      <c r="L185" s="272"/>
      <c r="M185" s="273"/>
      <c r="N185" s="274"/>
      <c r="O185" s="274"/>
      <c r="P185" s="274"/>
      <c r="Q185" s="274"/>
      <c r="R185" s="274"/>
      <c r="S185" s="274"/>
      <c r="T185" s="275"/>
      <c r="U185" s="13"/>
      <c r="V185" s="13"/>
      <c r="W185" s="13"/>
      <c r="X185" s="13"/>
      <c r="Y185" s="13"/>
      <c r="Z185" s="13"/>
      <c r="AA185" s="13"/>
      <c r="AB185" s="13"/>
      <c r="AC185" s="13"/>
      <c r="AD185" s="13"/>
      <c r="AE185" s="13"/>
      <c r="AT185" s="276" t="s">
        <v>271</v>
      </c>
      <c r="AU185" s="276" t="s">
        <v>278</v>
      </c>
      <c r="AV185" s="13" t="s">
        <v>99</v>
      </c>
      <c r="AW185" s="13" t="s">
        <v>38</v>
      </c>
      <c r="AX185" s="13" t="s">
        <v>83</v>
      </c>
      <c r="AY185" s="276" t="s">
        <v>184</v>
      </c>
    </row>
    <row r="186" s="14" customFormat="1">
      <c r="A186" s="14"/>
      <c r="B186" s="277"/>
      <c r="C186" s="278"/>
      <c r="D186" s="258" t="s">
        <v>271</v>
      </c>
      <c r="E186" s="279" t="s">
        <v>1</v>
      </c>
      <c r="F186" s="280" t="s">
        <v>273</v>
      </c>
      <c r="G186" s="278"/>
      <c r="H186" s="281">
        <v>21</v>
      </c>
      <c r="I186" s="282"/>
      <c r="J186" s="278"/>
      <c r="K186" s="278"/>
      <c r="L186" s="283"/>
      <c r="M186" s="284"/>
      <c r="N186" s="285"/>
      <c r="O186" s="285"/>
      <c r="P186" s="285"/>
      <c r="Q186" s="285"/>
      <c r="R186" s="285"/>
      <c r="S186" s="285"/>
      <c r="T186" s="286"/>
      <c r="U186" s="14"/>
      <c r="V186" s="14"/>
      <c r="W186" s="14"/>
      <c r="X186" s="14"/>
      <c r="Y186" s="14"/>
      <c r="Z186" s="14"/>
      <c r="AA186" s="14"/>
      <c r="AB186" s="14"/>
      <c r="AC186" s="14"/>
      <c r="AD186" s="14"/>
      <c r="AE186" s="14"/>
      <c r="AT186" s="287" t="s">
        <v>271</v>
      </c>
      <c r="AU186" s="287" t="s">
        <v>278</v>
      </c>
      <c r="AV186" s="14" t="s">
        <v>196</v>
      </c>
      <c r="AW186" s="14" t="s">
        <v>38</v>
      </c>
      <c r="AX186" s="14" t="s">
        <v>91</v>
      </c>
      <c r="AY186" s="287" t="s">
        <v>184</v>
      </c>
    </row>
    <row r="187" s="2" customFormat="1" ht="16.5" customHeight="1">
      <c r="A187" s="40"/>
      <c r="B187" s="41"/>
      <c r="C187" s="312" t="s">
        <v>348</v>
      </c>
      <c r="D187" s="312" t="s">
        <v>497</v>
      </c>
      <c r="E187" s="313" t="s">
        <v>3565</v>
      </c>
      <c r="F187" s="314" t="s">
        <v>3566</v>
      </c>
      <c r="G187" s="315" t="s">
        <v>276</v>
      </c>
      <c r="H187" s="316">
        <v>4</v>
      </c>
      <c r="I187" s="317"/>
      <c r="J187" s="318">
        <f>ROUND(I187*H187,2)</f>
        <v>0</v>
      </c>
      <c r="K187" s="314" t="s">
        <v>284</v>
      </c>
      <c r="L187" s="319"/>
      <c r="M187" s="320" t="s">
        <v>1</v>
      </c>
      <c r="N187" s="321" t="s">
        <v>49</v>
      </c>
      <c r="O187" s="93"/>
      <c r="P187" s="254">
        <f>O187*H187</f>
        <v>0</v>
      </c>
      <c r="Q187" s="254">
        <v>3.0000000000000001E-05</v>
      </c>
      <c r="R187" s="254">
        <f>Q187*H187</f>
        <v>0.00012</v>
      </c>
      <c r="S187" s="254">
        <v>0</v>
      </c>
      <c r="T187" s="255">
        <f>S187*H187</f>
        <v>0</v>
      </c>
      <c r="U187" s="40"/>
      <c r="V187" s="40"/>
      <c r="W187" s="40"/>
      <c r="X187" s="40"/>
      <c r="Y187" s="40"/>
      <c r="Z187" s="40"/>
      <c r="AA187" s="40"/>
      <c r="AB187" s="40"/>
      <c r="AC187" s="40"/>
      <c r="AD187" s="40"/>
      <c r="AE187" s="40"/>
      <c r="AR187" s="256" t="s">
        <v>219</v>
      </c>
      <c r="AT187" s="256" t="s">
        <v>497</v>
      </c>
      <c r="AU187" s="256" t="s">
        <v>278</v>
      </c>
      <c r="AY187" s="18" t="s">
        <v>184</v>
      </c>
      <c r="BE187" s="257">
        <f>IF(N187="základní",J187,0)</f>
        <v>0</v>
      </c>
      <c r="BF187" s="257">
        <f>IF(N187="snížená",J187,0)</f>
        <v>0</v>
      </c>
      <c r="BG187" s="257">
        <f>IF(N187="zákl. přenesená",J187,0)</f>
        <v>0</v>
      </c>
      <c r="BH187" s="257">
        <f>IF(N187="sníž. přenesená",J187,0)</f>
        <v>0</v>
      </c>
      <c r="BI187" s="257">
        <f>IF(N187="nulová",J187,0)</f>
        <v>0</v>
      </c>
      <c r="BJ187" s="18" t="s">
        <v>99</v>
      </c>
      <c r="BK187" s="257">
        <f>ROUND(I187*H187,2)</f>
        <v>0</v>
      </c>
      <c r="BL187" s="18" t="s">
        <v>196</v>
      </c>
      <c r="BM187" s="256" t="s">
        <v>3567</v>
      </c>
    </row>
    <row r="188" s="2" customFormat="1" ht="16.5" customHeight="1">
      <c r="A188" s="40"/>
      <c r="B188" s="41"/>
      <c r="C188" s="312" t="s">
        <v>353</v>
      </c>
      <c r="D188" s="312" t="s">
        <v>497</v>
      </c>
      <c r="E188" s="313" t="s">
        <v>3568</v>
      </c>
      <c r="F188" s="314" t="s">
        <v>3569</v>
      </c>
      <c r="G188" s="315" t="s">
        <v>276</v>
      </c>
      <c r="H188" s="316">
        <v>2</v>
      </c>
      <c r="I188" s="317"/>
      <c r="J188" s="318">
        <f>ROUND(I188*H188,2)</f>
        <v>0</v>
      </c>
      <c r="K188" s="314" t="s">
        <v>284</v>
      </c>
      <c r="L188" s="319"/>
      <c r="M188" s="320" t="s">
        <v>1</v>
      </c>
      <c r="N188" s="321" t="s">
        <v>49</v>
      </c>
      <c r="O188" s="93"/>
      <c r="P188" s="254">
        <f>O188*H188</f>
        <v>0</v>
      </c>
      <c r="Q188" s="254">
        <v>3.0000000000000001E-05</v>
      </c>
      <c r="R188" s="254">
        <f>Q188*H188</f>
        <v>6.0000000000000002E-05</v>
      </c>
      <c r="S188" s="254">
        <v>0</v>
      </c>
      <c r="T188" s="255">
        <f>S188*H188</f>
        <v>0</v>
      </c>
      <c r="U188" s="40"/>
      <c r="V188" s="40"/>
      <c r="W188" s="40"/>
      <c r="X188" s="40"/>
      <c r="Y188" s="40"/>
      <c r="Z188" s="40"/>
      <c r="AA188" s="40"/>
      <c r="AB188" s="40"/>
      <c r="AC188" s="40"/>
      <c r="AD188" s="40"/>
      <c r="AE188" s="40"/>
      <c r="AR188" s="256" t="s">
        <v>219</v>
      </c>
      <c r="AT188" s="256" t="s">
        <v>497</v>
      </c>
      <c r="AU188" s="256" t="s">
        <v>278</v>
      </c>
      <c r="AY188" s="18" t="s">
        <v>184</v>
      </c>
      <c r="BE188" s="257">
        <f>IF(N188="základní",J188,0)</f>
        <v>0</v>
      </c>
      <c r="BF188" s="257">
        <f>IF(N188="snížená",J188,0)</f>
        <v>0</v>
      </c>
      <c r="BG188" s="257">
        <f>IF(N188="zákl. přenesená",J188,0)</f>
        <v>0</v>
      </c>
      <c r="BH188" s="257">
        <f>IF(N188="sníž. přenesená",J188,0)</f>
        <v>0</v>
      </c>
      <c r="BI188" s="257">
        <f>IF(N188="nulová",J188,0)</f>
        <v>0</v>
      </c>
      <c r="BJ188" s="18" t="s">
        <v>99</v>
      </c>
      <c r="BK188" s="257">
        <f>ROUND(I188*H188,2)</f>
        <v>0</v>
      </c>
      <c r="BL188" s="18" t="s">
        <v>196</v>
      </c>
      <c r="BM188" s="256" t="s">
        <v>3570</v>
      </c>
    </row>
    <row r="189" s="2" customFormat="1" ht="16.5" customHeight="1">
      <c r="A189" s="40"/>
      <c r="B189" s="41"/>
      <c r="C189" s="312" t="s">
        <v>7</v>
      </c>
      <c r="D189" s="312" t="s">
        <v>497</v>
      </c>
      <c r="E189" s="313" t="s">
        <v>3571</v>
      </c>
      <c r="F189" s="314" t="s">
        <v>3572</v>
      </c>
      <c r="G189" s="315" t="s">
        <v>276</v>
      </c>
      <c r="H189" s="316">
        <v>3</v>
      </c>
      <c r="I189" s="317"/>
      <c r="J189" s="318">
        <f>ROUND(I189*H189,2)</f>
        <v>0</v>
      </c>
      <c r="K189" s="314" t="s">
        <v>284</v>
      </c>
      <c r="L189" s="319"/>
      <c r="M189" s="320" t="s">
        <v>1</v>
      </c>
      <c r="N189" s="321" t="s">
        <v>49</v>
      </c>
      <c r="O189" s="93"/>
      <c r="P189" s="254">
        <f>O189*H189</f>
        <v>0</v>
      </c>
      <c r="Q189" s="254">
        <v>3.0000000000000001E-05</v>
      </c>
      <c r="R189" s="254">
        <f>Q189*H189</f>
        <v>9.0000000000000006E-05</v>
      </c>
      <c r="S189" s="254">
        <v>0</v>
      </c>
      <c r="T189" s="255">
        <f>S189*H189</f>
        <v>0</v>
      </c>
      <c r="U189" s="40"/>
      <c r="V189" s="40"/>
      <c r="W189" s="40"/>
      <c r="X189" s="40"/>
      <c r="Y189" s="40"/>
      <c r="Z189" s="40"/>
      <c r="AA189" s="40"/>
      <c r="AB189" s="40"/>
      <c r="AC189" s="40"/>
      <c r="AD189" s="40"/>
      <c r="AE189" s="40"/>
      <c r="AR189" s="256" t="s">
        <v>219</v>
      </c>
      <c r="AT189" s="256" t="s">
        <v>497</v>
      </c>
      <c r="AU189" s="256" t="s">
        <v>278</v>
      </c>
      <c r="AY189" s="18" t="s">
        <v>184</v>
      </c>
      <c r="BE189" s="257">
        <f>IF(N189="základní",J189,0)</f>
        <v>0</v>
      </c>
      <c r="BF189" s="257">
        <f>IF(N189="snížená",J189,0)</f>
        <v>0</v>
      </c>
      <c r="BG189" s="257">
        <f>IF(N189="zákl. přenesená",J189,0)</f>
        <v>0</v>
      </c>
      <c r="BH189" s="257">
        <f>IF(N189="sníž. přenesená",J189,0)</f>
        <v>0</v>
      </c>
      <c r="BI189" s="257">
        <f>IF(N189="nulová",J189,0)</f>
        <v>0</v>
      </c>
      <c r="BJ189" s="18" t="s">
        <v>99</v>
      </c>
      <c r="BK189" s="257">
        <f>ROUND(I189*H189,2)</f>
        <v>0</v>
      </c>
      <c r="BL189" s="18" t="s">
        <v>196</v>
      </c>
      <c r="BM189" s="256" t="s">
        <v>3573</v>
      </c>
    </row>
    <row r="190" s="2" customFormat="1" ht="16.5" customHeight="1">
      <c r="A190" s="40"/>
      <c r="B190" s="41"/>
      <c r="C190" s="312" t="s">
        <v>362</v>
      </c>
      <c r="D190" s="312" t="s">
        <v>497</v>
      </c>
      <c r="E190" s="313" t="s">
        <v>3574</v>
      </c>
      <c r="F190" s="314" t="s">
        <v>3575</v>
      </c>
      <c r="G190" s="315" t="s">
        <v>276</v>
      </c>
      <c r="H190" s="316">
        <v>1</v>
      </c>
      <c r="I190" s="317"/>
      <c r="J190" s="318">
        <f>ROUND(I190*H190,2)</f>
        <v>0</v>
      </c>
      <c r="K190" s="314" t="s">
        <v>284</v>
      </c>
      <c r="L190" s="319"/>
      <c r="M190" s="320" t="s">
        <v>1</v>
      </c>
      <c r="N190" s="321" t="s">
        <v>49</v>
      </c>
      <c r="O190" s="93"/>
      <c r="P190" s="254">
        <f>O190*H190</f>
        <v>0</v>
      </c>
      <c r="Q190" s="254">
        <v>3.0000000000000001E-05</v>
      </c>
      <c r="R190" s="254">
        <f>Q190*H190</f>
        <v>3.0000000000000001E-05</v>
      </c>
      <c r="S190" s="254">
        <v>0</v>
      </c>
      <c r="T190" s="255">
        <f>S190*H190</f>
        <v>0</v>
      </c>
      <c r="U190" s="40"/>
      <c r="V190" s="40"/>
      <c r="W190" s="40"/>
      <c r="X190" s="40"/>
      <c r="Y190" s="40"/>
      <c r="Z190" s="40"/>
      <c r="AA190" s="40"/>
      <c r="AB190" s="40"/>
      <c r="AC190" s="40"/>
      <c r="AD190" s="40"/>
      <c r="AE190" s="40"/>
      <c r="AR190" s="256" t="s">
        <v>219</v>
      </c>
      <c r="AT190" s="256" t="s">
        <v>497</v>
      </c>
      <c r="AU190" s="256" t="s">
        <v>278</v>
      </c>
      <c r="AY190" s="18" t="s">
        <v>184</v>
      </c>
      <c r="BE190" s="257">
        <f>IF(N190="základní",J190,0)</f>
        <v>0</v>
      </c>
      <c r="BF190" s="257">
        <f>IF(N190="snížená",J190,0)</f>
        <v>0</v>
      </c>
      <c r="BG190" s="257">
        <f>IF(N190="zákl. přenesená",J190,0)</f>
        <v>0</v>
      </c>
      <c r="BH190" s="257">
        <f>IF(N190="sníž. přenesená",J190,0)</f>
        <v>0</v>
      </c>
      <c r="BI190" s="257">
        <f>IF(N190="nulová",J190,0)</f>
        <v>0</v>
      </c>
      <c r="BJ190" s="18" t="s">
        <v>99</v>
      </c>
      <c r="BK190" s="257">
        <f>ROUND(I190*H190,2)</f>
        <v>0</v>
      </c>
      <c r="BL190" s="18" t="s">
        <v>196</v>
      </c>
      <c r="BM190" s="256" t="s">
        <v>3576</v>
      </c>
    </row>
    <row r="191" s="2" customFormat="1" ht="16.5" customHeight="1">
      <c r="A191" s="40"/>
      <c r="B191" s="41"/>
      <c r="C191" s="312" t="s">
        <v>367</v>
      </c>
      <c r="D191" s="312" t="s">
        <v>497</v>
      </c>
      <c r="E191" s="313" t="s">
        <v>3577</v>
      </c>
      <c r="F191" s="314" t="s">
        <v>3578</v>
      </c>
      <c r="G191" s="315" t="s">
        <v>276</v>
      </c>
      <c r="H191" s="316">
        <v>4</v>
      </c>
      <c r="I191" s="317"/>
      <c r="J191" s="318">
        <f>ROUND(I191*H191,2)</f>
        <v>0</v>
      </c>
      <c r="K191" s="314" t="s">
        <v>284</v>
      </c>
      <c r="L191" s="319"/>
      <c r="M191" s="320" t="s">
        <v>1</v>
      </c>
      <c r="N191" s="321" t="s">
        <v>49</v>
      </c>
      <c r="O191" s="93"/>
      <c r="P191" s="254">
        <f>O191*H191</f>
        <v>0</v>
      </c>
      <c r="Q191" s="254">
        <v>3.0000000000000001E-05</v>
      </c>
      <c r="R191" s="254">
        <f>Q191*H191</f>
        <v>0.00012</v>
      </c>
      <c r="S191" s="254">
        <v>0</v>
      </c>
      <c r="T191" s="255">
        <f>S191*H191</f>
        <v>0</v>
      </c>
      <c r="U191" s="40"/>
      <c r="V191" s="40"/>
      <c r="W191" s="40"/>
      <c r="X191" s="40"/>
      <c r="Y191" s="40"/>
      <c r="Z191" s="40"/>
      <c r="AA191" s="40"/>
      <c r="AB191" s="40"/>
      <c r="AC191" s="40"/>
      <c r="AD191" s="40"/>
      <c r="AE191" s="40"/>
      <c r="AR191" s="256" t="s">
        <v>219</v>
      </c>
      <c r="AT191" s="256" t="s">
        <v>497</v>
      </c>
      <c r="AU191" s="256" t="s">
        <v>278</v>
      </c>
      <c r="AY191" s="18" t="s">
        <v>184</v>
      </c>
      <c r="BE191" s="257">
        <f>IF(N191="základní",J191,0)</f>
        <v>0</v>
      </c>
      <c r="BF191" s="257">
        <f>IF(N191="snížená",J191,0)</f>
        <v>0</v>
      </c>
      <c r="BG191" s="257">
        <f>IF(N191="zákl. přenesená",J191,0)</f>
        <v>0</v>
      </c>
      <c r="BH191" s="257">
        <f>IF(N191="sníž. přenesená",J191,0)</f>
        <v>0</v>
      </c>
      <c r="BI191" s="257">
        <f>IF(N191="nulová",J191,0)</f>
        <v>0</v>
      </c>
      <c r="BJ191" s="18" t="s">
        <v>99</v>
      </c>
      <c r="BK191" s="257">
        <f>ROUND(I191*H191,2)</f>
        <v>0</v>
      </c>
      <c r="BL191" s="18" t="s">
        <v>196</v>
      </c>
      <c r="BM191" s="256" t="s">
        <v>3579</v>
      </c>
    </row>
    <row r="192" s="2" customFormat="1" ht="16.5" customHeight="1">
      <c r="A192" s="40"/>
      <c r="B192" s="41"/>
      <c r="C192" s="312" t="s">
        <v>372</v>
      </c>
      <c r="D192" s="312" t="s">
        <v>497</v>
      </c>
      <c r="E192" s="313" t="s">
        <v>3580</v>
      </c>
      <c r="F192" s="314" t="s">
        <v>3581</v>
      </c>
      <c r="G192" s="315" t="s">
        <v>276</v>
      </c>
      <c r="H192" s="316">
        <v>2</v>
      </c>
      <c r="I192" s="317"/>
      <c r="J192" s="318">
        <f>ROUND(I192*H192,2)</f>
        <v>0</v>
      </c>
      <c r="K192" s="314" t="s">
        <v>284</v>
      </c>
      <c r="L192" s="319"/>
      <c r="M192" s="320" t="s">
        <v>1</v>
      </c>
      <c r="N192" s="321" t="s">
        <v>49</v>
      </c>
      <c r="O192" s="93"/>
      <c r="P192" s="254">
        <f>O192*H192</f>
        <v>0</v>
      </c>
      <c r="Q192" s="254">
        <v>3.0000000000000001E-05</v>
      </c>
      <c r="R192" s="254">
        <f>Q192*H192</f>
        <v>6.0000000000000002E-05</v>
      </c>
      <c r="S192" s="254">
        <v>0</v>
      </c>
      <c r="T192" s="255">
        <f>S192*H192</f>
        <v>0</v>
      </c>
      <c r="U192" s="40"/>
      <c r="V192" s="40"/>
      <c r="W192" s="40"/>
      <c r="X192" s="40"/>
      <c r="Y192" s="40"/>
      <c r="Z192" s="40"/>
      <c r="AA192" s="40"/>
      <c r="AB192" s="40"/>
      <c r="AC192" s="40"/>
      <c r="AD192" s="40"/>
      <c r="AE192" s="40"/>
      <c r="AR192" s="256" t="s">
        <v>219</v>
      </c>
      <c r="AT192" s="256" t="s">
        <v>497</v>
      </c>
      <c r="AU192" s="256" t="s">
        <v>278</v>
      </c>
      <c r="AY192" s="18" t="s">
        <v>184</v>
      </c>
      <c r="BE192" s="257">
        <f>IF(N192="základní",J192,0)</f>
        <v>0</v>
      </c>
      <c r="BF192" s="257">
        <f>IF(N192="snížená",J192,0)</f>
        <v>0</v>
      </c>
      <c r="BG192" s="257">
        <f>IF(N192="zákl. přenesená",J192,0)</f>
        <v>0</v>
      </c>
      <c r="BH192" s="257">
        <f>IF(N192="sníž. přenesená",J192,0)</f>
        <v>0</v>
      </c>
      <c r="BI192" s="257">
        <f>IF(N192="nulová",J192,0)</f>
        <v>0</v>
      </c>
      <c r="BJ192" s="18" t="s">
        <v>99</v>
      </c>
      <c r="BK192" s="257">
        <f>ROUND(I192*H192,2)</f>
        <v>0</v>
      </c>
      <c r="BL192" s="18" t="s">
        <v>196</v>
      </c>
      <c r="BM192" s="256" t="s">
        <v>3582</v>
      </c>
    </row>
    <row r="193" s="2" customFormat="1" ht="16.5" customHeight="1">
      <c r="A193" s="40"/>
      <c r="B193" s="41"/>
      <c r="C193" s="312" t="s">
        <v>378</v>
      </c>
      <c r="D193" s="312" t="s">
        <v>497</v>
      </c>
      <c r="E193" s="313" t="s">
        <v>3583</v>
      </c>
      <c r="F193" s="314" t="s">
        <v>3584</v>
      </c>
      <c r="G193" s="315" t="s">
        <v>276</v>
      </c>
      <c r="H193" s="316">
        <v>2</v>
      </c>
      <c r="I193" s="317"/>
      <c r="J193" s="318">
        <f>ROUND(I193*H193,2)</f>
        <v>0</v>
      </c>
      <c r="K193" s="314" t="s">
        <v>284</v>
      </c>
      <c r="L193" s="319"/>
      <c r="M193" s="320" t="s">
        <v>1</v>
      </c>
      <c r="N193" s="321" t="s">
        <v>49</v>
      </c>
      <c r="O193" s="93"/>
      <c r="P193" s="254">
        <f>O193*H193</f>
        <v>0</v>
      </c>
      <c r="Q193" s="254">
        <v>3.0000000000000001E-05</v>
      </c>
      <c r="R193" s="254">
        <f>Q193*H193</f>
        <v>6.0000000000000002E-05</v>
      </c>
      <c r="S193" s="254">
        <v>0</v>
      </c>
      <c r="T193" s="255">
        <f>S193*H193</f>
        <v>0</v>
      </c>
      <c r="U193" s="40"/>
      <c r="V193" s="40"/>
      <c r="W193" s="40"/>
      <c r="X193" s="40"/>
      <c r="Y193" s="40"/>
      <c r="Z193" s="40"/>
      <c r="AA193" s="40"/>
      <c r="AB193" s="40"/>
      <c r="AC193" s="40"/>
      <c r="AD193" s="40"/>
      <c r="AE193" s="40"/>
      <c r="AR193" s="256" t="s">
        <v>219</v>
      </c>
      <c r="AT193" s="256" t="s">
        <v>497</v>
      </c>
      <c r="AU193" s="256" t="s">
        <v>278</v>
      </c>
      <c r="AY193" s="18" t="s">
        <v>184</v>
      </c>
      <c r="BE193" s="257">
        <f>IF(N193="základní",J193,0)</f>
        <v>0</v>
      </c>
      <c r="BF193" s="257">
        <f>IF(N193="snížená",J193,0)</f>
        <v>0</v>
      </c>
      <c r="BG193" s="257">
        <f>IF(N193="zákl. přenesená",J193,0)</f>
        <v>0</v>
      </c>
      <c r="BH193" s="257">
        <f>IF(N193="sníž. přenesená",J193,0)</f>
        <v>0</v>
      </c>
      <c r="BI193" s="257">
        <f>IF(N193="nulová",J193,0)</f>
        <v>0</v>
      </c>
      <c r="BJ193" s="18" t="s">
        <v>99</v>
      </c>
      <c r="BK193" s="257">
        <f>ROUND(I193*H193,2)</f>
        <v>0</v>
      </c>
      <c r="BL193" s="18" t="s">
        <v>196</v>
      </c>
      <c r="BM193" s="256" t="s">
        <v>3585</v>
      </c>
    </row>
    <row r="194" s="2" customFormat="1" ht="16.5" customHeight="1">
      <c r="A194" s="40"/>
      <c r="B194" s="41"/>
      <c r="C194" s="312" t="s">
        <v>386</v>
      </c>
      <c r="D194" s="312" t="s">
        <v>497</v>
      </c>
      <c r="E194" s="313" t="s">
        <v>3586</v>
      </c>
      <c r="F194" s="314" t="s">
        <v>3587</v>
      </c>
      <c r="G194" s="315" t="s">
        <v>276</v>
      </c>
      <c r="H194" s="316">
        <v>1</v>
      </c>
      <c r="I194" s="317"/>
      <c r="J194" s="318">
        <f>ROUND(I194*H194,2)</f>
        <v>0</v>
      </c>
      <c r="K194" s="314" t="s">
        <v>284</v>
      </c>
      <c r="L194" s="319"/>
      <c r="M194" s="320" t="s">
        <v>1</v>
      </c>
      <c r="N194" s="321" t="s">
        <v>49</v>
      </c>
      <c r="O194" s="93"/>
      <c r="P194" s="254">
        <f>O194*H194</f>
        <v>0</v>
      </c>
      <c r="Q194" s="254">
        <v>3.0000000000000001E-05</v>
      </c>
      <c r="R194" s="254">
        <f>Q194*H194</f>
        <v>3.0000000000000001E-05</v>
      </c>
      <c r="S194" s="254">
        <v>0</v>
      </c>
      <c r="T194" s="255">
        <f>S194*H194</f>
        <v>0</v>
      </c>
      <c r="U194" s="40"/>
      <c r="V194" s="40"/>
      <c r="W194" s="40"/>
      <c r="X194" s="40"/>
      <c r="Y194" s="40"/>
      <c r="Z194" s="40"/>
      <c r="AA194" s="40"/>
      <c r="AB194" s="40"/>
      <c r="AC194" s="40"/>
      <c r="AD194" s="40"/>
      <c r="AE194" s="40"/>
      <c r="AR194" s="256" t="s">
        <v>219</v>
      </c>
      <c r="AT194" s="256" t="s">
        <v>497</v>
      </c>
      <c r="AU194" s="256" t="s">
        <v>278</v>
      </c>
      <c r="AY194" s="18" t="s">
        <v>184</v>
      </c>
      <c r="BE194" s="257">
        <f>IF(N194="základní",J194,0)</f>
        <v>0</v>
      </c>
      <c r="BF194" s="257">
        <f>IF(N194="snížená",J194,0)</f>
        <v>0</v>
      </c>
      <c r="BG194" s="257">
        <f>IF(N194="zákl. přenesená",J194,0)</f>
        <v>0</v>
      </c>
      <c r="BH194" s="257">
        <f>IF(N194="sníž. přenesená",J194,0)</f>
        <v>0</v>
      </c>
      <c r="BI194" s="257">
        <f>IF(N194="nulová",J194,0)</f>
        <v>0</v>
      </c>
      <c r="BJ194" s="18" t="s">
        <v>99</v>
      </c>
      <c r="BK194" s="257">
        <f>ROUND(I194*H194,2)</f>
        <v>0</v>
      </c>
      <c r="BL194" s="18" t="s">
        <v>196</v>
      </c>
      <c r="BM194" s="256" t="s">
        <v>3588</v>
      </c>
    </row>
    <row r="195" s="2" customFormat="1" ht="16.5" customHeight="1">
      <c r="A195" s="40"/>
      <c r="B195" s="41"/>
      <c r="C195" s="312" t="s">
        <v>392</v>
      </c>
      <c r="D195" s="312" t="s">
        <v>497</v>
      </c>
      <c r="E195" s="313" t="s">
        <v>3589</v>
      </c>
      <c r="F195" s="314" t="s">
        <v>3590</v>
      </c>
      <c r="G195" s="315" t="s">
        <v>276</v>
      </c>
      <c r="H195" s="316">
        <v>2</v>
      </c>
      <c r="I195" s="317"/>
      <c r="J195" s="318">
        <f>ROUND(I195*H195,2)</f>
        <v>0</v>
      </c>
      <c r="K195" s="314" t="s">
        <v>284</v>
      </c>
      <c r="L195" s="319"/>
      <c r="M195" s="320" t="s">
        <v>1</v>
      </c>
      <c r="N195" s="321" t="s">
        <v>49</v>
      </c>
      <c r="O195" s="93"/>
      <c r="P195" s="254">
        <f>O195*H195</f>
        <v>0</v>
      </c>
      <c r="Q195" s="254">
        <v>3.0000000000000001E-05</v>
      </c>
      <c r="R195" s="254">
        <f>Q195*H195</f>
        <v>6.0000000000000002E-05</v>
      </c>
      <c r="S195" s="254">
        <v>0</v>
      </c>
      <c r="T195" s="255">
        <f>S195*H195</f>
        <v>0</v>
      </c>
      <c r="U195" s="40"/>
      <c r="V195" s="40"/>
      <c r="W195" s="40"/>
      <c r="X195" s="40"/>
      <c r="Y195" s="40"/>
      <c r="Z195" s="40"/>
      <c r="AA195" s="40"/>
      <c r="AB195" s="40"/>
      <c r="AC195" s="40"/>
      <c r="AD195" s="40"/>
      <c r="AE195" s="40"/>
      <c r="AR195" s="256" t="s">
        <v>219</v>
      </c>
      <c r="AT195" s="256" t="s">
        <v>497</v>
      </c>
      <c r="AU195" s="256" t="s">
        <v>278</v>
      </c>
      <c r="AY195" s="18" t="s">
        <v>184</v>
      </c>
      <c r="BE195" s="257">
        <f>IF(N195="základní",J195,0)</f>
        <v>0</v>
      </c>
      <c r="BF195" s="257">
        <f>IF(N195="snížená",J195,0)</f>
        <v>0</v>
      </c>
      <c r="BG195" s="257">
        <f>IF(N195="zákl. přenesená",J195,0)</f>
        <v>0</v>
      </c>
      <c r="BH195" s="257">
        <f>IF(N195="sníž. přenesená",J195,0)</f>
        <v>0</v>
      </c>
      <c r="BI195" s="257">
        <f>IF(N195="nulová",J195,0)</f>
        <v>0</v>
      </c>
      <c r="BJ195" s="18" t="s">
        <v>99</v>
      </c>
      <c r="BK195" s="257">
        <f>ROUND(I195*H195,2)</f>
        <v>0</v>
      </c>
      <c r="BL195" s="18" t="s">
        <v>196</v>
      </c>
      <c r="BM195" s="256" t="s">
        <v>3591</v>
      </c>
    </row>
    <row r="196" s="2" customFormat="1" ht="16.5" customHeight="1">
      <c r="A196" s="40"/>
      <c r="B196" s="41"/>
      <c r="C196" s="245" t="s">
        <v>396</v>
      </c>
      <c r="D196" s="245" t="s">
        <v>187</v>
      </c>
      <c r="E196" s="246" t="s">
        <v>3592</v>
      </c>
      <c r="F196" s="247" t="s">
        <v>3593</v>
      </c>
      <c r="G196" s="248" t="s">
        <v>276</v>
      </c>
      <c r="H196" s="249">
        <v>21</v>
      </c>
      <c r="I196" s="250"/>
      <c r="J196" s="251">
        <f>ROUND(I196*H196,2)</f>
        <v>0</v>
      </c>
      <c r="K196" s="247" t="s">
        <v>191</v>
      </c>
      <c r="L196" s="46"/>
      <c r="M196" s="252" t="s">
        <v>1</v>
      </c>
      <c r="N196" s="253" t="s">
        <v>49</v>
      </c>
      <c r="O196" s="93"/>
      <c r="P196" s="254">
        <f>O196*H196</f>
        <v>0</v>
      </c>
      <c r="Q196" s="254">
        <v>0</v>
      </c>
      <c r="R196" s="254">
        <f>Q196*H196</f>
        <v>0</v>
      </c>
      <c r="S196" s="254">
        <v>0</v>
      </c>
      <c r="T196" s="255">
        <f>S196*H196</f>
        <v>0</v>
      </c>
      <c r="U196" s="40"/>
      <c r="V196" s="40"/>
      <c r="W196" s="40"/>
      <c r="X196" s="40"/>
      <c r="Y196" s="40"/>
      <c r="Z196" s="40"/>
      <c r="AA196" s="40"/>
      <c r="AB196" s="40"/>
      <c r="AC196" s="40"/>
      <c r="AD196" s="40"/>
      <c r="AE196" s="40"/>
      <c r="AR196" s="256" t="s">
        <v>196</v>
      </c>
      <c r="AT196" s="256" t="s">
        <v>187</v>
      </c>
      <c r="AU196" s="256" t="s">
        <v>278</v>
      </c>
      <c r="AY196" s="18" t="s">
        <v>184</v>
      </c>
      <c r="BE196" s="257">
        <f>IF(N196="základní",J196,0)</f>
        <v>0</v>
      </c>
      <c r="BF196" s="257">
        <f>IF(N196="snížená",J196,0)</f>
        <v>0</v>
      </c>
      <c r="BG196" s="257">
        <f>IF(N196="zákl. přenesená",J196,0)</f>
        <v>0</v>
      </c>
      <c r="BH196" s="257">
        <f>IF(N196="sníž. přenesená",J196,0)</f>
        <v>0</v>
      </c>
      <c r="BI196" s="257">
        <f>IF(N196="nulová",J196,0)</f>
        <v>0</v>
      </c>
      <c r="BJ196" s="18" t="s">
        <v>99</v>
      </c>
      <c r="BK196" s="257">
        <f>ROUND(I196*H196,2)</f>
        <v>0</v>
      </c>
      <c r="BL196" s="18" t="s">
        <v>196</v>
      </c>
      <c r="BM196" s="256" t="s">
        <v>3594</v>
      </c>
    </row>
    <row r="197" s="13" customFormat="1">
      <c r="A197" s="13"/>
      <c r="B197" s="266"/>
      <c r="C197" s="267"/>
      <c r="D197" s="258" t="s">
        <v>271</v>
      </c>
      <c r="E197" s="268" t="s">
        <v>1</v>
      </c>
      <c r="F197" s="269" t="s">
        <v>3550</v>
      </c>
      <c r="G197" s="267"/>
      <c r="H197" s="270">
        <v>21</v>
      </c>
      <c r="I197" s="271"/>
      <c r="J197" s="267"/>
      <c r="K197" s="267"/>
      <c r="L197" s="272"/>
      <c r="M197" s="273"/>
      <c r="N197" s="274"/>
      <c r="O197" s="274"/>
      <c r="P197" s="274"/>
      <c r="Q197" s="274"/>
      <c r="R197" s="274"/>
      <c r="S197" s="274"/>
      <c r="T197" s="275"/>
      <c r="U197" s="13"/>
      <c r="V197" s="13"/>
      <c r="W197" s="13"/>
      <c r="X197" s="13"/>
      <c r="Y197" s="13"/>
      <c r="Z197" s="13"/>
      <c r="AA197" s="13"/>
      <c r="AB197" s="13"/>
      <c r="AC197" s="13"/>
      <c r="AD197" s="13"/>
      <c r="AE197" s="13"/>
      <c r="AT197" s="276" t="s">
        <v>271</v>
      </c>
      <c r="AU197" s="276" t="s">
        <v>278</v>
      </c>
      <c r="AV197" s="13" t="s">
        <v>99</v>
      </c>
      <c r="AW197" s="13" t="s">
        <v>38</v>
      </c>
      <c r="AX197" s="13" t="s">
        <v>83</v>
      </c>
      <c r="AY197" s="276" t="s">
        <v>184</v>
      </c>
    </row>
    <row r="198" s="14" customFormat="1">
      <c r="A198" s="14"/>
      <c r="B198" s="277"/>
      <c r="C198" s="278"/>
      <c r="D198" s="258" t="s">
        <v>271</v>
      </c>
      <c r="E198" s="279" t="s">
        <v>1</v>
      </c>
      <c r="F198" s="280" t="s">
        <v>273</v>
      </c>
      <c r="G198" s="278"/>
      <c r="H198" s="281">
        <v>21</v>
      </c>
      <c r="I198" s="282"/>
      <c r="J198" s="278"/>
      <c r="K198" s="278"/>
      <c r="L198" s="283"/>
      <c r="M198" s="284"/>
      <c r="N198" s="285"/>
      <c r="O198" s="285"/>
      <c r="P198" s="285"/>
      <c r="Q198" s="285"/>
      <c r="R198" s="285"/>
      <c r="S198" s="285"/>
      <c r="T198" s="286"/>
      <c r="U198" s="14"/>
      <c r="V198" s="14"/>
      <c r="W198" s="14"/>
      <c r="X198" s="14"/>
      <c r="Y198" s="14"/>
      <c r="Z198" s="14"/>
      <c r="AA198" s="14"/>
      <c r="AB198" s="14"/>
      <c r="AC198" s="14"/>
      <c r="AD198" s="14"/>
      <c r="AE198" s="14"/>
      <c r="AT198" s="287" t="s">
        <v>271</v>
      </c>
      <c r="AU198" s="287" t="s">
        <v>278</v>
      </c>
      <c r="AV198" s="14" t="s">
        <v>196</v>
      </c>
      <c r="AW198" s="14" t="s">
        <v>38</v>
      </c>
      <c r="AX198" s="14" t="s">
        <v>91</v>
      </c>
      <c r="AY198" s="287" t="s">
        <v>184</v>
      </c>
    </row>
    <row r="199" s="2" customFormat="1" ht="16.5" customHeight="1">
      <c r="A199" s="40"/>
      <c r="B199" s="41"/>
      <c r="C199" s="312" t="s">
        <v>401</v>
      </c>
      <c r="D199" s="312" t="s">
        <v>497</v>
      </c>
      <c r="E199" s="313" t="s">
        <v>3595</v>
      </c>
      <c r="F199" s="314" t="s">
        <v>3596</v>
      </c>
      <c r="G199" s="315" t="s">
        <v>276</v>
      </c>
      <c r="H199" s="316">
        <v>3</v>
      </c>
      <c r="I199" s="317"/>
      <c r="J199" s="318">
        <f>ROUND(I199*H199,2)</f>
        <v>0</v>
      </c>
      <c r="K199" s="314" t="s">
        <v>284</v>
      </c>
      <c r="L199" s="319"/>
      <c r="M199" s="320" t="s">
        <v>1</v>
      </c>
      <c r="N199" s="321" t="s">
        <v>49</v>
      </c>
      <c r="O199" s="93"/>
      <c r="P199" s="254">
        <f>O199*H199</f>
        <v>0</v>
      </c>
      <c r="Q199" s="254">
        <v>0</v>
      </c>
      <c r="R199" s="254">
        <f>Q199*H199</f>
        <v>0</v>
      </c>
      <c r="S199" s="254">
        <v>0</v>
      </c>
      <c r="T199" s="255">
        <f>S199*H199</f>
        <v>0</v>
      </c>
      <c r="U199" s="40"/>
      <c r="V199" s="40"/>
      <c r="W199" s="40"/>
      <c r="X199" s="40"/>
      <c r="Y199" s="40"/>
      <c r="Z199" s="40"/>
      <c r="AA199" s="40"/>
      <c r="AB199" s="40"/>
      <c r="AC199" s="40"/>
      <c r="AD199" s="40"/>
      <c r="AE199" s="40"/>
      <c r="AR199" s="256" t="s">
        <v>219</v>
      </c>
      <c r="AT199" s="256" t="s">
        <v>497</v>
      </c>
      <c r="AU199" s="256" t="s">
        <v>278</v>
      </c>
      <c r="AY199" s="18" t="s">
        <v>184</v>
      </c>
      <c r="BE199" s="257">
        <f>IF(N199="základní",J199,0)</f>
        <v>0</v>
      </c>
      <c r="BF199" s="257">
        <f>IF(N199="snížená",J199,0)</f>
        <v>0</v>
      </c>
      <c r="BG199" s="257">
        <f>IF(N199="zákl. přenesená",J199,0)</f>
        <v>0</v>
      </c>
      <c r="BH199" s="257">
        <f>IF(N199="sníž. přenesená",J199,0)</f>
        <v>0</v>
      </c>
      <c r="BI199" s="257">
        <f>IF(N199="nulová",J199,0)</f>
        <v>0</v>
      </c>
      <c r="BJ199" s="18" t="s">
        <v>99</v>
      </c>
      <c r="BK199" s="257">
        <f>ROUND(I199*H199,2)</f>
        <v>0</v>
      </c>
      <c r="BL199" s="18" t="s">
        <v>196</v>
      </c>
      <c r="BM199" s="256" t="s">
        <v>3597</v>
      </c>
    </row>
    <row r="200" s="2" customFormat="1" ht="16.5" customHeight="1">
      <c r="A200" s="40"/>
      <c r="B200" s="41"/>
      <c r="C200" s="312" t="s">
        <v>407</v>
      </c>
      <c r="D200" s="312" t="s">
        <v>497</v>
      </c>
      <c r="E200" s="313" t="s">
        <v>3598</v>
      </c>
      <c r="F200" s="314" t="s">
        <v>3599</v>
      </c>
      <c r="G200" s="315" t="s">
        <v>276</v>
      </c>
      <c r="H200" s="316">
        <v>18</v>
      </c>
      <c r="I200" s="317"/>
      <c r="J200" s="318">
        <f>ROUND(I200*H200,2)</f>
        <v>0</v>
      </c>
      <c r="K200" s="314" t="s">
        <v>284</v>
      </c>
      <c r="L200" s="319"/>
      <c r="M200" s="320" t="s">
        <v>1</v>
      </c>
      <c r="N200" s="321" t="s">
        <v>49</v>
      </c>
      <c r="O200" s="93"/>
      <c r="P200" s="254">
        <f>O200*H200</f>
        <v>0</v>
      </c>
      <c r="Q200" s="254">
        <v>0</v>
      </c>
      <c r="R200" s="254">
        <f>Q200*H200</f>
        <v>0</v>
      </c>
      <c r="S200" s="254">
        <v>0</v>
      </c>
      <c r="T200" s="255">
        <f>S200*H200</f>
        <v>0</v>
      </c>
      <c r="U200" s="40"/>
      <c r="V200" s="40"/>
      <c r="W200" s="40"/>
      <c r="X200" s="40"/>
      <c r="Y200" s="40"/>
      <c r="Z200" s="40"/>
      <c r="AA200" s="40"/>
      <c r="AB200" s="40"/>
      <c r="AC200" s="40"/>
      <c r="AD200" s="40"/>
      <c r="AE200" s="40"/>
      <c r="AR200" s="256" t="s">
        <v>219</v>
      </c>
      <c r="AT200" s="256" t="s">
        <v>497</v>
      </c>
      <c r="AU200" s="256" t="s">
        <v>278</v>
      </c>
      <c r="AY200" s="18" t="s">
        <v>184</v>
      </c>
      <c r="BE200" s="257">
        <f>IF(N200="základní",J200,0)</f>
        <v>0</v>
      </c>
      <c r="BF200" s="257">
        <f>IF(N200="snížená",J200,0)</f>
        <v>0</v>
      </c>
      <c r="BG200" s="257">
        <f>IF(N200="zákl. přenesená",J200,0)</f>
        <v>0</v>
      </c>
      <c r="BH200" s="257">
        <f>IF(N200="sníž. přenesená",J200,0)</f>
        <v>0</v>
      </c>
      <c r="BI200" s="257">
        <f>IF(N200="nulová",J200,0)</f>
        <v>0</v>
      </c>
      <c r="BJ200" s="18" t="s">
        <v>99</v>
      </c>
      <c r="BK200" s="257">
        <f>ROUND(I200*H200,2)</f>
        <v>0</v>
      </c>
      <c r="BL200" s="18" t="s">
        <v>196</v>
      </c>
      <c r="BM200" s="256" t="s">
        <v>3600</v>
      </c>
    </row>
    <row r="201" s="2" customFormat="1" ht="16.5" customHeight="1">
      <c r="A201" s="40"/>
      <c r="B201" s="41"/>
      <c r="C201" s="245" t="s">
        <v>571</v>
      </c>
      <c r="D201" s="245" t="s">
        <v>187</v>
      </c>
      <c r="E201" s="246" t="s">
        <v>3601</v>
      </c>
      <c r="F201" s="247" t="s">
        <v>3602</v>
      </c>
      <c r="G201" s="248" t="s">
        <v>276</v>
      </c>
      <c r="H201" s="249">
        <v>33</v>
      </c>
      <c r="I201" s="250"/>
      <c r="J201" s="251">
        <f>ROUND(I201*H201,2)</f>
        <v>0</v>
      </c>
      <c r="K201" s="247" t="s">
        <v>191</v>
      </c>
      <c r="L201" s="46"/>
      <c r="M201" s="252" t="s">
        <v>1</v>
      </c>
      <c r="N201" s="253" t="s">
        <v>49</v>
      </c>
      <c r="O201" s="93"/>
      <c r="P201" s="254">
        <f>O201*H201</f>
        <v>0</v>
      </c>
      <c r="Q201" s="254">
        <v>6.0000000000000002E-05</v>
      </c>
      <c r="R201" s="254">
        <f>Q201*H201</f>
        <v>0.00198</v>
      </c>
      <c r="S201" s="254">
        <v>0</v>
      </c>
      <c r="T201" s="255">
        <f>S201*H201</f>
        <v>0</v>
      </c>
      <c r="U201" s="40"/>
      <c r="V201" s="40"/>
      <c r="W201" s="40"/>
      <c r="X201" s="40"/>
      <c r="Y201" s="40"/>
      <c r="Z201" s="40"/>
      <c r="AA201" s="40"/>
      <c r="AB201" s="40"/>
      <c r="AC201" s="40"/>
      <c r="AD201" s="40"/>
      <c r="AE201" s="40"/>
      <c r="AR201" s="256" t="s">
        <v>196</v>
      </c>
      <c r="AT201" s="256" t="s">
        <v>187</v>
      </c>
      <c r="AU201" s="256" t="s">
        <v>278</v>
      </c>
      <c r="AY201" s="18" t="s">
        <v>184</v>
      </c>
      <c r="BE201" s="257">
        <f>IF(N201="základní",J201,0)</f>
        <v>0</v>
      </c>
      <c r="BF201" s="257">
        <f>IF(N201="snížená",J201,0)</f>
        <v>0</v>
      </c>
      <c r="BG201" s="257">
        <f>IF(N201="zákl. přenesená",J201,0)</f>
        <v>0</v>
      </c>
      <c r="BH201" s="257">
        <f>IF(N201="sníž. přenesená",J201,0)</f>
        <v>0</v>
      </c>
      <c r="BI201" s="257">
        <f>IF(N201="nulová",J201,0)</f>
        <v>0</v>
      </c>
      <c r="BJ201" s="18" t="s">
        <v>99</v>
      </c>
      <c r="BK201" s="257">
        <f>ROUND(I201*H201,2)</f>
        <v>0</v>
      </c>
      <c r="BL201" s="18" t="s">
        <v>196</v>
      </c>
      <c r="BM201" s="256" t="s">
        <v>3603</v>
      </c>
    </row>
    <row r="202" s="2" customFormat="1" ht="16.5" customHeight="1">
      <c r="A202" s="40"/>
      <c r="B202" s="41"/>
      <c r="C202" s="312" t="s">
        <v>576</v>
      </c>
      <c r="D202" s="312" t="s">
        <v>497</v>
      </c>
      <c r="E202" s="313" t="s">
        <v>3604</v>
      </c>
      <c r="F202" s="314" t="s">
        <v>3605</v>
      </c>
      <c r="G202" s="315" t="s">
        <v>276</v>
      </c>
      <c r="H202" s="316">
        <v>33</v>
      </c>
      <c r="I202" s="317"/>
      <c r="J202" s="318">
        <f>ROUND(I202*H202,2)</f>
        <v>0</v>
      </c>
      <c r="K202" s="314" t="s">
        <v>284</v>
      </c>
      <c r="L202" s="319"/>
      <c r="M202" s="320" t="s">
        <v>1</v>
      </c>
      <c r="N202" s="321" t="s">
        <v>49</v>
      </c>
      <c r="O202" s="93"/>
      <c r="P202" s="254">
        <f>O202*H202</f>
        <v>0</v>
      </c>
      <c r="Q202" s="254">
        <v>0.0070899999999999999</v>
      </c>
      <c r="R202" s="254">
        <f>Q202*H202</f>
        <v>0.23397000000000001</v>
      </c>
      <c r="S202" s="254">
        <v>0</v>
      </c>
      <c r="T202" s="255">
        <f>S202*H202</f>
        <v>0</v>
      </c>
      <c r="U202" s="40"/>
      <c r="V202" s="40"/>
      <c r="W202" s="40"/>
      <c r="X202" s="40"/>
      <c r="Y202" s="40"/>
      <c r="Z202" s="40"/>
      <c r="AA202" s="40"/>
      <c r="AB202" s="40"/>
      <c r="AC202" s="40"/>
      <c r="AD202" s="40"/>
      <c r="AE202" s="40"/>
      <c r="AR202" s="256" t="s">
        <v>219</v>
      </c>
      <c r="AT202" s="256" t="s">
        <v>497</v>
      </c>
      <c r="AU202" s="256" t="s">
        <v>278</v>
      </c>
      <c r="AY202" s="18" t="s">
        <v>184</v>
      </c>
      <c r="BE202" s="257">
        <f>IF(N202="základní",J202,0)</f>
        <v>0</v>
      </c>
      <c r="BF202" s="257">
        <f>IF(N202="snížená",J202,0)</f>
        <v>0</v>
      </c>
      <c r="BG202" s="257">
        <f>IF(N202="zákl. přenesená",J202,0)</f>
        <v>0</v>
      </c>
      <c r="BH202" s="257">
        <f>IF(N202="sníž. přenesená",J202,0)</f>
        <v>0</v>
      </c>
      <c r="BI202" s="257">
        <f>IF(N202="nulová",J202,0)</f>
        <v>0</v>
      </c>
      <c r="BJ202" s="18" t="s">
        <v>99</v>
      </c>
      <c r="BK202" s="257">
        <f>ROUND(I202*H202,2)</f>
        <v>0</v>
      </c>
      <c r="BL202" s="18" t="s">
        <v>196</v>
      </c>
      <c r="BM202" s="256" t="s">
        <v>3606</v>
      </c>
    </row>
    <row r="203" s="2" customFormat="1" ht="16.5" customHeight="1">
      <c r="A203" s="40"/>
      <c r="B203" s="41"/>
      <c r="C203" s="312" t="s">
        <v>582</v>
      </c>
      <c r="D203" s="312" t="s">
        <v>497</v>
      </c>
      <c r="E203" s="313" t="s">
        <v>3607</v>
      </c>
      <c r="F203" s="314" t="s">
        <v>3608</v>
      </c>
      <c r="G203" s="315" t="s">
        <v>276</v>
      </c>
      <c r="H203" s="316">
        <v>66</v>
      </c>
      <c r="I203" s="317"/>
      <c r="J203" s="318">
        <f>ROUND(I203*H203,2)</f>
        <v>0</v>
      </c>
      <c r="K203" s="314" t="s">
        <v>284</v>
      </c>
      <c r="L203" s="319"/>
      <c r="M203" s="320" t="s">
        <v>1</v>
      </c>
      <c r="N203" s="321" t="s">
        <v>49</v>
      </c>
      <c r="O203" s="93"/>
      <c r="P203" s="254">
        <f>O203*H203</f>
        <v>0</v>
      </c>
      <c r="Q203" s="254">
        <v>0.0070899999999999999</v>
      </c>
      <c r="R203" s="254">
        <f>Q203*H203</f>
        <v>0.46794000000000002</v>
      </c>
      <c r="S203" s="254">
        <v>0</v>
      </c>
      <c r="T203" s="255">
        <f>S203*H203</f>
        <v>0</v>
      </c>
      <c r="U203" s="40"/>
      <c r="V203" s="40"/>
      <c r="W203" s="40"/>
      <c r="X203" s="40"/>
      <c r="Y203" s="40"/>
      <c r="Z203" s="40"/>
      <c r="AA203" s="40"/>
      <c r="AB203" s="40"/>
      <c r="AC203" s="40"/>
      <c r="AD203" s="40"/>
      <c r="AE203" s="40"/>
      <c r="AR203" s="256" t="s">
        <v>219</v>
      </c>
      <c r="AT203" s="256" t="s">
        <v>497</v>
      </c>
      <c r="AU203" s="256" t="s">
        <v>278</v>
      </c>
      <c r="AY203" s="18" t="s">
        <v>184</v>
      </c>
      <c r="BE203" s="257">
        <f>IF(N203="základní",J203,0)</f>
        <v>0</v>
      </c>
      <c r="BF203" s="257">
        <f>IF(N203="snížená",J203,0)</f>
        <v>0</v>
      </c>
      <c r="BG203" s="257">
        <f>IF(N203="zákl. přenesená",J203,0)</f>
        <v>0</v>
      </c>
      <c r="BH203" s="257">
        <f>IF(N203="sníž. přenesená",J203,0)</f>
        <v>0</v>
      </c>
      <c r="BI203" s="257">
        <f>IF(N203="nulová",J203,0)</f>
        <v>0</v>
      </c>
      <c r="BJ203" s="18" t="s">
        <v>99</v>
      </c>
      <c r="BK203" s="257">
        <f>ROUND(I203*H203,2)</f>
        <v>0</v>
      </c>
      <c r="BL203" s="18" t="s">
        <v>196</v>
      </c>
      <c r="BM203" s="256" t="s">
        <v>3609</v>
      </c>
    </row>
    <row r="204" s="2" customFormat="1" ht="16.5" customHeight="1">
      <c r="A204" s="40"/>
      <c r="B204" s="41"/>
      <c r="C204" s="245" t="s">
        <v>587</v>
      </c>
      <c r="D204" s="245" t="s">
        <v>187</v>
      </c>
      <c r="E204" s="246" t="s">
        <v>3610</v>
      </c>
      <c r="F204" s="247" t="s">
        <v>3611</v>
      </c>
      <c r="G204" s="248" t="s">
        <v>276</v>
      </c>
      <c r="H204" s="249">
        <v>43</v>
      </c>
      <c r="I204" s="250"/>
      <c r="J204" s="251">
        <f>ROUND(I204*H204,2)</f>
        <v>0</v>
      </c>
      <c r="K204" s="247" t="s">
        <v>191</v>
      </c>
      <c r="L204" s="46"/>
      <c r="M204" s="252" t="s">
        <v>1</v>
      </c>
      <c r="N204" s="253" t="s">
        <v>49</v>
      </c>
      <c r="O204" s="93"/>
      <c r="P204" s="254">
        <f>O204*H204</f>
        <v>0</v>
      </c>
      <c r="Q204" s="254">
        <v>0</v>
      </c>
      <c r="R204" s="254">
        <f>Q204*H204</f>
        <v>0</v>
      </c>
      <c r="S204" s="254">
        <v>0</v>
      </c>
      <c r="T204" s="255">
        <f>S204*H204</f>
        <v>0</v>
      </c>
      <c r="U204" s="40"/>
      <c r="V204" s="40"/>
      <c r="W204" s="40"/>
      <c r="X204" s="40"/>
      <c r="Y204" s="40"/>
      <c r="Z204" s="40"/>
      <c r="AA204" s="40"/>
      <c r="AB204" s="40"/>
      <c r="AC204" s="40"/>
      <c r="AD204" s="40"/>
      <c r="AE204" s="40"/>
      <c r="AR204" s="256" t="s">
        <v>196</v>
      </c>
      <c r="AT204" s="256" t="s">
        <v>187</v>
      </c>
      <c r="AU204" s="256" t="s">
        <v>278</v>
      </c>
      <c r="AY204" s="18" t="s">
        <v>184</v>
      </c>
      <c r="BE204" s="257">
        <f>IF(N204="základní",J204,0)</f>
        <v>0</v>
      </c>
      <c r="BF204" s="257">
        <f>IF(N204="snížená",J204,0)</f>
        <v>0</v>
      </c>
      <c r="BG204" s="257">
        <f>IF(N204="zákl. přenesená",J204,0)</f>
        <v>0</v>
      </c>
      <c r="BH204" s="257">
        <f>IF(N204="sníž. přenesená",J204,0)</f>
        <v>0</v>
      </c>
      <c r="BI204" s="257">
        <f>IF(N204="nulová",J204,0)</f>
        <v>0</v>
      </c>
      <c r="BJ204" s="18" t="s">
        <v>99</v>
      </c>
      <c r="BK204" s="257">
        <f>ROUND(I204*H204,2)</f>
        <v>0</v>
      </c>
      <c r="BL204" s="18" t="s">
        <v>196</v>
      </c>
      <c r="BM204" s="256" t="s">
        <v>3612</v>
      </c>
    </row>
    <row r="205" s="2" customFormat="1" ht="16.5" customHeight="1">
      <c r="A205" s="40"/>
      <c r="B205" s="41"/>
      <c r="C205" s="312" t="s">
        <v>591</v>
      </c>
      <c r="D205" s="312" t="s">
        <v>497</v>
      </c>
      <c r="E205" s="313" t="s">
        <v>3613</v>
      </c>
      <c r="F205" s="314" t="s">
        <v>3614</v>
      </c>
      <c r="G205" s="315" t="s">
        <v>389</v>
      </c>
      <c r="H205" s="316">
        <v>0.042999999999999997</v>
      </c>
      <c r="I205" s="317"/>
      <c r="J205" s="318">
        <f>ROUND(I205*H205,2)</f>
        <v>0</v>
      </c>
      <c r="K205" s="314" t="s">
        <v>284</v>
      </c>
      <c r="L205" s="319"/>
      <c r="M205" s="320" t="s">
        <v>1</v>
      </c>
      <c r="N205" s="321" t="s">
        <v>49</v>
      </c>
      <c r="O205" s="93"/>
      <c r="P205" s="254">
        <f>O205*H205</f>
        <v>0</v>
      </c>
      <c r="Q205" s="254">
        <v>1</v>
      </c>
      <c r="R205" s="254">
        <f>Q205*H205</f>
        <v>0.042999999999999997</v>
      </c>
      <c r="S205" s="254">
        <v>0</v>
      </c>
      <c r="T205" s="255">
        <f>S205*H205</f>
        <v>0</v>
      </c>
      <c r="U205" s="40"/>
      <c r="V205" s="40"/>
      <c r="W205" s="40"/>
      <c r="X205" s="40"/>
      <c r="Y205" s="40"/>
      <c r="Z205" s="40"/>
      <c r="AA205" s="40"/>
      <c r="AB205" s="40"/>
      <c r="AC205" s="40"/>
      <c r="AD205" s="40"/>
      <c r="AE205" s="40"/>
      <c r="AR205" s="256" t="s">
        <v>219</v>
      </c>
      <c r="AT205" s="256" t="s">
        <v>497</v>
      </c>
      <c r="AU205" s="256" t="s">
        <v>278</v>
      </c>
      <c r="AY205" s="18" t="s">
        <v>184</v>
      </c>
      <c r="BE205" s="257">
        <f>IF(N205="základní",J205,0)</f>
        <v>0</v>
      </c>
      <c r="BF205" s="257">
        <f>IF(N205="snížená",J205,0)</f>
        <v>0</v>
      </c>
      <c r="BG205" s="257">
        <f>IF(N205="zákl. přenesená",J205,0)</f>
        <v>0</v>
      </c>
      <c r="BH205" s="257">
        <f>IF(N205="sníž. přenesená",J205,0)</f>
        <v>0</v>
      </c>
      <c r="BI205" s="257">
        <f>IF(N205="nulová",J205,0)</f>
        <v>0</v>
      </c>
      <c r="BJ205" s="18" t="s">
        <v>99</v>
      </c>
      <c r="BK205" s="257">
        <f>ROUND(I205*H205,2)</f>
        <v>0</v>
      </c>
      <c r="BL205" s="18" t="s">
        <v>196</v>
      </c>
      <c r="BM205" s="256" t="s">
        <v>3615</v>
      </c>
    </row>
    <row r="206" s="13" customFormat="1">
      <c r="A206" s="13"/>
      <c r="B206" s="266"/>
      <c r="C206" s="267"/>
      <c r="D206" s="258" t="s">
        <v>271</v>
      </c>
      <c r="E206" s="267"/>
      <c r="F206" s="269" t="s">
        <v>3616</v>
      </c>
      <c r="G206" s="267"/>
      <c r="H206" s="270">
        <v>0.042999999999999997</v>
      </c>
      <c r="I206" s="271"/>
      <c r="J206" s="267"/>
      <c r="K206" s="267"/>
      <c r="L206" s="272"/>
      <c r="M206" s="273"/>
      <c r="N206" s="274"/>
      <c r="O206" s="274"/>
      <c r="P206" s="274"/>
      <c r="Q206" s="274"/>
      <c r="R206" s="274"/>
      <c r="S206" s="274"/>
      <c r="T206" s="275"/>
      <c r="U206" s="13"/>
      <c r="V206" s="13"/>
      <c r="W206" s="13"/>
      <c r="X206" s="13"/>
      <c r="Y206" s="13"/>
      <c r="Z206" s="13"/>
      <c r="AA206" s="13"/>
      <c r="AB206" s="13"/>
      <c r="AC206" s="13"/>
      <c r="AD206" s="13"/>
      <c r="AE206" s="13"/>
      <c r="AT206" s="276" t="s">
        <v>271</v>
      </c>
      <c r="AU206" s="276" t="s">
        <v>278</v>
      </c>
      <c r="AV206" s="13" t="s">
        <v>99</v>
      </c>
      <c r="AW206" s="13" t="s">
        <v>4</v>
      </c>
      <c r="AX206" s="13" t="s">
        <v>91</v>
      </c>
      <c r="AY206" s="276" t="s">
        <v>184</v>
      </c>
    </row>
    <row r="207" s="2" customFormat="1" ht="16.5" customHeight="1">
      <c r="A207" s="40"/>
      <c r="B207" s="41"/>
      <c r="C207" s="245" t="s">
        <v>595</v>
      </c>
      <c r="D207" s="245" t="s">
        <v>187</v>
      </c>
      <c r="E207" s="246" t="s">
        <v>3617</v>
      </c>
      <c r="F207" s="247" t="s">
        <v>3618</v>
      </c>
      <c r="G207" s="248" t="s">
        <v>319</v>
      </c>
      <c r="H207" s="249">
        <v>21.5</v>
      </c>
      <c r="I207" s="250"/>
      <c r="J207" s="251">
        <f>ROUND(I207*H207,2)</f>
        <v>0</v>
      </c>
      <c r="K207" s="247" t="s">
        <v>191</v>
      </c>
      <c r="L207" s="46"/>
      <c r="M207" s="252" t="s">
        <v>1</v>
      </c>
      <c r="N207" s="253" t="s">
        <v>49</v>
      </c>
      <c r="O207" s="93"/>
      <c r="P207" s="254">
        <f>O207*H207</f>
        <v>0</v>
      </c>
      <c r="Q207" s="254">
        <v>0</v>
      </c>
      <c r="R207" s="254">
        <f>Q207*H207</f>
        <v>0</v>
      </c>
      <c r="S207" s="254">
        <v>0</v>
      </c>
      <c r="T207" s="255">
        <f>S207*H207</f>
        <v>0</v>
      </c>
      <c r="U207" s="40"/>
      <c r="V207" s="40"/>
      <c r="W207" s="40"/>
      <c r="X207" s="40"/>
      <c r="Y207" s="40"/>
      <c r="Z207" s="40"/>
      <c r="AA207" s="40"/>
      <c r="AB207" s="40"/>
      <c r="AC207" s="40"/>
      <c r="AD207" s="40"/>
      <c r="AE207" s="40"/>
      <c r="AR207" s="256" t="s">
        <v>196</v>
      </c>
      <c r="AT207" s="256" t="s">
        <v>187</v>
      </c>
      <c r="AU207" s="256" t="s">
        <v>278</v>
      </c>
      <c r="AY207" s="18" t="s">
        <v>184</v>
      </c>
      <c r="BE207" s="257">
        <f>IF(N207="základní",J207,0)</f>
        <v>0</v>
      </c>
      <c r="BF207" s="257">
        <f>IF(N207="snížená",J207,0)</f>
        <v>0</v>
      </c>
      <c r="BG207" s="257">
        <f>IF(N207="zákl. přenesená",J207,0)</f>
        <v>0</v>
      </c>
      <c r="BH207" s="257">
        <f>IF(N207="sníž. přenesená",J207,0)</f>
        <v>0</v>
      </c>
      <c r="BI207" s="257">
        <f>IF(N207="nulová",J207,0)</f>
        <v>0</v>
      </c>
      <c r="BJ207" s="18" t="s">
        <v>99</v>
      </c>
      <c r="BK207" s="257">
        <f>ROUND(I207*H207,2)</f>
        <v>0</v>
      </c>
      <c r="BL207" s="18" t="s">
        <v>196</v>
      </c>
      <c r="BM207" s="256" t="s">
        <v>3619</v>
      </c>
    </row>
    <row r="208" s="13" customFormat="1">
      <c r="A208" s="13"/>
      <c r="B208" s="266"/>
      <c r="C208" s="267"/>
      <c r="D208" s="258" t="s">
        <v>271</v>
      </c>
      <c r="E208" s="268" t="s">
        <v>1</v>
      </c>
      <c r="F208" s="269" t="s">
        <v>3620</v>
      </c>
      <c r="G208" s="267"/>
      <c r="H208" s="270">
        <v>21.5</v>
      </c>
      <c r="I208" s="271"/>
      <c r="J208" s="267"/>
      <c r="K208" s="267"/>
      <c r="L208" s="272"/>
      <c r="M208" s="273"/>
      <c r="N208" s="274"/>
      <c r="O208" s="274"/>
      <c r="P208" s="274"/>
      <c r="Q208" s="274"/>
      <c r="R208" s="274"/>
      <c r="S208" s="274"/>
      <c r="T208" s="275"/>
      <c r="U208" s="13"/>
      <c r="V208" s="13"/>
      <c r="W208" s="13"/>
      <c r="X208" s="13"/>
      <c r="Y208" s="13"/>
      <c r="Z208" s="13"/>
      <c r="AA208" s="13"/>
      <c r="AB208" s="13"/>
      <c r="AC208" s="13"/>
      <c r="AD208" s="13"/>
      <c r="AE208" s="13"/>
      <c r="AT208" s="276" t="s">
        <v>271</v>
      </c>
      <c r="AU208" s="276" t="s">
        <v>278</v>
      </c>
      <c r="AV208" s="13" t="s">
        <v>99</v>
      </c>
      <c r="AW208" s="13" t="s">
        <v>38</v>
      </c>
      <c r="AX208" s="13" t="s">
        <v>83</v>
      </c>
      <c r="AY208" s="276" t="s">
        <v>184</v>
      </c>
    </row>
    <row r="209" s="14" customFormat="1">
      <c r="A209" s="14"/>
      <c r="B209" s="277"/>
      <c r="C209" s="278"/>
      <c r="D209" s="258" t="s">
        <v>271</v>
      </c>
      <c r="E209" s="279" t="s">
        <v>1</v>
      </c>
      <c r="F209" s="280" t="s">
        <v>273</v>
      </c>
      <c r="G209" s="278"/>
      <c r="H209" s="281">
        <v>21.5</v>
      </c>
      <c r="I209" s="282"/>
      <c r="J209" s="278"/>
      <c r="K209" s="278"/>
      <c r="L209" s="283"/>
      <c r="M209" s="284"/>
      <c r="N209" s="285"/>
      <c r="O209" s="285"/>
      <c r="P209" s="285"/>
      <c r="Q209" s="285"/>
      <c r="R209" s="285"/>
      <c r="S209" s="285"/>
      <c r="T209" s="286"/>
      <c r="U209" s="14"/>
      <c r="V209" s="14"/>
      <c r="W209" s="14"/>
      <c r="X209" s="14"/>
      <c r="Y209" s="14"/>
      <c r="Z209" s="14"/>
      <c r="AA209" s="14"/>
      <c r="AB209" s="14"/>
      <c r="AC209" s="14"/>
      <c r="AD209" s="14"/>
      <c r="AE209" s="14"/>
      <c r="AT209" s="287" t="s">
        <v>271</v>
      </c>
      <c r="AU209" s="287" t="s">
        <v>278</v>
      </c>
      <c r="AV209" s="14" t="s">
        <v>196</v>
      </c>
      <c r="AW209" s="14" t="s">
        <v>38</v>
      </c>
      <c r="AX209" s="14" t="s">
        <v>91</v>
      </c>
      <c r="AY209" s="287" t="s">
        <v>184</v>
      </c>
    </row>
    <row r="210" s="2" customFormat="1" ht="16.5" customHeight="1">
      <c r="A210" s="40"/>
      <c r="B210" s="41"/>
      <c r="C210" s="245" t="s">
        <v>599</v>
      </c>
      <c r="D210" s="245" t="s">
        <v>187</v>
      </c>
      <c r="E210" s="246" t="s">
        <v>3621</v>
      </c>
      <c r="F210" s="247" t="s">
        <v>3622</v>
      </c>
      <c r="G210" s="248" t="s">
        <v>319</v>
      </c>
      <c r="H210" s="249">
        <v>21.5</v>
      </c>
      <c r="I210" s="250"/>
      <c r="J210" s="251">
        <f>ROUND(I210*H210,2)</f>
        <v>0</v>
      </c>
      <c r="K210" s="247" t="s">
        <v>191</v>
      </c>
      <c r="L210" s="46"/>
      <c r="M210" s="252" t="s">
        <v>1</v>
      </c>
      <c r="N210" s="253" t="s">
        <v>49</v>
      </c>
      <c r="O210" s="93"/>
      <c r="P210" s="254">
        <f>O210*H210</f>
        <v>0</v>
      </c>
      <c r="Q210" s="254">
        <v>0</v>
      </c>
      <c r="R210" s="254">
        <f>Q210*H210</f>
        <v>0</v>
      </c>
      <c r="S210" s="254">
        <v>0</v>
      </c>
      <c r="T210" s="255">
        <f>S210*H210</f>
        <v>0</v>
      </c>
      <c r="U210" s="40"/>
      <c r="V210" s="40"/>
      <c r="W210" s="40"/>
      <c r="X210" s="40"/>
      <c r="Y210" s="40"/>
      <c r="Z210" s="40"/>
      <c r="AA210" s="40"/>
      <c r="AB210" s="40"/>
      <c r="AC210" s="40"/>
      <c r="AD210" s="40"/>
      <c r="AE210" s="40"/>
      <c r="AR210" s="256" t="s">
        <v>196</v>
      </c>
      <c r="AT210" s="256" t="s">
        <v>187</v>
      </c>
      <c r="AU210" s="256" t="s">
        <v>278</v>
      </c>
      <c r="AY210" s="18" t="s">
        <v>184</v>
      </c>
      <c r="BE210" s="257">
        <f>IF(N210="základní",J210,0)</f>
        <v>0</v>
      </c>
      <c r="BF210" s="257">
        <f>IF(N210="snížená",J210,0)</f>
        <v>0</v>
      </c>
      <c r="BG210" s="257">
        <f>IF(N210="zákl. přenesená",J210,0)</f>
        <v>0</v>
      </c>
      <c r="BH210" s="257">
        <f>IF(N210="sníž. přenesená",J210,0)</f>
        <v>0</v>
      </c>
      <c r="BI210" s="257">
        <f>IF(N210="nulová",J210,0)</f>
        <v>0</v>
      </c>
      <c r="BJ210" s="18" t="s">
        <v>99</v>
      </c>
      <c r="BK210" s="257">
        <f>ROUND(I210*H210,2)</f>
        <v>0</v>
      </c>
      <c r="BL210" s="18" t="s">
        <v>196</v>
      </c>
      <c r="BM210" s="256" t="s">
        <v>3623</v>
      </c>
    </row>
    <row r="211" s="2" customFormat="1" ht="16.5" customHeight="1">
      <c r="A211" s="40"/>
      <c r="B211" s="41"/>
      <c r="C211" s="312" t="s">
        <v>603</v>
      </c>
      <c r="D211" s="312" t="s">
        <v>497</v>
      </c>
      <c r="E211" s="313" t="s">
        <v>3624</v>
      </c>
      <c r="F211" s="314" t="s">
        <v>3625</v>
      </c>
      <c r="G211" s="315" t="s">
        <v>319</v>
      </c>
      <c r="H211" s="316">
        <v>21.5</v>
      </c>
      <c r="I211" s="317"/>
      <c r="J211" s="318">
        <f>ROUND(I211*H211,2)</f>
        <v>0</v>
      </c>
      <c r="K211" s="314" t="s">
        <v>284</v>
      </c>
      <c r="L211" s="319"/>
      <c r="M211" s="320" t="s">
        <v>1</v>
      </c>
      <c r="N211" s="321" t="s">
        <v>49</v>
      </c>
      <c r="O211" s="93"/>
      <c r="P211" s="254">
        <f>O211*H211</f>
        <v>0</v>
      </c>
      <c r="Q211" s="254">
        <v>1</v>
      </c>
      <c r="R211" s="254">
        <f>Q211*H211</f>
        <v>21.5</v>
      </c>
      <c r="S211" s="254">
        <v>0</v>
      </c>
      <c r="T211" s="255">
        <f>S211*H211</f>
        <v>0</v>
      </c>
      <c r="U211" s="40"/>
      <c r="V211" s="40"/>
      <c r="W211" s="40"/>
      <c r="X211" s="40"/>
      <c r="Y211" s="40"/>
      <c r="Z211" s="40"/>
      <c r="AA211" s="40"/>
      <c r="AB211" s="40"/>
      <c r="AC211" s="40"/>
      <c r="AD211" s="40"/>
      <c r="AE211" s="40"/>
      <c r="AR211" s="256" t="s">
        <v>219</v>
      </c>
      <c r="AT211" s="256" t="s">
        <v>497</v>
      </c>
      <c r="AU211" s="256" t="s">
        <v>278</v>
      </c>
      <c r="AY211" s="18" t="s">
        <v>184</v>
      </c>
      <c r="BE211" s="257">
        <f>IF(N211="základní",J211,0)</f>
        <v>0</v>
      </c>
      <c r="BF211" s="257">
        <f>IF(N211="snížená",J211,0)</f>
        <v>0</v>
      </c>
      <c r="BG211" s="257">
        <f>IF(N211="zákl. přenesená",J211,0)</f>
        <v>0</v>
      </c>
      <c r="BH211" s="257">
        <f>IF(N211="sníž. přenesená",J211,0)</f>
        <v>0</v>
      </c>
      <c r="BI211" s="257">
        <f>IF(N211="nulová",J211,0)</f>
        <v>0</v>
      </c>
      <c r="BJ211" s="18" t="s">
        <v>99</v>
      </c>
      <c r="BK211" s="257">
        <f>ROUND(I211*H211,2)</f>
        <v>0</v>
      </c>
      <c r="BL211" s="18" t="s">
        <v>196</v>
      </c>
      <c r="BM211" s="256" t="s">
        <v>3626</v>
      </c>
    </row>
    <row r="212" s="12" customFormat="1" ht="22.8" customHeight="1">
      <c r="A212" s="12"/>
      <c r="B212" s="229"/>
      <c r="C212" s="230"/>
      <c r="D212" s="231" t="s">
        <v>82</v>
      </c>
      <c r="E212" s="243" t="s">
        <v>99</v>
      </c>
      <c r="F212" s="243" t="s">
        <v>524</v>
      </c>
      <c r="G212" s="230"/>
      <c r="H212" s="230"/>
      <c r="I212" s="233"/>
      <c r="J212" s="244">
        <f>BK212</f>
        <v>0</v>
      </c>
      <c r="K212" s="230"/>
      <c r="L212" s="235"/>
      <c r="M212" s="236"/>
      <c r="N212" s="237"/>
      <c r="O212" s="237"/>
      <c r="P212" s="238">
        <f>SUM(P213:P215)</f>
        <v>0</v>
      </c>
      <c r="Q212" s="237"/>
      <c r="R212" s="238">
        <f>SUM(R213:R215)</f>
        <v>10.81655561</v>
      </c>
      <c r="S212" s="237"/>
      <c r="T212" s="239">
        <f>SUM(T213:T215)</f>
        <v>0</v>
      </c>
      <c r="U212" s="12"/>
      <c r="V212" s="12"/>
      <c r="W212" s="12"/>
      <c r="X212" s="12"/>
      <c r="Y212" s="12"/>
      <c r="Z212" s="12"/>
      <c r="AA212" s="12"/>
      <c r="AB212" s="12"/>
      <c r="AC212" s="12"/>
      <c r="AD212" s="12"/>
      <c r="AE212" s="12"/>
      <c r="AR212" s="240" t="s">
        <v>91</v>
      </c>
      <c r="AT212" s="241" t="s">
        <v>82</v>
      </c>
      <c r="AU212" s="241" t="s">
        <v>91</v>
      </c>
      <c r="AY212" s="240" t="s">
        <v>184</v>
      </c>
      <c r="BK212" s="242">
        <f>SUM(BK213:BK215)</f>
        <v>0</v>
      </c>
    </row>
    <row r="213" s="2" customFormat="1" ht="16.5" customHeight="1">
      <c r="A213" s="40"/>
      <c r="B213" s="41"/>
      <c r="C213" s="245" t="s">
        <v>607</v>
      </c>
      <c r="D213" s="245" t="s">
        <v>187</v>
      </c>
      <c r="E213" s="246" t="s">
        <v>3627</v>
      </c>
      <c r="F213" s="247" t="s">
        <v>3628</v>
      </c>
      <c r="G213" s="248" t="s">
        <v>319</v>
      </c>
      <c r="H213" s="249">
        <v>4.4089999999999998</v>
      </c>
      <c r="I213" s="250"/>
      <c r="J213" s="251">
        <f>ROUND(I213*H213,2)</f>
        <v>0</v>
      </c>
      <c r="K213" s="247" t="s">
        <v>191</v>
      </c>
      <c r="L213" s="46"/>
      <c r="M213" s="252" t="s">
        <v>1</v>
      </c>
      <c r="N213" s="253" t="s">
        <v>49</v>
      </c>
      <c r="O213" s="93"/>
      <c r="P213" s="254">
        <f>O213*H213</f>
        <v>0</v>
      </c>
      <c r="Q213" s="254">
        <v>2.45329</v>
      </c>
      <c r="R213" s="254">
        <f>Q213*H213</f>
        <v>10.81655561</v>
      </c>
      <c r="S213" s="254">
        <v>0</v>
      </c>
      <c r="T213" s="255">
        <f>S213*H213</f>
        <v>0</v>
      </c>
      <c r="U213" s="40"/>
      <c r="V213" s="40"/>
      <c r="W213" s="40"/>
      <c r="X213" s="40"/>
      <c r="Y213" s="40"/>
      <c r="Z213" s="40"/>
      <c r="AA213" s="40"/>
      <c r="AB213" s="40"/>
      <c r="AC213" s="40"/>
      <c r="AD213" s="40"/>
      <c r="AE213" s="40"/>
      <c r="AR213" s="256" t="s">
        <v>196</v>
      </c>
      <c r="AT213" s="256" t="s">
        <v>187</v>
      </c>
      <c r="AU213" s="256" t="s">
        <v>99</v>
      </c>
      <c r="AY213" s="18" t="s">
        <v>184</v>
      </c>
      <c r="BE213" s="257">
        <f>IF(N213="základní",J213,0)</f>
        <v>0</v>
      </c>
      <c r="BF213" s="257">
        <f>IF(N213="snížená",J213,0)</f>
        <v>0</v>
      </c>
      <c r="BG213" s="257">
        <f>IF(N213="zákl. přenesená",J213,0)</f>
        <v>0</v>
      </c>
      <c r="BH213" s="257">
        <f>IF(N213="sníž. přenesená",J213,0)</f>
        <v>0</v>
      </c>
      <c r="BI213" s="257">
        <f>IF(N213="nulová",J213,0)</f>
        <v>0</v>
      </c>
      <c r="BJ213" s="18" t="s">
        <v>99</v>
      </c>
      <c r="BK213" s="257">
        <f>ROUND(I213*H213,2)</f>
        <v>0</v>
      </c>
      <c r="BL213" s="18" t="s">
        <v>196</v>
      </c>
      <c r="BM213" s="256" t="s">
        <v>3629</v>
      </c>
    </row>
    <row r="214" s="13" customFormat="1">
      <c r="A214" s="13"/>
      <c r="B214" s="266"/>
      <c r="C214" s="267"/>
      <c r="D214" s="258" t="s">
        <v>271</v>
      </c>
      <c r="E214" s="268" t="s">
        <v>1</v>
      </c>
      <c r="F214" s="269" t="s">
        <v>3532</v>
      </c>
      <c r="G214" s="267"/>
      <c r="H214" s="270">
        <v>4.4089999999999998</v>
      </c>
      <c r="I214" s="271"/>
      <c r="J214" s="267"/>
      <c r="K214" s="267"/>
      <c r="L214" s="272"/>
      <c r="M214" s="273"/>
      <c r="N214" s="274"/>
      <c r="O214" s="274"/>
      <c r="P214" s="274"/>
      <c r="Q214" s="274"/>
      <c r="R214" s="274"/>
      <c r="S214" s="274"/>
      <c r="T214" s="275"/>
      <c r="U214" s="13"/>
      <c r="V214" s="13"/>
      <c r="W214" s="13"/>
      <c r="X214" s="13"/>
      <c r="Y214" s="13"/>
      <c r="Z214" s="13"/>
      <c r="AA214" s="13"/>
      <c r="AB214" s="13"/>
      <c r="AC214" s="13"/>
      <c r="AD214" s="13"/>
      <c r="AE214" s="13"/>
      <c r="AT214" s="276" t="s">
        <v>271</v>
      </c>
      <c r="AU214" s="276" t="s">
        <v>99</v>
      </c>
      <c r="AV214" s="13" t="s">
        <v>99</v>
      </c>
      <c r="AW214" s="13" t="s">
        <v>38</v>
      </c>
      <c r="AX214" s="13" t="s">
        <v>83</v>
      </c>
      <c r="AY214" s="276" t="s">
        <v>184</v>
      </c>
    </row>
    <row r="215" s="14" customFormat="1">
      <c r="A215" s="14"/>
      <c r="B215" s="277"/>
      <c r="C215" s="278"/>
      <c r="D215" s="258" t="s">
        <v>271</v>
      </c>
      <c r="E215" s="279" t="s">
        <v>1</v>
      </c>
      <c r="F215" s="280" t="s">
        <v>273</v>
      </c>
      <c r="G215" s="278"/>
      <c r="H215" s="281">
        <v>4.4089999999999998</v>
      </c>
      <c r="I215" s="282"/>
      <c r="J215" s="278"/>
      <c r="K215" s="278"/>
      <c r="L215" s="283"/>
      <c r="M215" s="284"/>
      <c r="N215" s="285"/>
      <c r="O215" s="285"/>
      <c r="P215" s="285"/>
      <c r="Q215" s="285"/>
      <c r="R215" s="285"/>
      <c r="S215" s="285"/>
      <c r="T215" s="286"/>
      <c r="U215" s="14"/>
      <c r="V215" s="14"/>
      <c r="W215" s="14"/>
      <c r="X215" s="14"/>
      <c r="Y215" s="14"/>
      <c r="Z215" s="14"/>
      <c r="AA215" s="14"/>
      <c r="AB215" s="14"/>
      <c r="AC215" s="14"/>
      <c r="AD215" s="14"/>
      <c r="AE215" s="14"/>
      <c r="AT215" s="287" t="s">
        <v>271</v>
      </c>
      <c r="AU215" s="287" t="s">
        <v>99</v>
      </c>
      <c r="AV215" s="14" t="s">
        <v>196</v>
      </c>
      <c r="AW215" s="14" t="s">
        <v>38</v>
      </c>
      <c r="AX215" s="14" t="s">
        <v>91</v>
      </c>
      <c r="AY215" s="287" t="s">
        <v>184</v>
      </c>
    </row>
    <row r="216" s="12" customFormat="1" ht="22.8" customHeight="1">
      <c r="A216" s="12"/>
      <c r="B216" s="229"/>
      <c r="C216" s="230"/>
      <c r="D216" s="231" t="s">
        <v>82</v>
      </c>
      <c r="E216" s="243" t="s">
        <v>183</v>
      </c>
      <c r="F216" s="243" t="s">
        <v>3375</v>
      </c>
      <c r="G216" s="230"/>
      <c r="H216" s="230"/>
      <c r="I216" s="233"/>
      <c r="J216" s="244">
        <f>BK216</f>
        <v>0</v>
      </c>
      <c r="K216" s="230"/>
      <c r="L216" s="235"/>
      <c r="M216" s="236"/>
      <c r="N216" s="237"/>
      <c r="O216" s="237"/>
      <c r="P216" s="238">
        <f>SUM(P217:P244)</f>
        <v>0</v>
      </c>
      <c r="Q216" s="237"/>
      <c r="R216" s="238">
        <f>SUM(R217:R244)</f>
        <v>345.59892500000001</v>
      </c>
      <c r="S216" s="237"/>
      <c r="T216" s="239">
        <f>SUM(T217:T244)</f>
        <v>0</v>
      </c>
      <c r="U216" s="12"/>
      <c r="V216" s="12"/>
      <c r="W216" s="12"/>
      <c r="X216" s="12"/>
      <c r="Y216" s="12"/>
      <c r="Z216" s="12"/>
      <c r="AA216" s="12"/>
      <c r="AB216" s="12"/>
      <c r="AC216" s="12"/>
      <c r="AD216" s="12"/>
      <c r="AE216" s="12"/>
      <c r="AR216" s="240" t="s">
        <v>91</v>
      </c>
      <c r="AT216" s="241" t="s">
        <v>82</v>
      </c>
      <c r="AU216" s="241" t="s">
        <v>91</v>
      </c>
      <c r="AY216" s="240" t="s">
        <v>184</v>
      </c>
      <c r="BK216" s="242">
        <f>SUM(BK217:BK244)</f>
        <v>0</v>
      </c>
    </row>
    <row r="217" s="2" customFormat="1" ht="16.5" customHeight="1">
      <c r="A217" s="40"/>
      <c r="B217" s="41"/>
      <c r="C217" s="245" t="s">
        <v>611</v>
      </c>
      <c r="D217" s="245" t="s">
        <v>187</v>
      </c>
      <c r="E217" s="246" t="s">
        <v>3376</v>
      </c>
      <c r="F217" s="247" t="s">
        <v>3377</v>
      </c>
      <c r="G217" s="248" t="s">
        <v>269</v>
      </c>
      <c r="H217" s="249">
        <v>330.10000000000002</v>
      </c>
      <c r="I217" s="250"/>
      <c r="J217" s="251">
        <f>ROUND(I217*H217,2)</f>
        <v>0</v>
      </c>
      <c r="K217" s="247" t="s">
        <v>191</v>
      </c>
      <c r="L217" s="46"/>
      <c r="M217" s="252" t="s">
        <v>1</v>
      </c>
      <c r="N217" s="253" t="s">
        <v>49</v>
      </c>
      <c r="O217" s="93"/>
      <c r="P217" s="254">
        <f>O217*H217</f>
        <v>0</v>
      </c>
      <c r="Q217" s="254">
        <v>0.091999999999999998</v>
      </c>
      <c r="R217" s="254">
        <f>Q217*H217</f>
        <v>30.369200000000003</v>
      </c>
      <c r="S217" s="254">
        <v>0</v>
      </c>
      <c r="T217" s="255">
        <f>S217*H217</f>
        <v>0</v>
      </c>
      <c r="U217" s="40"/>
      <c r="V217" s="40"/>
      <c r="W217" s="40"/>
      <c r="X217" s="40"/>
      <c r="Y217" s="40"/>
      <c r="Z217" s="40"/>
      <c r="AA217" s="40"/>
      <c r="AB217" s="40"/>
      <c r="AC217" s="40"/>
      <c r="AD217" s="40"/>
      <c r="AE217" s="40"/>
      <c r="AR217" s="256" t="s">
        <v>196</v>
      </c>
      <c r="AT217" s="256" t="s">
        <v>187</v>
      </c>
      <c r="AU217" s="256" t="s">
        <v>99</v>
      </c>
      <c r="AY217" s="18" t="s">
        <v>184</v>
      </c>
      <c r="BE217" s="257">
        <f>IF(N217="základní",J217,0)</f>
        <v>0</v>
      </c>
      <c r="BF217" s="257">
        <f>IF(N217="snížená",J217,0)</f>
        <v>0</v>
      </c>
      <c r="BG217" s="257">
        <f>IF(N217="zákl. přenesená",J217,0)</f>
        <v>0</v>
      </c>
      <c r="BH217" s="257">
        <f>IF(N217="sníž. přenesená",J217,0)</f>
        <v>0</v>
      </c>
      <c r="BI217" s="257">
        <f>IF(N217="nulová",J217,0)</f>
        <v>0</v>
      </c>
      <c r="BJ217" s="18" t="s">
        <v>99</v>
      </c>
      <c r="BK217" s="257">
        <f>ROUND(I217*H217,2)</f>
        <v>0</v>
      </c>
      <c r="BL217" s="18" t="s">
        <v>196</v>
      </c>
      <c r="BM217" s="256" t="s">
        <v>3630</v>
      </c>
    </row>
    <row r="218" s="13" customFormat="1">
      <c r="A218" s="13"/>
      <c r="B218" s="266"/>
      <c r="C218" s="267"/>
      <c r="D218" s="258" t="s">
        <v>271</v>
      </c>
      <c r="E218" s="268" t="s">
        <v>1</v>
      </c>
      <c r="F218" s="269" t="s">
        <v>3542</v>
      </c>
      <c r="G218" s="267"/>
      <c r="H218" s="270">
        <v>274.5</v>
      </c>
      <c r="I218" s="271"/>
      <c r="J218" s="267"/>
      <c r="K218" s="267"/>
      <c r="L218" s="272"/>
      <c r="M218" s="273"/>
      <c r="N218" s="274"/>
      <c r="O218" s="274"/>
      <c r="P218" s="274"/>
      <c r="Q218" s="274"/>
      <c r="R218" s="274"/>
      <c r="S218" s="274"/>
      <c r="T218" s="275"/>
      <c r="U218" s="13"/>
      <c r="V218" s="13"/>
      <c r="W218" s="13"/>
      <c r="X218" s="13"/>
      <c r="Y218" s="13"/>
      <c r="Z218" s="13"/>
      <c r="AA218" s="13"/>
      <c r="AB218" s="13"/>
      <c r="AC218" s="13"/>
      <c r="AD218" s="13"/>
      <c r="AE218" s="13"/>
      <c r="AT218" s="276" t="s">
        <v>271</v>
      </c>
      <c r="AU218" s="276" t="s">
        <v>99</v>
      </c>
      <c r="AV218" s="13" t="s">
        <v>99</v>
      </c>
      <c r="AW218" s="13" t="s">
        <v>38</v>
      </c>
      <c r="AX218" s="13" t="s">
        <v>83</v>
      </c>
      <c r="AY218" s="276" t="s">
        <v>184</v>
      </c>
    </row>
    <row r="219" s="13" customFormat="1">
      <c r="A219" s="13"/>
      <c r="B219" s="266"/>
      <c r="C219" s="267"/>
      <c r="D219" s="258" t="s">
        <v>271</v>
      </c>
      <c r="E219" s="268" t="s">
        <v>1</v>
      </c>
      <c r="F219" s="269" t="s">
        <v>3544</v>
      </c>
      <c r="G219" s="267"/>
      <c r="H219" s="270">
        <v>55.600000000000001</v>
      </c>
      <c r="I219" s="271"/>
      <c r="J219" s="267"/>
      <c r="K219" s="267"/>
      <c r="L219" s="272"/>
      <c r="M219" s="273"/>
      <c r="N219" s="274"/>
      <c r="O219" s="274"/>
      <c r="P219" s="274"/>
      <c r="Q219" s="274"/>
      <c r="R219" s="274"/>
      <c r="S219" s="274"/>
      <c r="T219" s="275"/>
      <c r="U219" s="13"/>
      <c r="V219" s="13"/>
      <c r="W219" s="13"/>
      <c r="X219" s="13"/>
      <c r="Y219" s="13"/>
      <c r="Z219" s="13"/>
      <c r="AA219" s="13"/>
      <c r="AB219" s="13"/>
      <c r="AC219" s="13"/>
      <c r="AD219" s="13"/>
      <c r="AE219" s="13"/>
      <c r="AT219" s="276" t="s">
        <v>271</v>
      </c>
      <c r="AU219" s="276" t="s">
        <v>99</v>
      </c>
      <c r="AV219" s="13" t="s">
        <v>99</v>
      </c>
      <c r="AW219" s="13" t="s">
        <v>38</v>
      </c>
      <c r="AX219" s="13" t="s">
        <v>83</v>
      </c>
      <c r="AY219" s="276" t="s">
        <v>184</v>
      </c>
    </row>
    <row r="220" s="14" customFormat="1">
      <c r="A220" s="14"/>
      <c r="B220" s="277"/>
      <c r="C220" s="278"/>
      <c r="D220" s="258" t="s">
        <v>271</v>
      </c>
      <c r="E220" s="279" t="s">
        <v>1</v>
      </c>
      <c r="F220" s="280" t="s">
        <v>273</v>
      </c>
      <c r="G220" s="278"/>
      <c r="H220" s="281">
        <v>330.10000000000002</v>
      </c>
      <c r="I220" s="282"/>
      <c r="J220" s="278"/>
      <c r="K220" s="278"/>
      <c r="L220" s="283"/>
      <c r="M220" s="284"/>
      <c r="N220" s="285"/>
      <c r="O220" s="285"/>
      <c r="P220" s="285"/>
      <c r="Q220" s="285"/>
      <c r="R220" s="285"/>
      <c r="S220" s="285"/>
      <c r="T220" s="286"/>
      <c r="U220" s="14"/>
      <c r="V220" s="14"/>
      <c r="W220" s="14"/>
      <c r="X220" s="14"/>
      <c r="Y220" s="14"/>
      <c r="Z220" s="14"/>
      <c r="AA220" s="14"/>
      <c r="AB220" s="14"/>
      <c r="AC220" s="14"/>
      <c r="AD220" s="14"/>
      <c r="AE220" s="14"/>
      <c r="AT220" s="287" t="s">
        <v>271</v>
      </c>
      <c r="AU220" s="287" t="s">
        <v>99</v>
      </c>
      <c r="AV220" s="14" t="s">
        <v>196</v>
      </c>
      <c r="AW220" s="14" t="s">
        <v>38</v>
      </c>
      <c r="AX220" s="14" t="s">
        <v>91</v>
      </c>
      <c r="AY220" s="287" t="s">
        <v>184</v>
      </c>
    </row>
    <row r="221" s="2" customFormat="1" ht="16.5" customHeight="1">
      <c r="A221" s="40"/>
      <c r="B221" s="41"/>
      <c r="C221" s="245" t="s">
        <v>615</v>
      </c>
      <c r="D221" s="245" t="s">
        <v>187</v>
      </c>
      <c r="E221" s="246" t="s">
        <v>3631</v>
      </c>
      <c r="F221" s="247" t="s">
        <v>3632</v>
      </c>
      <c r="G221" s="248" t="s">
        <v>269</v>
      </c>
      <c r="H221" s="249">
        <v>94</v>
      </c>
      <c r="I221" s="250"/>
      <c r="J221" s="251">
        <f>ROUND(I221*H221,2)</f>
        <v>0</v>
      </c>
      <c r="K221" s="247" t="s">
        <v>191</v>
      </c>
      <c r="L221" s="46"/>
      <c r="M221" s="252" t="s">
        <v>1</v>
      </c>
      <c r="N221" s="253" t="s">
        <v>49</v>
      </c>
      <c r="O221" s="93"/>
      <c r="P221" s="254">
        <f>O221*H221</f>
        <v>0</v>
      </c>
      <c r="Q221" s="254">
        <v>0.23000000000000001</v>
      </c>
      <c r="R221" s="254">
        <f>Q221*H221</f>
        <v>21.620000000000001</v>
      </c>
      <c r="S221" s="254">
        <v>0</v>
      </c>
      <c r="T221" s="255">
        <f>S221*H221</f>
        <v>0</v>
      </c>
      <c r="U221" s="40"/>
      <c r="V221" s="40"/>
      <c r="W221" s="40"/>
      <c r="X221" s="40"/>
      <c r="Y221" s="40"/>
      <c r="Z221" s="40"/>
      <c r="AA221" s="40"/>
      <c r="AB221" s="40"/>
      <c r="AC221" s="40"/>
      <c r="AD221" s="40"/>
      <c r="AE221" s="40"/>
      <c r="AR221" s="256" t="s">
        <v>196</v>
      </c>
      <c r="AT221" s="256" t="s">
        <v>187</v>
      </c>
      <c r="AU221" s="256" t="s">
        <v>99</v>
      </c>
      <c r="AY221" s="18" t="s">
        <v>184</v>
      </c>
      <c r="BE221" s="257">
        <f>IF(N221="základní",J221,0)</f>
        <v>0</v>
      </c>
      <c r="BF221" s="257">
        <f>IF(N221="snížená",J221,0)</f>
        <v>0</v>
      </c>
      <c r="BG221" s="257">
        <f>IF(N221="zákl. přenesená",J221,0)</f>
        <v>0</v>
      </c>
      <c r="BH221" s="257">
        <f>IF(N221="sníž. přenesená",J221,0)</f>
        <v>0</v>
      </c>
      <c r="BI221" s="257">
        <f>IF(N221="nulová",J221,0)</f>
        <v>0</v>
      </c>
      <c r="BJ221" s="18" t="s">
        <v>99</v>
      </c>
      <c r="BK221" s="257">
        <f>ROUND(I221*H221,2)</f>
        <v>0</v>
      </c>
      <c r="BL221" s="18" t="s">
        <v>196</v>
      </c>
      <c r="BM221" s="256" t="s">
        <v>3633</v>
      </c>
    </row>
    <row r="222" s="13" customFormat="1">
      <c r="A222" s="13"/>
      <c r="B222" s="266"/>
      <c r="C222" s="267"/>
      <c r="D222" s="258" t="s">
        <v>271</v>
      </c>
      <c r="E222" s="268" t="s">
        <v>1</v>
      </c>
      <c r="F222" s="269" t="s">
        <v>3634</v>
      </c>
      <c r="G222" s="267"/>
      <c r="H222" s="270">
        <v>94</v>
      </c>
      <c r="I222" s="271"/>
      <c r="J222" s="267"/>
      <c r="K222" s="267"/>
      <c r="L222" s="272"/>
      <c r="M222" s="273"/>
      <c r="N222" s="274"/>
      <c r="O222" s="274"/>
      <c r="P222" s="274"/>
      <c r="Q222" s="274"/>
      <c r="R222" s="274"/>
      <c r="S222" s="274"/>
      <c r="T222" s="275"/>
      <c r="U222" s="13"/>
      <c r="V222" s="13"/>
      <c r="W222" s="13"/>
      <c r="X222" s="13"/>
      <c r="Y222" s="13"/>
      <c r="Z222" s="13"/>
      <c r="AA222" s="13"/>
      <c r="AB222" s="13"/>
      <c r="AC222" s="13"/>
      <c r="AD222" s="13"/>
      <c r="AE222" s="13"/>
      <c r="AT222" s="276" t="s">
        <v>271</v>
      </c>
      <c r="AU222" s="276" t="s">
        <v>99</v>
      </c>
      <c r="AV222" s="13" t="s">
        <v>99</v>
      </c>
      <c r="AW222" s="13" t="s">
        <v>38</v>
      </c>
      <c r="AX222" s="13" t="s">
        <v>83</v>
      </c>
      <c r="AY222" s="276" t="s">
        <v>184</v>
      </c>
    </row>
    <row r="223" s="14" customFormat="1">
      <c r="A223" s="14"/>
      <c r="B223" s="277"/>
      <c r="C223" s="278"/>
      <c r="D223" s="258" t="s">
        <v>271</v>
      </c>
      <c r="E223" s="279" t="s">
        <v>1</v>
      </c>
      <c r="F223" s="280" t="s">
        <v>273</v>
      </c>
      <c r="G223" s="278"/>
      <c r="H223" s="281">
        <v>94</v>
      </c>
      <c r="I223" s="282"/>
      <c r="J223" s="278"/>
      <c r="K223" s="278"/>
      <c r="L223" s="283"/>
      <c r="M223" s="284"/>
      <c r="N223" s="285"/>
      <c r="O223" s="285"/>
      <c r="P223" s="285"/>
      <c r="Q223" s="285"/>
      <c r="R223" s="285"/>
      <c r="S223" s="285"/>
      <c r="T223" s="286"/>
      <c r="U223" s="14"/>
      <c r="V223" s="14"/>
      <c r="W223" s="14"/>
      <c r="X223" s="14"/>
      <c r="Y223" s="14"/>
      <c r="Z223" s="14"/>
      <c r="AA223" s="14"/>
      <c r="AB223" s="14"/>
      <c r="AC223" s="14"/>
      <c r="AD223" s="14"/>
      <c r="AE223" s="14"/>
      <c r="AT223" s="287" t="s">
        <v>271</v>
      </c>
      <c r="AU223" s="287" t="s">
        <v>99</v>
      </c>
      <c r="AV223" s="14" t="s">
        <v>196</v>
      </c>
      <c r="AW223" s="14" t="s">
        <v>38</v>
      </c>
      <c r="AX223" s="14" t="s">
        <v>91</v>
      </c>
      <c r="AY223" s="287" t="s">
        <v>184</v>
      </c>
    </row>
    <row r="224" s="2" customFormat="1" ht="16.5" customHeight="1">
      <c r="A224" s="40"/>
      <c r="B224" s="41"/>
      <c r="C224" s="245" t="s">
        <v>619</v>
      </c>
      <c r="D224" s="245" t="s">
        <v>187</v>
      </c>
      <c r="E224" s="246" t="s">
        <v>3635</v>
      </c>
      <c r="F224" s="247" t="s">
        <v>3636</v>
      </c>
      <c r="G224" s="248" t="s">
        <v>269</v>
      </c>
      <c r="H224" s="249">
        <v>185</v>
      </c>
      <c r="I224" s="250"/>
      <c r="J224" s="251">
        <f>ROUND(I224*H224,2)</f>
        <v>0</v>
      </c>
      <c r="K224" s="247" t="s">
        <v>284</v>
      </c>
      <c r="L224" s="46"/>
      <c r="M224" s="252" t="s">
        <v>1</v>
      </c>
      <c r="N224" s="253" t="s">
        <v>49</v>
      </c>
      <c r="O224" s="93"/>
      <c r="P224" s="254">
        <f>O224*H224</f>
        <v>0</v>
      </c>
      <c r="Q224" s="254">
        <v>0.106</v>
      </c>
      <c r="R224" s="254">
        <f>Q224*H224</f>
        <v>19.609999999999999</v>
      </c>
      <c r="S224" s="254">
        <v>0</v>
      </c>
      <c r="T224" s="255">
        <f>S224*H224</f>
        <v>0</v>
      </c>
      <c r="U224" s="40"/>
      <c r="V224" s="40"/>
      <c r="W224" s="40"/>
      <c r="X224" s="40"/>
      <c r="Y224" s="40"/>
      <c r="Z224" s="40"/>
      <c r="AA224" s="40"/>
      <c r="AB224" s="40"/>
      <c r="AC224" s="40"/>
      <c r="AD224" s="40"/>
      <c r="AE224" s="40"/>
      <c r="AR224" s="256" t="s">
        <v>196</v>
      </c>
      <c r="AT224" s="256" t="s">
        <v>187</v>
      </c>
      <c r="AU224" s="256" t="s">
        <v>99</v>
      </c>
      <c r="AY224" s="18" t="s">
        <v>184</v>
      </c>
      <c r="BE224" s="257">
        <f>IF(N224="základní",J224,0)</f>
        <v>0</v>
      </c>
      <c r="BF224" s="257">
        <f>IF(N224="snížená",J224,0)</f>
        <v>0</v>
      </c>
      <c r="BG224" s="257">
        <f>IF(N224="zákl. přenesená",J224,0)</f>
        <v>0</v>
      </c>
      <c r="BH224" s="257">
        <f>IF(N224="sníž. přenesená",J224,0)</f>
        <v>0</v>
      </c>
      <c r="BI224" s="257">
        <f>IF(N224="nulová",J224,0)</f>
        <v>0</v>
      </c>
      <c r="BJ224" s="18" t="s">
        <v>99</v>
      </c>
      <c r="BK224" s="257">
        <f>ROUND(I224*H224,2)</f>
        <v>0</v>
      </c>
      <c r="BL224" s="18" t="s">
        <v>196</v>
      </c>
      <c r="BM224" s="256" t="s">
        <v>3637</v>
      </c>
    </row>
    <row r="225" s="2" customFormat="1">
      <c r="A225" s="40"/>
      <c r="B225" s="41"/>
      <c r="C225" s="42"/>
      <c r="D225" s="258" t="s">
        <v>194</v>
      </c>
      <c r="E225" s="42"/>
      <c r="F225" s="259" t="s">
        <v>3638</v>
      </c>
      <c r="G225" s="42"/>
      <c r="H225" s="42"/>
      <c r="I225" s="156"/>
      <c r="J225" s="42"/>
      <c r="K225" s="42"/>
      <c r="L225" s="46"/>
      <c r="M225" s="260"/>
      <c r="N225" s="261"/>
      <c r="O225" s="93"/>
      <c r="P225" s="93"/>
      <c r="Q225" s="93"/>
      <c r="R225" s="93"/>
      <c r="S225" s="93"/>
      <c r="T225" s="94"/>
      <c r="U225" s="40"/>
      <c r="V225" s="40"/>
      <c r="W225" s="40"/>
      <c r="X225" s="40"/>
      <c r="Y225" s="40"/>
      <c r="Z225" s="40"/>
      <c r="AA225" s="40"/>
      <c r="AB225" s="40"/>
      <c r="AC225" s="40"/>
      <c r="AD225" s="40"/>
      <c r="AE225" s="40"/>
      <c r="AT225" s="18" t="s">
        <v>194</v>
      </c>
      <c r="AU225" s="18" t="s">
        <v>99</v>
      </c>
    </row>
    <row r="226" s="13" customFormat="1">
      <c r="A226" s="13"/>
      <c r="B226" s="266"/>
      <c r="C226" s="267"/>
      <c r="D226" s="258" t="s">
        <v>271</v>
      </c>
      <c r="E226" s="268" t="s">
        <v>1</v>
      </c>
      <c r="F226" s="269" t="s">
        <v>3543</v>
      </c>
      <c r="G226" s="267"/>
      <c r="H226" s="270">
        <v>185</v>
      </c>
      <c r="I226" s="271"/>
      <c r="J226" s="267"/>
      <c r="K226" s="267"/>
      <c r="L226" s="272"/>
      <c r="M226" s="273"/>
      <c r="N226" s="274"/>
      <c r="O226" s="274"/>
      <c r="P226" s="274"/>
      <c r="Q226" s="274"/>
      <c r="R226" s="274"/>
      <c r="S226" s="274"/>
      <c r="T226" s="275"/>
      <c r="U226" s="13"/>
      <c r="V226" s="13"/>
      <c r="W226" s="13"/>
      <c r="X226" s="13"/>
      <c r="Y226" s="13"/>
      <c r="Z226" s="13"/>
      <c r="AA226" s="13"/>
      <c r="AB226" s="13"/>
      <c r="AC226" s="13"/>
      <c r="AD226" s="13"/>
      <c r="AE226" s="13"/>
      <c r="AT226" s="276" t="s">
        <v>271</v>
      </c>
      <c r="AU226" s="276" t="s">
        <v>99</v>
      </c>
      <c r="AV226" s="13" t="s">
        <v>99</v>
      </c>
      <c r="AW226" s="13" t="s">
        <v>38</v>
      </c>
      <c r="AX226" s="13" t="s">
        <v>83</v>
      </c>
      <c r="AY226" s="276" t="s">
        <v>184</v>
      </c>
    </row>
    <row r="227" s="14" customFormat="1">
      <c r="A227" s="14"/>
      <c r="B227" s="277"/>
      <c r="C227" s="278"/>
      <c r="D227" s="258" t="s">
        <v>271</v>
      </c>
      <c r="E227" s="279" t="s">
        <v>1</v>
      </c>
      <c r="F227" s="280" t="s">
        <v>273</v>
      </c>
      <c r="G227" s="278"/>
      <c r="H227" s="281">
        <v>185</v>
      </c>
      <c r="I227" s="282"/>
      <c r="J227" s="278"/>
      <c r="K227" s="278"/>
      <c r="L227" s="283"/>
      <c r="M227" s="284"/>
      <c r="N227" s="285"/>
      <c r="O227" s="285"/>
      <c r="P227" s="285"/>
      <c r="Q227" s="285"/>
      <c r="R227" s="285"/>
      <c r="S227" s="285"/>
      <c r="T227" s="286"/>
      <c r="U227" s="14"/>
      <c r="V227" s="14"/>
      <c r="W227" s="14"/>
      <c r="X227" s="14"/>
      <c r="Y227" s="14"/>
      <c r="Z227" s="14"/>
      <c r="AA227" s="14"/>
      <c r="AB227" s="14"/>
      <c r="AC227" s="14"/>
      <c r="AD227" s="14"/>
      <c r="AE227" s="14"/>
      <c r="AT227" s="287" t="s">
        <v>271</v>
      </c>
      <c r="AU227" s="287" t="s">
        <v>99</v>
      </c>
      <c r="AV227" s="14" t="s">
        <v>196</v>
      </c>
      <c r="AW227" s="14" t="s">
        <v>38</v>
      </c>
      <c r="AX227" s="14" t="s">
        <v>91</v>
      </c>
      <c r="AY227" s="287" t="s">
        <v>184</v>
      </c>
    </row>
    <row r="228" s="2" customFormat="1" ht="16.5" customHeight="1">
      <c r="A228" s="40"/>
      <c r="B228" s="41"/>
      <c r="C228" s="245" t="s">
        <v>623</v>
      </c>
      <c r="D228" s="245" t="s">
        <v>187</v>
      </c>
      <c r="E228" s="246" t="s">
        <v>3379</v>
      </c>
      <c r="F228" s="247" t="s">
        <v>3380</v>
      </c>
      <c r="G228" s="248" t="s">
        <v>269</v>
      </c>
      <c r="H228" s="249">
        <v>330.10000000000002</v>
      </c>
      <c r="I228" s="250"/>
      <c r="J228" s="251">
        <f>ROUND(I228*H228,2)</f>
        <v>0</v>
      </c>
      <c r="K228" s="247" t="s">
        <v>191</v>
      </c>
      <c r="L228" s="46"/>
      <c r="M228" s="252" t="s">
        <v>1</v>
      </c>
      <c r="N228" s="253" t="s">
        <v>49</v>
      </c>
      <c r="O228" s="93"/>
      <c r="P228" s="254">
        <f>O228*H228</f>
        <v>0</v>
      </c>
      <c r="Q228" s="254">
        <v>0.34499999999999997</v>
      </c>
      <c r="R228" s="254">
        <f>Q228*H228</f>
        <v>113.8845</v>
      </c>
      <c r="S228" s="254">
        <v>0</v>
      </c>
      <c r="T228" s="255">
        <f>S228*H228</f>
        <v>0</v>
      </c>
      <c r="U228" s="40"/>
      <c r="V228" s="40"/>
      <c r="W228" s="40"/>
      <c r="X228" s="40"/>
      <c r="Y228" s="40"/>
      <c r="Z228" s="40"/>
      <c r="AA228" s="40"/>
      <c r="AB228" s="40"/>
      <c r="AC228" s="40"/>
      <c r="AD228" s="40"/>
      <c r="AE228" s="40"/>
      <c r="AR228" s="256" t="s">
        <v>196</v>
      </c>
      <c r="AT228" s="256" t="s">
        <v>187</v>
      </c>
      <c r="AU228" s="256" t="s">
        <v>99</v>
      </c>
      <c r="AY228" s="18" t="s">
        <v>184</v>
      </c>
      <c r="BE228" s="257">
        <f>IF(N228="základní",J228,0)</f>
        <v>0</v>
      </c>
      <c r="BF228" s="257">
        <f>IF(N228="snížená",J228,0)</f>
        <v>0</v>
      </c>
      <c r="BG228" s="257">
        <f>IF(N228="zákl. přenesená",J228,0)</f>
        <v>0</v>
      </c>
      <c r="BH228" s="257">
        <f>IF(N228="sníž. přenesená",J228,0)</f>
        <v>0</v>
      </c>
      <c r="BI228" s="257">
        <f>IF(N228="nulová",J228,0)</f>
        <v>0</v>
      </c>
      <c r="BJ228" s="18" t="s">
        <v>99</v>
      </c>
      <c r="BK228" s="257">
        <f>ROUND(I228*H228,2)</f>
        <v>0</v>
      </c>
      <c r="BL228" s="18" t="s">
        <v>196</v>
      </c>
      <c r="BM228" s="256" t="s">
        <v>3639</v>
      </c>
    </row>
    <row r="229" s="13" customFormat="1">
      <c r="A229" s="13"/>
      <c r="B229" s="266"/>
      <c r="C229" s="267"/>
      <c r="D229" s="258" t="s">
        <v>271</v>
      </c>
      <c r="E229" s="268" t="s">
        <v>1</v>
      </c>
      <c r="F229" s="269" t="s">
        <v>3542</v>
      </c>
      <c r="G229" s="267"/>
      <c r="H229" s="270">
        <v>274.5</v>
      </c>
      <c r="I229" s="271"/>
      <c r="J229" s="267"/>
      <c r="K229" s="267"/>
      <c r="L229" s="272"/>
      <c r="M229" s="273"/>
      <c r="N229" s="274"/>
      <c r="O229" s="274"/>
      <c r="P229" s="274"/>
      <c r="Q229" s="274"/>
      <c r="R229" s="274"/>
      <c r="S229" s="274"/>
      <c r="T229" s="275"/>
      <c r="U229" s="13"/>
      <c r="V229" s="13"/>
      <c r="W229" s="13"/>
      <c r="X229" s="13"/>
      <c r="Y229" s="13"/>
      <c r="Z229" s="13"/>
      <c r="AA229" s="13"/>
      <c r="AB229" s="13"/>
      <c r="AC229" s="13"/>
      <c r="AD229" s="13"/>
      <c r="AE229" s="13"/>
      <c r="AT229" s="276" t="s">
        <v>271</v>
      </c>
      <c r="AU229" s="276" t="s">
        <v>99</v>
      </c>
      <c r="AV229" s="13" t="s">
        <v>99</v>
      </c>
      <c r="AW229" s="13" t="s">
        <v>38</v>
      </c>
      <c r="AX229" s="13" t="s">
        <v>83</v>
      </c>
      <c r="AY229" s="276" t="s">
        <v>184</v>
      </c>
    </row>
    <row r="230" s="13" customFormat="1">
      <c r="A230" s="13"/>
      <c r="B230" s="266"/>
      <c r="C230" s="267"/>
      <c r="D230" s="258" t="s">
        <v>271</v>
      </c>
      <c r="E230" s="268" t="s">
        <v>1</v>
      </c>
      <c r="F230" s="269" t="s">
        <v>3544</v>
      </c>
      <c r="G230" s="267"/>
      <c r="H230" s="270">
        <v>55.600000000000001</v>
      </c>
      <c r="I230" s="271"/>
      <c r="J230" s="267"/>
      <c r="K230" s="267"/>
      <c r="L230" s="272"/>
      <c r="M230" s="273"/>
      <c r="N230" s="274"/>
      <c r="O230" s="274"/>
      <c r="P230" s="274"/>
      <c r="Q230" s="274"/>
      <c r="R230" s="274"/>
      <c r="S230" s="274"/>
      <c r="T230" s="275"/>
      <c r="U230" s="13"/>
      <c r="V230" s="13"/>
      <c r="W230" s="13"/>
      <c r="X230" s="13"/>
      <c r="Y230" s="13"/>
      <c r="Z230" s="13"/>
      <c r="AA230" s="13"/>
      <c r="AB230" s="13"/>
      <c r="AC230" s="13"/>
      <c r="AD230" s="13"/>
      <c r="AE230" s="13"/>
      <c r="AT230" s="276" t="s">
        <v>271</v>
      </c>
      <c r="AU230" s="276" t="s">
        <v>99</v>
      </c>
      <c r="AV230" s="13" t="s">
        <v>99</v>
      </c>
      <c r="AW230" s="13" t="s">
        <v>38</v>
      </c>
      <c r="AX230" s="13" t="s">
        <v>83</v>
      </c>
      <c r="AY230" s="276" t="s">
        <v>184</v>
      </c>
    </row>
    <row r="231" s="14" customFormat="1">
      <c r="A231" s="14"/>
      <c r="B231" s="277"/>
      <c r="C231" s="278"/>
      <c r="D231" s="258" t="s">
        <v>271</v>
      </c>
      <c r="E231" s="279" t="s">
        <v>1</v>
      </c>
      <c r="F231" s="280" t="s">
        <v>273</v>
      </c>
      <c r="G231" s="278"/>
      <c r="H231" s="281">
        <v>330.10000000000002</v>
      </c>
      <c r="I231" s="282"/>
      <c r="J231" s="278"/>
      <c r="K231" s="278"/>
      <c r="L231" s="283"/>
      <c r="M231" s="284"/>
      <c r="N231" s="285"/>
      <c r="O231" s="285"/>
      <c r="P231" s="285"/>
      <c r="Q231" s="285"/>
      <c r="R231" s="285"/>
      <c r="S231" s="285"/>
      <c r="T231" s="286"/>
      <c r="U231" s="14"/>
      <c r="V231" s="14"/>
      <c r="W231" s="14"/>
      <c r="X231" s="14"/>
      <c r="Y231" s="14"/>
      <c r="Z231" s="14"/>
      <c r="AA231" s="14"/>
      <c r="AB231" s="14"/>
      <c r="AC231" s="14"/>
      <c r="AD231" s="14"/>
      <c r="AE231" s="14"/>
      <c r="AT231" s="287" t="s">
        <v>271</v>
      </c>
      <c r="AU231" s="287" t="s">
        <v>99</v>
      </c>
      <c r="AV231" s="14" t="s">
        <v>196</v>
      </c>
      <c r="AW231" s="14" t="s">
        <v>38</v>
      </c>
      <c r="AX231" s="14" t="s">
        <v>91</v>
      </c>
      <c r="AY231" s="287" t="s">
        <v>184</v>
      </c>
    </row>
    <row r="232" s="2" customFormat="1" ht="16.5" customHeight="1">
      <c r="A232" s="40"/>
      <c r="B232" s="41"/>
      <c r="C232" s="245" t="s">
        <v>627</v>
      </c>
      <c r="D232" s="245" t="s">
        <v>187</v>
      </c>
      <c r="E232" s="246" t="s">
        <v>3383</v>
      </c>
      <c r="F232" s="247" t="s">
        <v>3384</v>
      </c>
      <c r="G232" s="248" t="s">
        <v>269</v>
      </c>
      <c r="H232" s="249">
        <v>185</v>
      </c>
      <c r="I232" s="250"/>
      <c r="J232" s="251">
        <f>ROUND(I232*H232,2)</f>
        <v>0</v>
      </c>
      <c r="K232" s="247" t="s">
        <v>191</v>
      </c>
      <c r="L232" s="46"/>
      <c r="M232" s="252" t="s">
        <v>1</v>
      </c>
      <c r="N232" s="253" t="s">
        <v>49</v>
      </c>
      <c r="O232" s="93"/>
      <c r="P232" s="254">
        <f>O232*H232</f>
        <v>0</v>
      </c>
      <c r="Q232" s="254">
        <v>0.46000000000000002</v>
      </c>
      <c r="R232" s="254">
        <f>Q232*H232</f>
        <v>85.100000000000009</v>
      </c>
      <c r="S232" s="254">
        <v>0</v>
      </c>
      <c r="T232" s="255">
        <f>S232*H232</f>
        <v>0</v>
      </c>
      <c r="U232" s="40"/>
      <c r="V232" s="40"/>
      <c r="W232" s="40"/>
      <c r="X232" s="40"/>
      <c r="Y232" s="40"/>
      <c r="Z232" s="40"/>
      <c r="AA232" s="40"/>
      <c r="AB232" s="40"/>
      <c r="AC232" s="40"/>
      <c r="AD232" s="40"/>
      <c r="AE232" s="40"/>
      <c r="AR232" s="256" t="s">
        <v>196</v>
      </c>
      <c r="AT232" s="256" t="s">
        <v>187</v>
      </c>
      <c r="AU232" s="256" t="s">
        <v>99</v>
      </c>
      <c r="AY232" s="18" t="s">
        <v>184</v>
      </c>
      <c r="BE232" s="257">
        <f>IF(N232="základní",J232,0)</f>
        <v>0</v>
      </c>
      <c r="BF232" s="257">
        <f>IF(N232="snížená",J232,0)</f>
        <v>0</v>
      </c>
      <c r="BG232" s="257">
        <f>IF(N232="zákl. přenesená",J232,0)</f>
        <v>0</v>
      </c>
      <c r="BH232" s="257">
        <f>IF(N232="sníž. přenesená",J232,0)</f>
        <v>0</v>
      </c>
      <c r="BI232" s="257">
        <f>IF(N232="nulová",J232,0)</f>
        <v>0</v>
      </c>
      <c r="BJ232" s="18" t="s">
        <v>99</v>
      </c>
      <c r="BK232" s="257">
        <f>ROUND(I232*H232,2)</f>
        <v>0</v>
      </c>
      <c r="BL232" s="18" t="s">
        <v>196</v>
      </c>
      <c r="BM232" s="256" t="s">
        <v>3640</v>
      </c>
    </row>
    <row r="233" s="13" customFormat="1">
      <c r="A233" s="13"/>
      <c r="B233" s="266"/>
      <c r="C233" s="267"/>
      <c r="D233" s="258" t="s">
        <v>271</v>
      </c>
      <c r="E233" s="268" t="s">
        <v>1</v>
      </c>
      <c r="F233" s="269" t="s">
        <v>3543</v>
      </c>
      <c r="G233" s="267"/>
      <c r="H233" s="270">
        <v>185</v>
      </c>
      <c r="I233" s="271"/>
      <c r="J233" s="267"/>
      <c r="K233" s="267"/>
      <c r="L233" s="272"/>
      <c r="M233" s="273"/>
      <c r="N233" s="274"/>
      <c r="O233" s="274"/>
      <c r="P233" s="274"/>
      <c r="Q233" s="274"/>
      <c r="R233" s="274"/>
      <c r="S233" s="274"/>
      <c r="T233" s="275"/>
      <c r="U233" s="13"/>
      <c r="V233" s="13"/>
      <c r="W233" s="13"/>
      <c r="X233" s="13"/>
      <c r="Y233" s="13"/>
      <c r="Z233" s="13"/>
      <c r="AA233" s="13"/>
      <c r="AB233" s="13"/>
      <c r="AC233" s="13"/>
      <c r="AD233" s="13"/>
      <c r="AE233" s="13"/>
      <c r="AT233" s="276" t="s">
        <v>271</v>
      </c>
      <c r="AU233" s="276" t="s">
        <v>99</v>
      </c>
      <c r="AV233" s="13" t="s">
        <v>99</v>
      </c>
      <c r="AW233" s="13" t="s">
        <v>38</v>
      </c>
      <c r="AX233" s="13" t="s">
        <v>83</v>
      </c>
      <c r="AY233" s="276" t="s">
        <v>184</v>
      </c>
    </row>
    <row r="234" s="14" customFormat="1">
      <c r="A234" s="14"/>
      <c r="B234" s="277"/>
      <c r="C234" s="278"/>
      <c r="D234" s="258" t="s">
        <v>271</v>
      </c>
      <c r="E234" s="279" t="s">
        <v>1</v>
      </c>
      <c r="F234" s="280" t="s">
        <v>273</v>
      </c>
      <c r="G234" s="278"/>
      <c r="H234" s="281">
        <v>185</v>
      </c>
      <c r="I234" s="282"/>
      <c r="J234" s="278"/>
      <c r="K234" s="278"/>
      <c r="L234" s="283"/>
      <c r="M234" s="284"/>
      <c r="N234" s="285"/>
      <c r="O234" s="285"/>
      <c r="P234" s="285"/>
      <c r="Q234" s="285"/>
      <c r="R234" s="285"/>
      <c r="S234" s="285"/>
      <c r="T234" s="286"/>
      <c r="U234" s="14"/>
      <c r="V234" s="14"/>
      <c r="W234" s="14"/>
      <c r="X234" s="14"/>
      <c r="Y234" s="14"/>
      <c r="Z234" s="14"/>
      <c r="AA234" s="14"/>
      <c r="AB234" s="14"/>
      <c r="AC234" s="14"/>
      <c r="AD234" s="14"/>
      <c r="AE234" s="14"/>
      <c r="AT234" s="287" t="s">
        <v>271</v>
      </c>
      <c r="AU234" s="287" t="s">
        <v>99</v>
      </c>
      <c r="AV234" s="14" t="s">
        <v>196</v>
      </c>
      <c r="AW234" s="14" t="s">
        <v>38</v>
      </c>
      <c r="AX234" s="14" t="s">
        <v>91</v>
      </c>
      <c r="AY234" s="287" t="s">
        <v>184</v>
      </c>
    </row>
    <row r="235" s="2" customFormat="1" ht="16.5" customHeight="1">
      <c r="A235" s="40"/>
      <c r="B235" s="41"/>
      <c r="C235" s="245" t="s">
        <v>631</v>
      </c>
      <c r="D235" s="245" t="s">
        <v>187</v>
      </c>
      <c r="E235" s="246" t="s">
        <v>3402</v>
      </c>
      <c r="F235" s="247" t="s">
        <v>3641</v>
      </c>
      <c r="G235" s="248" t="s">
        <v>269</v>
      </c>
      <c r="H235" s="249">
        <v>55.600000000000001</v>
      </c>
      <c r="I235" s="250"/>
      <c r="J235" s="251">
        <f>ROUND(I235*H235,2)</f>
        <v>0</v>
      </c>
      <c r="K235" s="247" t="s">
        <v>191</v>
      </c>
      <c r="L235" s="46"/>
      <c r="M235" s="252" t="s">
        <v>1</v>
      </c>
      <c r="N235" s="253" t="s">
        <v>49</v>
      </c>
      <c r="O235" s="93"/>
      <c r="P235" s="254">
        <f>O235*H235</f>
        <v>0</v>
      </c>
      <c r="Q235" s="254">
        <v>0.084250000000000005</v>
      </c>
      <c r="R235" s="254">
        <f>Q235*H235</f>
        <v>4.6843000000000004</v>
      </c>
      <c r="S235" s="254">
        <v>0</v>
      </c>
      <c r="T235" s="255">
        <f>S235*H235</f>
        <v>0</v>
      </c>
      <c r="U235" s="40"/>
      <c r="V235" s="40"/>
      <c r="W235" s="40"/>
      <c r="X235" s="40"/>
      <c r="Y235" s="40"/>
      <c r="Z235" s="40"/>
      <c r="AA235" s="40"/>
      <c r="AB235" s="40"/>
      <c r="AC235" s="40"/>
      <c r="AD235" s="40"/>
      <c r="AE235" s="40"/>
      <c r="AR235" s="256" t="s">
        <v>196</v>
      </c>
      <c r="AT235" s="256" t="s">
        <v>187</v>
      </c>
      <c r="AU235" s="256" t="s">
        <v>99</v>
      </c>
      <c r="AY235" s="18" t="s">
        <v>184</v>
      </c>
      <c r="BE235" s="257">
        <f>IF(N235="základní",J235,0)</f>
        <v>0</v>
      </c>
      <c r="BF235" s="257">
        <f>IF(N235="snížená",J235,0)</f>
        <v>0</v>
      </c>
      <c r="BG235" s="257">
        <f>IF(N235="zákl. přenesená",J235,0)</f>
        <v>0</v>
      </c>
      <c r="BH235" s="257">
        <f>IF(N235="sníž. přenesená",J235,0)</f>
        <v>0</v>
      </c>
      <c r="BI235" s="257">
        <f>IF(N235="nulová",J235,0)</f>
        <v>0</v>
      </c>
      <c r="BJ235" s="18" t="s">
        <v>99</v>
      </c>
      <c r="BK235" s="257">
        <f>ROUND(I235*H235,2)</f>
        <v>0</v>
      </c>
      <c r="BL235" s="18" t="s">
        <v>196</v>
      </c>
      <c r="BM235" s="256" t="s">
        <v>3642</v>
      </c>
    </row>
    <row r="236" s="13" customFormat="1">
      <c r="A236" s="13"/>
      <c r="B236" s="266"/>
      <c r="C236" s="267"/>
      <c r="D236" s="258" t="s">
        <v>271</v>
      </c>
      <c r="E236" s="268" t="s">
        <v>1</v>
      </c>
      <c r="F236" s="269" t="s">
        <v>3544</v>
      </c>
      <c r="G236" s="267"/>
      <c r="H236" s="270">
        <v>55.600000000000001</v>
      </c>
      <c r="I236" s="271"/>
      <c r="J236" s="267"/>
      <c r="K236" s="267"/>
      <c r="L236" s="272"/>
      <c r="M236" s="273"/>
      <c r="N236" s="274"/>
      <c r="O236" s="274"/>
      <c r="P236" s="274"/>
      <c r="Q236" s="274"/>
      <c r="R236" s="274"/>
      <c r="S236" s="274"/>
      <c r="T236" s="275"/>
      <c r="U236" s="13"/>
      <c r="V236" s="13"/>
      <c r="W236" s="13"/>
      <c r="X236" s="13"/>
      <c r="Y236" s="13"/>
      <c r="Z236" s="13"/>
      <c r="AA236" s="13"/>
      <c r="AB236" s="13"/>
      <c r="AC236" s="13"/>
      <c r="AD236" s="13"/>
      <c r="AE236" s="13"/>
      <c r="AT236" s="276" t="s">
        <v>271</v>
      </c>
      <c r="AU236" s="276" t="s">
        <v>99</v>
      </c>
      <c r="AV236" s="13" t="s">
        <v>99</v>
      </c>
      <c r="AW236" s="13" t="s">
        <v>38</v>
      </c>
      <c r="AX236" s="13" t="s">
        <v>83</v>
      </c>
      <c r="AY236" s="276" t="s">
        <v>184</v>
      </c>
    </row>
    <row r="237" s="14" customFormat="1">
      <c r="A237" s="14"/>
      <c r="B237" s="277"/>
      <c r="C237" s="278"/>
      <c r="D237" s="258" t="s">
        <v>271</v>
      </c>
      <c r="E237" s="279" t="s">
        <v>1</v>
      </c>
      <c r="F237" s="280" t="s">
        <v>273</v>
      </c>
      <c r="G237" s="278"/>
      <c r="H237" s="281">
        <v>55.600000000000001</v>
      </c>
      <c r="I237" s="282"/>
      <c r="J237" s="278"/>
      <c r="K237" s="278"/>
      <c r="L237" s="283"/>
      <c r="M237" s="284"/>
      <c r="N237" s="285"/>
      <c r="O237" s="285"/>
      <c r="P237" s="285"/>
      <c r="Q237" s="285"/>
      <c r="R237" s="285"/>
      <c r="S237" s="285"/>
      <c r="T237" s="286"/>
      <c r="U237" s="14"/>
      <c r="V237" s="14"/>
      <c r="W237" s="14"/>
      <c r="X237" s="14"/>
      <c r="Y237" s="14"/>
      <c r="Z237" s="14"/>
      <c r="AA237" s="14"/>
      <c r="AB237" s="14"/>
      <c r="AC237" s="14"/>
      <c r="AD237" s="14"/>
      <c r="AE237" s="14"/>
      <c r="AT237" s="287" t="s">
        <v>271</v>
      </c>
      <c r="AU237" s="287" t="s">
        <v>99</v>
      </c>
      <c r="AV237" s="14" t="s">
        <v>196</v>
      </c>
      <c r="AW237" s="14" t="s">
        <v>38</v>
      </c>
      <c r="AX237" s="14" t="s">
        <v>91</v>
      </c>
      <c r="AY237" s="287" t="s">
        <v>184</v>
      </c>
    </row>
    <row r="238" s="2" customFormat="1" ht="16.5" customHeight="1">
      <c r="A238" s="40"/>
      <c r="B238" s="41"/>
      <c r="C238" s="312" t="s">
        <v>635</v>
      </c>
      <c r="D238" s="312" t="s">
        <v>497</v>
      </c>
      <c r="E238" s="313" t="s">
        <v>3405</v>
      </c>
      <c r="F238" s="314" t="s">
        <v>3643</v>
      </c>
      <c r="G238" s="315" t="s">
        <v>269</v>
      </c>
      <c r="H238" s="316">
        <v>61.159999999999997</v>
      </c>
      <c r="I238" s="317"/>
      <c r="J238" s="318">
        <f>ROUND(I238*H238,2)</f>
        <v>0</v>
      </c>
      <c r="K238" s="314" t="s">
        <v>284</v>
      </c>
      <c r="L238" s="319"/>
      <c r="M238" s="320" t="s">
        <v>1</v>
      </c>
      <c r="N238" s="321" t="s">
        <v>49</v>
      </c>
      <c r="O238" s="93"/>
      <c r="P238" s="254">
        <f>O238*H238</f>
        <v>0</v>
      </c>
      <c r="Q238" s="254">
        <v>0.13</v>
      </c>
      <c r="R238" s="254">
        <f>Q238*H238</f>
        <v>7.9508000000000001</v>
      </c>
      <c r="S238" s="254">
        <v>0</v>
      </c>
      <c r="T238" s="255">
        <f>S238*H238</f>
        <v>0</v>
      </c>
      <c r="U238" s="40"/>
      <c r="V238" s="40"/>
      <c r="W238" s="40"/>
      <c r="X238" s="40"/>
      <c r="Y238" s="40"/>
      <c r="Z238" s="40"/>
      <c r="AA238" s="40"/>
      <c r="AB238" s="40"/>
      <c r="AC238" s="40"/>
      <c r="AD238" s="40"/>
      <c r="AE238" s="40"/>
      <c r="AR238" s="256" t="s">
        <v>219</v>
      </c>
      <c r="AT238" s="256" t="s">
        <v>497</v>
      </c>
      <c r="AU238" s="256" t="s">
        <v>99</v>
      </c>
      <c r="AY238" s="18" t="s">
        <v>184</v>
      </c>
      <c r="BE238" s="257">
        <f>IF(N238="základní",J238,0)</f>
        <v>0</v>
      </c>
      <c r="BF238" s="257">
        <f>IF(N238="snížená",J238,0)</f>
        <v>0</v>
      </c>
      <c r="BG238" s="257">
        <f>IF(N238="zákl. přenesená",J238,0)</f>
        <v>0</v>
      </c>
      <c r="BH238" s="257">
        <f>IF(N238="sníž. přenesená",J238,0)</f>
        <v>0</v>
      </c>
      <c r="BI238" s="257">
        <f>IF(N238="nulová",J238,0)</f>
        <v>0</v>
      </c>
      <c r="BJ238" s="18" t="s">
        <v>99</v>
      </c>
      <c r="BK238" s="257">
        <f>ROUND(I238*H238,2)</f>
        <v>0</v>
      </c>
      <c r="BL238" s="18" t="s">
        <v>196</v>
      </c>
      <c r="BM238" s="256" t="s">
        <v>3644</v>
      </c>
    </row>
    <row r="239" s="13" customFormat="1">
      <c r="A239" s="13"/>
      <c r="B239" s="266"/>
      <c r="C239" s="267"/>
      <c r="D239" s="258" t="s">
        <v>271</v>
      </c>
      <c r="E239" s="267"/>
      <c r="F239" s="269" t="s">
        <v>3645</v>
      </c>
      <c r="G239" s="267"/>
      <c r="H239" s="270">
        <v>61.159999999999997</v>
      </c>
      <c r="I239" s="271"/>
      <c r="J239" s="267"/>
      <c r="K239" s="267"/>
      <c r="L239" s="272"/>
      <c r="M239" s="273"/>
      <c r="N239" s="274"/>
      <c r="O239" s="274"/>
      <c r="P239" s="274"/>
      <c r="Q239" s="274"/>
      <c r="R239" s="274"/>
      <c r="S239" s="274"/>
      <c r="T239" s="275"/>
      <c r="U239" s="13"/>
      <c r="V239" s="13"/>
      <c r="W239" s="13"/>
      <c r="X239" s="13"/>
      <c r="Y239" s="13"/>
      <c r="Z239" s="13"/>
      <c r="AA239" s="13"/>
      <c r="AB239" s="13"/>
      <c r="AC239" s="13"/>
      <c r="AD239" s="13"/>
      <c r="AE239" s="13"/>
      <c r="AT239" s="276" t="s">
        <v>271</v>
      </c>
      <c r="AU239" s="276" t="s">
        <v>99</v>
      </c>
      <c r="AV239" s="13" t="s">
        <v>99</v>
      </c>
      <c r="AW239" s="13" t="s">
        <v>4</v>
      </c>
      <c r="AX239" s="13" t="s">
        <v>91</v>
      </c>
      <c r="AY239" s="276" t="s">
        <v>184</v>
      </c>
    </row>
    <row r="240" s="2" customFormat="1" ht="16.5" customHeight="1">
      <c r="A240" s="40"/>
      <c r="B240" s="41"/>
      <c r="C240" s="245" t="s">
        <v>639</v>
      </c>
      <c r="D240" s="245" t="s">
        <v>187</v>
      </c>
      <c r="E240" s="246" t="s">
        <v>3646</v>
      </c>
      <c r="F240" s="247" t="s">
        <v>3647</v>
      </c>
      <c r="G240" s="248" t="s">
        <v>269</v>
      </c>
      <c r="H240" s="249">
        <v>274.5</v>
      </c>
      <c r="I240" s="250"/>
      <c r="J240" s="251">
        <f>ROUND(I240*H240,2)</f>
        <v>0</v>
      </c>
      <c r="K240" s="247" t="s">
        <v>191</v>
      </c>
      <c r="L240" s="46"/>
      <c r="M240" s="252" t="s">
        <v>1</v>
      </c>
      <c r="N240" s="253" t="s">
        <v>49</v>
      </c>
      <c r="O240" s="93"/>
      <c r="P240" s="254">
        <f>O240*H240</f>
        <v>0</v>
      </c>
      <c r="Q240" s="254">
        <v>0.084250000000000005</v>
      </c>
      <c r="R240" s="254">
        <f>Q240*H240</f>
        <v>23.126625000000001</v>
      </c>
      <c r="S240" s="254">
        <v>0</v>
      </c>
      <c r="T240" s="255">
        <f>S240*H240</f>
        <v>0</v>
      </c>
      <c r="U240" s="40"/>
      <c r="V240" s="40"/>
      <c r="W240" s="40"/>
      <c r="X240" s="40"/>
      <c r="Y240" s="40"/>
      <c r="Z240" s="40"/>
      <c r="AA240" s="40"/>
      <c r="AB240" s="40"/>
      <c r="AC240" s="40"/>
      <c r="AD240" s="40"/>
      <c r="AE240" s="40"/>
      <c r="AR240" s="256" t="s">
        <v>196</v>
      </c>
      <c r="AT240" s="256" t="s">
        <v>187</v>
      </c>
      <c r="AU240" s="256" t="s">
        <v>99</v>
      </c>
      <c r="AY240" s="18" t="s">
        <v>184</v>
      </c>
      <c r="BE240" s="257">
        <f>IF(N240="základní",J240,0)</f>
        <v>0</v>
      </c>
      <c r="BF240" s="257">
        <f>IF(N240="snížená",J240,0)</f>
        <v>0</v>
      </c>
      <c r="BG240" s="257">
        <f>IF(N240="zákl. přenesená",J240,0)</f>
        <v>0</v>
      </c>
      <c r="BH240" s="257">
        <f>IF(N240="sníž. přenesená",J240,0)</f>
        <v>0</v>
      </c>
      <c r="BI240" s="257">
        <f>IF(N240="nulová",J240,0)</f>
        <v>0</v>
      </c>
      <c r="BJ240" s="18" t="s">
        <v>99</v>
      </c>
      <c r="BK240" s="257">
        <f>ROUND(I240*H240,2)</f>
        <v>0</v>
      </c>
      <c r="BL240" s="18" t="s">
        <v>196</v>
      </c>
      <c r="BM240" s="256" t="s">
        <v>3648</v>
      </c>
    </row>
    <row r="241" s="13" customFormat="1">
      <c r="A241" s="13"/>
      <c r="B241" s="266"/>
      <c r="C241" s="267"/>
      <c r="D241" s="258" t="s">
        <v>271</v>
      </c>
      <c r="E241" s="268" t="s">
        <v>1</v>
      </c>
      <c r="F241" s="269" t="s">
        <v>3542</v>
      </c>
      <c r="G241" s="267"/>
      <c r="H241" s="270">
        <v>274.5</v>
      </c>
      <c r="I241" s="271"/>
      <c r="J241" s="267"/>
      <c r="K241" s="267"/>
      <c r="L241" s="272"/>
      <c r="M241" s="273"/>
      <c r="N241" s="274"/>
      <c r="O241" s="274"/>
      <c r="P241" s="274"/>
      <c r="Q241" s="274"/>
      <c r="R241" s="274"/>
      <c r="S241" s="274"/>
      <c r="T241" s="275"/>
      <c r="U241" s="13"/>
      <c r="V241" s="13"/>
      <c r="W241" s="13"/>
      <c r="X241" s="13"/>
      <c r="Y241" s="13"/>
      <c r="Z241" s="13"/>
      <c r="AA241" s="13"/>
      <c r="AB241" s="13"/>
      <c r="AC241" s="13"/>
      <c r="AD241" s="13"/>
      <c r="AE241" s="13"/>
      <c r="AT241" s="276" t="s">
        <v>271</v>
      </c>
      <c r="AU241" s="276" t="s">
        <v>99</v>
      </c>
      <c r="AV241" s="13" t="s">
        <v>99</v>
      </c>
      <c r="AW241" s="13" t="s">
        <v>38</v>
      </c>
      <c r="AX241" s="13" t="s">
        <v>83</v>
      </c>
      <c r="AY241" s="276" t="s">
        <v>184</v>
      </c>
    </row>
    <row r="242" s="14" customFormat="1">
      <c r="A242" s="14"/>
      <c r="B242" s="277"/>
      <c r="C242" s="278"/>
      <c r="D242" s="258" t="s">
        <v>271</v>
      </c>
      <c r="E242" s="279" t="s">
        <v>1</v>
      </c>
      <c r="F242" s="280" t="s">
        <v>273</v>
      </c>
      <c r="G242" s="278"/>
      <c r="H242" s="281">
        <v>274.5</v>
      </c>
      <c r="I242" s="282"/>
      <c r="J242" s="278"/>
      <c r="K242" s="278"/>
      <c r="L242" s="283"/>
      <c r="M242" s="284"/>
      <c r="N242" s="285"/>
      <c r="O242" s="285"/>
      <c r="P242" s="285"/>
      <c r="Q242" s="285"/>
      <c r="R242" s="285"/>
      <c r="S242" s="285"/>
      <c r="T242" s="286"/>
      <c r="U242" s="14"/>
      <c r="V242" s="14"/>
      <c r="W242" s="14"/>
      <c r="X242" s="14"/>
      <c r="Y242" s="14"/>
      <c r="Z242" s="14"/>
      <c r="AA242" s="14"/>
      <c r="AB242" s="14"/>
      <c r="AC242" s="14"/>
      <c r="AD242" s="14"/>
      <c r="AE242" s="14"/>
      <c r="AT242" s="287" t="s">
        <v>271</v>
      </c>
      <c r="AU242" s="287" t="s">
        <v>99</v>
      </c>
      <c r="AV242" s="14" t="s">
        <v>196</v>
      </c>
      <c r="AW242" s="14" t="s">
        <v>38</v>
      </c>
      <c r="AX242" s="14" t="s">
        <v>91</v>
      </c>
      <c r="AY242" s="287" t="s">
        <v>184</v>
      </c>
    </row>
    <row r="243" s="2" customFormat="1" ht="16.5" customHeight="1">
      <c r="A243" s="40"/>
      <c r="B243" s="41"/>
      <c r="C243" s="312" t="s">
        <v>647</v>
      </c>
      <c r="D243" s="312" t="s">
        <v>497</v>
      </c>
      <c r="E243" s="313" t="s">
        <v>3405</v>
      </c>
      <c r="F243" s="314" t="s">
        <v>3643</v>
      </c>
      <c r="G243" s="315" t="s">
        <v>269</v>
      </c>
      <c r="H243" s="316">
        <v>301.94999999999999</v>
      </c>
      <c r="I243" s="317"/>
      <c r="J243" s="318">
        <f>ROUND(I243*H243,2)</f>
        <v>0</v>
      </c>
      <c r="K243" s="314" t="s">
        <v>284</v>
      </c>
      <c r="L243" s="319"/>
      <c r="M243" s="320" t="s">
        <v>1</v>
      </c>
      <c r="N243" s="321" t="s">
        <v>49</v>
      </c>
      <c r="O243" s="93"/>
      <c r="P243" s="254">
        <f>O243*H243</f>
        <v>0</v>
      </c>
      <c r="Q243" s="254">
        <v>0.13</v>
      </c>
      <c r="R243" s="254">
        <f>Q243*H243</f>
        <v>39.253500000000002</v>
      </c>
      <c r="S243" s="254">
        <v>0</v>
      </c>
      <c r="T243" s="255">
        <f>S243*H243</f>
        <v>0</v>
      </c>
      <c r="U243" s="40"/>
      <c r="V243" s="40"/>
      <c r="W243" s="40"/>
      <c r="X243" s="40"/>
      <c r="Y243" s="40"/>
      <c r="Z243" s="40"/>
      <c r="AA243" s="40"/>
      <c r="AB243" s="40"/>
      <c r="AC243" s="40"/>
      <c r="AD243" s="40"/>
      <c r="AE243" s="40"/>
      <c r="AR243" s="256" t="s">
        <v>219</v>
      </c>
      <c r="AT243" s="256" t="s">
        <v>497</v>
      </c>
      <c r="AU243" s="256" t="s">
        <v>99</v>
      </c>
      <c r="AY243" s="18" t="s">
        <v>184</v>
      </c>
      <c r="BE243" s="257">
        <f>IF(N243="základní",J243,0)</f>
        <v>0</v>
      </c>
      <c r="BF243" s="257">
        <f>IF(N243="snížená",J243,0)</f>
        <v>0</v>
      </c>
      <c r="BG243" s="257">
        <f>IF(N243="zákl. přenesená",J243,0)</f>
        <v>0</v>
      </c>
      <c r="BH243" s="257">
        <f>IF(N243="sníž. přenesená",J243,0)</f>
        <v>0</v>
      </c>
      <c r="BI243" s="257">
        <f>IF(N243="nulová",J243,0)</f>
        <v>0</v>
      </c>
      <c r="BJ243" s="18" t="s">
        <v>99</v>
      </c>
      <c r="BK243" s="257">
        <f>ROUND(I243*H243,2)</f>
        <v>0</v>
      </c>
      <c r="BL243" s="18" t="s">
        <v>196</v>
      </c>
      <c r="BM243" s="256" t="s">
        <v>3649</v>
      </c>
    </row>
    <row r="244" s="13" customFormat="1">
      <c r="A244" s="13"/>
      <c r="B244" s="266"/>
      <c r="C244" s="267"/>
      <c r="D244" s="258" t="s">
        <v>271</v>
      </c>
      <c r="E244" s="267"/>
      <c r="F244" s="269" t="s">
        <v>3650</v>
      </c>
      <c r="G244" s="267"/>
      <c r="H244" s="270">
        <v>301.94999999999999</v>
      </c>
      <c r="I244" s="271"/>
      <c r="J244" s="267"/>
      <c r="K244" s="267"/>
      <c r="L244" s="272"/>
      <c r="M244" s="273"/>
      <c r="N244" s="274"/>
      <c r="O244" s="274"/>
      <c r="P244" s="274"/>
      <c r="Q244" s="274"/>
      <c r="R244" s="274"/>
      <c r="S244" s="274"/>
      <c r="T244" s="275"/>
      <c r="U244" s="13"/>
      <c r="V244" s="13"/>
      <c r="W244" s="13"/>
      <c r="X244" s="13"/>
      <c r="Y244" s="13"/>
      <c r="Z244" s="13"/>
      <c r="AA244" s="13"/>
      <c r="AB244" s="13"/>
      <c r="AC244" s="13"/>
      <c r="AD244" s="13"/>
      <c r="AE244" s="13"/>
      <c r="AT244" s="276" t="s">
        <v>271</v>
      </c>
      <c r="AU244" s="276" t="s">
        <v>99</v>
      </c>
      <c r="AV244" s="13" t="s">
        <v>99</v>
      </c>
      <c r="AW244" s="13" t="s">
        <v>4</v>
      </c>
      <c r="AX244" s="13" t="s">
        <v>91</v>
      </c>
      <c r="AY244" s="276" t="s">
        <v>184</v>
      </c>
    </row>
    <row r="245" s="12" customFormat="1" ht="22.8" customHeight="1">
      <c r="A245" s="12"/>
      <c r="B245" s="229"/>
      <c r="C245" s="230"/>
      <c r="D245" s="231" t="s">
        <v>82</v>
      </c>
      <c r="E245" s="243" t="s">
        <v>224</v>
      </c>
      <c r="F245" s="243" t="s">
        <v>340</v>
      </c>
      <c r="G245" s="230"/>
      <c r="H245" s="230"/>
      <c r="I245" s="233"/>
      <c r="J245" s="244">
        <f>BK245</f>
        <v>0</v>
      </c>
      <c r="K245" s="230"/>
      <c r="L245" s="235"/>
      <c r="M245" s="236"/>
      <c r="N245" s="237"/>
      <c r="O245" s="237"/>
      <c r="P245" s="238">
        <f>SUM(P246:P253)</f>
        <v>0</v>
      </c>
      <c r="Q245" s="237"/>
      <c r="R245" s="238">
        <f>SUM(R246:R253)</f>
        <v>91.334457999999984</v>
      </c>
      <c r="S245" s="237"/>
      <c r="T245" s="239">
        <f>SUM(T246:T253)</f>
        <v>0</v>
      </c>
      <c r="U245" s="12"/>
      <c r="V245" s="12"/>
      <c r="W245" s="12"/>
      <c r="X245" s="12"/>
      <c r="Y245" s="12"/>
      <c r="Z245" s="12"/>
      <c r="AA245" s="12"/>
      <c r="AB245" s="12"/>
      <c r="AC245" s="12"/>
      <c r="AD245" s="12"/>
      <c r="AE245" s="12"/>
      <c r="AR245" s="240" t="s">
        <v>91</v>
      </c>
      <c r="AT245" s="241" t="s">
        <v>82</v>
      </c>
      <c r="AU245" s="241" t="s">
        <v>91</v>
      </c>
      <c r="AY245" s="240" t="s">
        <v>184</v>
      </c>
      <c r="BK245" s="242">
        <f>SUM(BK246:BK253)</f>
        <v>0</v>
      </c>
    </row>
    <row r="246" s="2" customFormat="1" ht="16.5" customHeight="1">
      <c r="A246" s="40"/>
      <c r="B246" s="41"/>
      <c r="C246" s="245" t="s">
        <v>652</v>
      </c>
      <c r="D246" s="245" t="s">
        <v>187</v>
      </c>
      <c r="E246" s="246" t="s">
        <v>3469</v>
      </c>
      <c r="F246" s="247" t="s">
        <v>3470</v>
      </c>
      <c r="G246" s="248" t="s">
        <v>309</v>
      </c>
      <c r="H246" s="249">
        <v>313.85399999999998</v>
      </c>
      <c r="I246" s="250"/>
      <c r="J246" s="251">
        <f>ROUND(I246*H246,2)</f>
        <v>0</v>
      </c>
      <c r="K246" s="247" t="s">
        <v>191</v>
      </c>
      <c r="L246" s="46"/>
      <c r="M246" s="252" t="s">
        <v>1</v>
      </c>
      <c r="N246" s="253" t="s">
        <v>49</v>
      </c>
      <c r="O246" s="93"/>
      <c r="P246" s="254">
        <f>O246*H246</f>
        <v>0</v>
      </c>
      <c r="Q246" s="254">
        <v>0.1295</v>
      </c>
      <c r="R246" s="254">
        <f>Q246*H246</f>
        <v>40.644092999999998</v>
      </c>
      <c r="S246" s="254">
        <v>0</v>
      </c>
      <c r="T246" s="255">
        <f>S246*H246</f>
        <v>0</v>
      </c>
      <c r="U246" s="40"/>
      <c r="V246" s="40"/>
      <c r="W246" s="40"/>
      <c r="X246" s="40"/>
      <c r="Y246" s="40"/>
      <c r="Z246" s="40"/>
      <c r="AA246" s="40"/>
      <c r="AB246" s="40"/>
      <c r="AC246" s="40"/>
      <c r="AD246" s="40"/>
      <c r="AE246" s="40"/>
      <c r="AR246" s="256" t="s">
        <v>196</v>
      </c>
      <c r="AT246" s="256" t="s">
        <v>187</v>
      </c>
      <c r="AU246" s="256" t="s">
        <v>99</v>
      </c>
      <c r="AY246" s="18" t="s">
        <v>184</v>
      </c>
      <c r="BE246" s="257">
        <f>IF(N246="základní",J246,0)</f>
        <v>0</v>
      </c>
      <c r="BF246" s="257">
        <f>IF(N246="snížená",J246,0)</f>
        <v>0</v>
      </c>
      <c r="BG246" s="257">
        <f>IF(N246="zákl. přenesená",J246,0)</f>
        <v>0</v>
      </c>
      <c r="BH246" s="257">
        <f>IF(N246="sníž. přenesená",J246,0)</f>
        <v>0</v>
      </c>
      <c r="BI246" s="257">
        <f>IF(N246="nulová",J246,0)</f>
        <v>0</v>
      </c>
      <c r="BJ246" s="18" t="s">
        <v>99</v>
      </c>
      <c r="BK246" s="257">
        <f>ROUND(I246*H246,2)</f>
        <v>0</v>
      </c>
      <c r="BL246" s="18" t="s">
        <v>196</v>
      </c>
      <c r="BM246" s="256" t="s">
        <v>3651</v>
      </c>
    </row>
    <row r="247" s="2" customFormat="1" ht="16.5" customHeight="1">
      <c r="A247" s="40"/>
      <c r="B247" s="41"/>
      <c r="C247" s="312" t="s">
        <v>657</v>
      </c>
      <c r="D247" s="312" t="s">
        <v>497</v>
      </c>
      <c r="E247" s="313" t="s">
        <v>3652</v>
      </c>
      <c r="F247" s="314" t="s">
        <v>3653</v>
      </c>
      <c r="G247" s="315" t="s">
        <v>309</v>
      </c>
      <c r="H247" s="316">
        <v>345.23899999999998</v>
      </c>
      <c r="I247" s="317"/>
      <c r="J247" s="318">
        <f>ROUND(I247*H247,2)</f>
        <v>0</v>
      </c>
      <c r="K247" s="314" t="s">
        <v>191</v>
      </c>
      <c r="L247" s="319"/>
      <c r="M247" s="320" t="s">
        <v>1</v>
      </c>
      <c r="N247" s="321" t="s">
        <v>49</v>
      </c>
      <c r="O247" s="93"/>
      <c r="P247" s="254">
        <f>O247*H247</f>
        <v>0</v>
      </c>
      <c r="Q247" s="254">
        <v>0.044999999999999998</v>
      </c>
      <c r="R247" s="254">
        <f>Q247*H247</f>
        <v>15.535754999999998</v>
      </c>
      <c r="S247" s="254">
        <v>0</v>
      </c>
      <c r="T247" s="255">
        <f>S247*H247</f>
        <v>0</v>
      </c>
      <c r="U247" s="40"/>
      <c r="V247" s="40"/>
      <c r="W247" s="40"/>
      <c r="X247" s="40"/>
      <c r="Y247" s="40"/>
      <c r="Z247" s="40"/>
      <c r="AA247" s="40"/>
      <c r="AB247" s="40"/>
      <c r="AC247" s="40"/>
      <c r="AD247" s="40"/>
      <c r="AE247" s="40"/>
      <c r="AR247" s="256" t="s">
        <v>219</v>
      </c>
      <c r="AT247" s="256" t="s">
        <v>497</v>
      </c>
      <c r="AU247" s="256" t="s">
        <v>99</v>
      </c>
      <c r="AY247" s="18" t="s">
        <v>184</v>
      </c>
      <c r="BE247" s="257">
        <f>IF(N247="základní",J247,0)</f>
        <v>0</v>
      </c>
      <c r="BF247" s="257">
        <f>IF(N247="snížená",J247,0)</f>
        <v>0</v>
      </c>
      <c r="BG247" s="257">
        <f>IF(N247="zákl. přenesená",J247,0)</f>
        <v>0</v>
      </c>
      <c r="BH247" s="257">
        <f>IF(N247="sníž. přenesená",J247,0)</f>
        <v>0</v>
      </c>
      <c r="BI247" s="257">
        <f>IF(N247="nulová",J247,0)</f>
        <v>0</v>
      </c>
      <c r="BJ247" s="18" t="s">
        <v>99</v>
      </c>
      <c r="BK247" s="257">
        <f>ROUND(I247*H247,2)</f>
        <v>0</v>
      </c>
      <c r="BL247" s="18" t="s">
        <v>196</v>
      </c>
      <c r="BM247" s="256" t="s">
        <v>3654</v>
      </c>
    </row>
    <row r="248" s="13" customFormat="1">
      <c r="A248" s="13"/>
      <c r="B248" s="266"/>
      <c r="C248" s="267"/>
      <c r="D248" s="258" t="s">
        <v>271</v>
      </c>
      <c r="E248" s="267"/>
      <c r="F248" s="269" t="s">
        <v>3655</v>
      </c>
      <c r="G248" s="267"/>
      <c r="H248" s="270">
        <v>345.23899999999998</v>
      </c>
      <c r="I248" s="271"/>
      <c r="J248" s="267"/>
      <c r="K248" s="267"/>
      <c r="L248" s="272"/>
      <c r="M248" s="273"/>
      <c r="N248" s="274"/>
      <c r="O248" s="274"/>
      <c r="P248" s="274"/>
      <c r="Q248" s="274"/>
      <c r="R248" s="274"/>
      <c r="S248" s="274"/>
      <c r="T248" s="275"/>
      <c r="U248" s="13"/>
      <c r="V248" s="13"/>
      <c r="W248" s="13"/>
      <c r="X248" s="13"/>
      <c r="Y248" s="13"/>
      <c r="Z248" s="13"/>
      <c r="AA248" s="13"/>
      <c r="AB248" s="13"/>
      <c r="AC248" s="13"/>
      <c r="AD248" s="13"/>
      <c r="AE248" s="13"/>
      <c r="AT248" s="276" t="s">
        <v>271</v>
      </c>
      <c r="AU248" s="276" t="s">
        <v>99</v>
      </c>
      <c r="AV248" s="13" t="s">
        <v>99</v>
      </c>
      <c r="AW248" s="13" t="s">
        <v>4</v>
      </c>
      <c r="AX248" s="13" t="s">
        <v>91</v>
      </c>
      <c r="AY248" s="276" t="s">
        <v>184</v>
      </c>
    </row>
    <row r="249" s="2" customFormat="1" ht="16.5" customHeight="1">
      <c r="A249" s="40"/>
      <c r="B249" s="41"/>
      <c r="C249" s="312" t="s">
        <v>665</v>
      </c>
      <c r="D249" s="312" t="s">
        <v>497</v>
      </c>
      <c r="E249" s="313" t="s">
        <v>3486</v>
      </c>
      <c r="F249" s="314" t="s">
        <v>3487</v>
      </c>
      <c r="G249" s="315" t="s">
        <v>319</v>
      </c>
      <c r="H249" s="316">
        <v>15.65</v>
      </c>
      <c r="I249" s="317"/>
      <c r="J249" s="318">
        <f>ROUND(I249*H249,2)</f>
        <v>0</v>
      </c>
      <c r="K249" s="314" t="s">
        <v>191</v>
      </c>
      <c r="L249" s="319"/>
      <c r="M249" s="320" t="s">
        <v>1</v>
      </c>
      <c r="N249" s="321" t="s">
        <v>49</v>
      </c>
      <c r="O249" s="93"/>
      <c r="P249" s="254">
        <f>O249*H249</f>
        <v>0</v>
      </c>
      <c r="Q249" s="254">
        <v>2.234</v>
      </c>
      <c r="R249" s="254">
        <f>Q249*H249</f>
        <v>34.9621</v>
      </c>
      <c r="S249" s="254">
        <v>0</v>
      </c>
      <c r="T249" s="255">
        <f>S249*H249</f>
        <v>0</v>
      </c>
      <c r="U249" s="40"/>
      <c r="V249" s="40"/>
      <c r="W249" s="40"/>
      <c r="X249" s="40"/>
      <c r="Y249" s="40"/>
      <c r="Z249" s="40"/>
      <c r="AA249" s="40"/>
      <c r="AB249" s="40"/>
      <c r="AC249" s="40"/>
      <c r="AD249" s="40"/>
      <c r="AE249" s="40"/>
      <c r="AR249" s="256" t="s">
        <v>219</v>
      </c>
      <c r="AT249" s="256" t="s">
        <v>497</v>
      </c>
      <c r="AU249" s="256" t="s">
        <v>99</v>
      </c>
      <c r="AY249" s="18" t="s">
        <v>184</v>
      </c>
      <c r="BE249" s="257">
        <f>IF(N249="základní",J249,0)</f>
        <v>0</v>
      </c>
      <c r="BF249" s="257">
        <f>IF(N249="snížená",J249,0)</f>
        <v>0</v>
      </c>
      <c r="BG249" s="257">
        <f>IF(N249="zákl. přenesená",J249,0)</f>
        <v>0</v>
      </c>
      <c r="BH249" s="257">
        <f>IF(N249="sníž. přenesená",J249,0)</f>
        <v>0</v>
      </c>
      <c r="BI249" s="257">
        <f>IF(N249="nulová",J249,0)</f>
        <v>0</v>
      </c>
      <c r="BJ249" s="18" t="s">
        <v>99</v>
      </c>
      <c r="BK249" s="257">
        <f>ROUND(I249*H249,2)</f>
        <v>0</v>
      </c>
      <c r="BL249" s="18" t="s">
        <v>196</v>
      </c>
      <c r="BM249" s="256" t="s">
        <v>3656</v>
      </c>
    </row>
    <row r="250" s="2" customFormat="1" ht="16.5" customHeight="1">
      <c r="A250" s="40"/>
      <c r="B250" s="41"/>
      <c r="C250" s="245" t="s">
        <v>671</v>
      </c>
      <c r="D250" s="245" t="s">
        <v>187</v>
      </c>
      <c r="E250" s="246" t="s">
        <v>3492</v>
      </c>
      <c r="F250" s="247" t="s">
        <v>3493</v>
      </c>
      <c r="G250" s="248" t="s">
        <v>269</v>
      </c>
      <c r="H250" s="249">
        <v>279</v>
      </c>
      <c r="I250" s="250"/>
      <c r="J250" s="251">
        <f>ROUND(I250*H250,2)</f>
        <v>0</v>
      </c>
      <c r="K250" s="247" t="s">
        <v>191</v>
      </c>
      <c r="L250" s="46"/>
      <c r="M250" s="252" t="s">
        <v>1</v>
      </c>
      <c r="N250" s="253" t="s">
        <v>49</v>
      </c>
      <c r="O250" s="93"/>
      <c r="P250" s="254">
        <f>O250*H250</f>
        <v>0</v>
      </c>
      <c r="Q250" s="254">
        <v>0.00068999999999999997</v>
      </c>
      <c r="R250" s="254">
        <f>Q250*H250</f>
        <v>0.19250999999999999</v>
      </c>
      <c r="S250" s="254">
        <v>0</v>
      </c>
      <c r="T250" s="255">
        <f>S250*H250</f>
        <v>0</v>
      </c>
      <c r="U250" s="40"/>
      <c r="V250" s="40"/>
      <c r="W250" s="40"/>
      <c r="X250" s="40"/>
      <c r="Y250" s="40"/>
      <c r="Z250" s="40"/>
      <c r="AA250" s="40"/>
      <c r="AB250" s="40"/>
      <c r="AC250" s="40"/>
      <c r="AD250" s="40"/>
      <c r="AE250" s="40"/>
      <c r="AR250" s="256" t="s">
        <v>196</v>
      </c>
      <c r="AT250" s="256" t="s">
        <v>187</v>
      </c>
      <c r="AU250" s="256" t="s">
        <v>99</v>
      </c>
      <c r="AY250" s="18" t="s">
        <v>184</v>
      </c>
      <c r="BE250" s="257">
        <f>IF(N250="základní",J250,0)</f>
        <v>0</v>
      </c>
      <c r="BF250" s="257">
        <f>IF(N250="snížená",J250,0)</f>
        <v>0</v>
      </c>
      <c r="BG250" s="257">
        <f>IF(N250="zákl. přenesená",J250,0)</f>
        <v>0</v>
      </c>
      <c r="BH250" s="257">
        <f>IF(N250="sníž. přenesená",J250,0)</f>
        <v>0</v>
      </c>
      <c r="BI250" s="257">
        <f>IF(N250="nulová",J250,0)</f>
        <v>0</v>
      </c>
      <c r="BJ250" s="18" t="s">
        <v>99</v>
      </c>
      <c r="BK250" s="257">
        <f>ROUND(I250*H250,2)</f>
        <v>0</v>
      </c>
      <c r="BL250" s="18" t="s">
        <v>196</v>
      </c>
      <c r="BM250" s="256" t="s">
        <v>3657</v>
      </c>
    </row>
    <row r="251" s="13" customFormat="1">
      <c r="A251" s="13"/>
      <c r="B251" s="266"/>
      <c r="C251" s="267"/>
      <c r="D251" s="258" t="s">
        <v>271</v>
      </c>
      <c r="E251" s="268" t="s">
        <v>1</v>
      </c>
      <c r="F251" s="269" t="s">
        <v>3543</v>
      </c>
      <c r="G251" s="267"/>
      <c r="H251" s="270">
        <v>185</v>
      </c>
      <c r="I251" s="271"/>
      <c r="J251" s="267"/>
      <c r="K251" s="267"/>
      <c r="L251" s="272"/>
      <c r="M251" s="273"/>
      <c r="N251" s="274"/>
      <c r="O251" s="274"/>
      <c r="P251" s="274"/>
      <c r="Q251" s="274"/>
      <c r="R251" s="274"/>
      <c r="S251" s="274"/>
      <c r="T251" s="275"/>
      <c r="U251" s="13"/>
      <c r="V251" s="13"/>
      <c r="W251" s="13"/>
      <c r="X251" s="13"/>
      <c r="Y251" s="13"/>
      <c r="Z251" s="13"/>
      <c r="AA251" s="13"/>
      <c r="AB251" s="13"/>
      <c r="AC251" s="13"/>
      <c r="AD251" s="13"/>
      <c r="AE251" s="13"/>
      <c r="AT251" s="276" t="s">
        <v>271</v>
      </c>
      <c r="AU251" s="276" t="s">
        <v>99</v>
      </c>
      <c r="AV251" s="13" t="s">
        <v>99</v>
      </c>
      <c r="AW251" s="13" t="s">
        <v>38</v>
      </c>
      <c r="AX251" s="13" t="s">
        <v>83</v>
      </c>
      <c r="AY251" s="276" t="s">
        <v>184</v>
      </c>
    </row>
    <row r="252" s="13" customFormat="1">
      <c r="A252" s="13"/>
      <c r="B252" s="266"/>
      <c r="C252" s="267"/>
      <c r="D252" s="258" t="s">
        <v>271</v>
      </c>
      <c r="E252" s="268" t="s">
        <v>1</v>
      </c>
      <c r="F252" s="269" t="s">
        <v>3634</v>
      </c>
      <c r="G252" s="267"/>
      <c r="H252" s="270">
        <v>94</v>
      </c>
      <c r="I252" s="271"/>
      <c r="J252" s="267"/>
      <c r="K252" s="267"/>
      <c r="L252" s="272"/>
      <c r="M252" s="273"/>
      <c r="N252" s="274"/>
      <c r="O252" s="274"/>
      <c r="P252" s="274"/>
      <c r="Q252" s="274"/>
      <c r="R252" s="274"/>
      <c r="S252" s="274"/>
      <c r="T252" s="275"/>
      <c r="U252" s="13"/>
      <c r="V252" s="13"/>
      <c r="W252" s="13"/>
      <c r="X252" s="13"/>
      <c r="Y252" s="13"/>
      <c r="Z252" s="13"/>
      <c r="AA252" s="13"/>
      <c r="AB252" s="13"/>
      <c r="AC252" s="13"/>
      <c r="AD252" s="13"/>
      <c r="AE252" s="13"/>
      <c r="AT252" s="276" t="s">
        <v>271</v>
      </c>
      <c r="AU252" s="276" t="s">
        <v>99</v>
      </c>
      <c r="AV252" s="13" t="s">
        <v>99</v>
      </c>
      <c r="AW252" s="13" t="s">
        <v>38</v>
      </c>
      <c r="AX252" s="13" t="s">
        <v>83</v>
      </c>
      <c r="AY252" s="276" t="s">
        <v>184</v>
      </c>
    </row>
    <row r="253" s="14" customFormat="1">
      <c r="A253" s="14"/>
      <c r="B253" s="277"/>
      <c r="C253" s="278"/>
      <c r="D253" s="258" t="s">
        <v>271</v>
      </c>
      <c r="E253" s="279" t="s">
        <v>1</v>
      </c>
      <c r="F253" s="280" t="s">
        <v>273</v>
      </c>
      <c r="G253" s="278"/>
      <c r="H253" s="281">
        <v>279</v>
      </c>
      <c r="I253" s="282"/>
      <c r="J253" s="278"/>
      <c r="K253" s="278"/>
      <c r="L253" s="283"/>
      <c r="M253" s="284"/>
      <c r="N253" s="285"/>
      <c r="O253" s="285"/>
      <c r="P253" s="285"/>
      <c r="Q253" s="285"/>
      <c r="R253" s="285"/>
      <c r="S253" s="285"/>
      <c r="T253" s="286"/>
      <c r="U253" s="14"/>
      <c r="V253" s="14"/>
      <c r="W253" s="14"/>
      <c r="X253" s="14"/>
      <c r="Y253" s="14"/>
      <c r="Z253" s="14"/>
      <c r="AA253" s="14"/>
      <c r="AB253" s="14"/>
      <c r="AC253" s="14"/>
      <c r="AD253" s="14"/>
      <c r="AE253" s="14"/>
      <c r="AT253" s="287" t="s">
        <v>271</v>
      </c>
      <c r="AU253" s="287" t="s">
        <v>99</v>
      </c>
      <c r="AV253" s="14" t="s">
        <v>196</v>
      </c>
      <c r="AW253" s="14" t="s">
        <v>38</v>
      </c>
      <c r="AX253" s="14" t="s">
        <v>91</v>
      </c>
      <c r="AY253" s="287" t="s">
        <v>184</v>
      </c>
    </row>
    <row r="254" s="12" customFormat="1" ht="22.8" customHeight="1">
      <c r="A254" s="12"/>
      <c r="B254" s="229"/>
      <c r="C254" s="230"/>
      <c r="D254" s="231" t="s">
        <v>82</v>
      </c>
      <c r="E254" s="243" t="s">
        <v>1336</v>
      </c>
      <c r="F254" s="243" t="s">
        <v>1337</v>
      </c>
      <c r="G254" s="230"/>
      <c r="H254" s="230"/>
      <c r="I254" s="233"/>
      <c r="J254" s="244">
        <f>BK254</f>
        <v>0</v>
      </c>
      <c r="K254" s="230"/>
      <c r="L254" s="235"/>
      <c r="M254" s="236"/>
      <c r="N254" s="237"/>
      <c r="O254" s="237"/>
      <c r="P254" s="238">
        <f>P255</f>
        <v>0</v>
      </c>
      <c r="Q254" s="237"/>
      <c r="R254" s="238">
        <f>R255</f>
        <v>0</v>
      </c>
      <c r="S254" s="237"/>
      <c r="T254" s="239">
        <f>T255</f>
        <v>0</v>
      </c>
      <c r="U254" s="12"/>
      <c r="V254" s="12"/>
      <c r="W254" s="12"/>
      <c r="X254" s="12"/>
      <c r="Y254" s="12"/>
      <c r="Z254" s="12"/>
      <c r="AA254" s="12"/>
      <c r="AB254" s="12"/>
      <c r="AC254" s="12"/>
      <c r="AD254" s="12"/>
      <c r="AE254" s="12"/>
      <c r="AR254" s="240" t="s">
        <v>91</v>
      </c>
      <c r="AT254" s="241" t="s">
        <v>82</v>
      </c>
      <c r="AU254" s="241" t="s">
        <v>91</v>
      </c>
      <c r="AY254" s="240" t="s">
        <v>184</v>
      </c>
      <c r="BK254" s="242">
        <f>BK255</f>
        <v>0</v>
      </c>
    </row>
    <row r="255" s="2" customFormat="1" ht="16.5" customHeight="1">
      <c r="A255" s="40"/>
      <c r="B255" s="41"/>
      <c r="C255" s="245" t="s">
        <v>677</v>
      </c>
      <c r="D255" s="245" t="s">
        <v>187</v>
      </c>
      <c r="E255" s="246" t="s">
        <v>3658</v>
      </c>
      <c r="F255" s="247" t="s">
        <v>3659</v>
      </c>
      <c r="G255" s="248" t="s">
        <v>389</v>
      </c>
      <c r="H255" s="249">
        <v>471.197</v>
      </c>
      <c r="I255" s="250"/>
      <c r="J255" s="251">
        <f>ROUND(I255*H255,2)</f>
        <v>0</v>
      </c>
      <c r="K255" s="247" t="s">
        <v>191</v>
      </c>
      <c r="L255" s="46"/>
      <c r="M255" s="252" t="s">
        <v>1</v>
      </c>
      <c r="N255" s="253" t="s">
        <v>49</v>
      </c>
      <c r="O255" s="93"/>
      <c r="P255" s="254">
        <f>O255*H255</f>
        <v>0</v>
      </c>
      <c r="Q255" s="254">
        <v>0</v>
      </c>
      <c r="R255" s="254">
        <f>Q255*H255</f>
        <v>0</v>
      </c>
      <c r="S255" s="254">
        <v>0</v>
      </c>
      <c r="T255" s="255">
        <f>S255*H255</f>
        <v>0</v>
      </c>
      <c r="U255" s="40"/>
      <c r="V255" s="40"/>
      <c r="W255" s="40"/>
      <c r="X255" s="40"/>
      <c r="Y255" s="40"/>
      <c r="Z255" s="40"/>
      <c r="AA255" s="40"/>
      <c r="AB255" s="40"/>
      <c r="AC255" s="40"/>
      <c r="AD255" s="40"/>
      <c r="AE255" s="40"/>
      <c r="AR255" s="256" t="s">
        <v>196</v>
      </c>
      <c r="AT255" s="256" t="s">
        <v>187</v>
      </c>
      <c r="AU255" s="256" t="s">
        <v>99</v>
      </c>
      <c r="AY255" s="18" t="s">
        <v>184</v>
      </c>
      <c r="BE255" s="257">
        <f>IF(N255="základní",J255,0)</f>
        <v>0</v>
      </c>
      <c r="BF255" s="257">
        <f>IF(N255="snížená",J255,0)</f>
        <v>0</v>
      </c>
      <c r="BG255" s="257">
        <f>IF(N255="zákl. přenesená",J255,0)</f>
        <v>0</v>
      </c>
      <c r="BH255" s="257">
        <f>IF(N255="sníž. přenesená",J255,0)</f>
        <v>0</v>
      </c>
      <c r="BI255" s="257">
        <f>IF(N255="nulová",J255,0)</f>
        <v>0</v>
      </c>
      <c r="BJ255" s="18" t="s">
        <v>99</v>
      </c>
      <c r="BK255" s="257">
        <f>ROUND(I255*H255,2)</f>
        <v>0</v>
      </c>
      <c r="BL255" s="18" t="s">
        <v>196</v>
      </c>
      <c r="BM255" s="256" t="s">
        <v>3660</v>
      </c>
    </row>
    <row r="256" s="12" customFormat="1" ht="25.92" customHeight="1">
      <c r="A256" s="12"/>
      <c r="B256" s="229"/>
      <c r="C256" s="230"/>
      <c r="D256" s="231" t="s">
        <v>82</v>
      </c>
      <c r="E256" s="232" t="s">
        <v>1342</v>
      </c>
      <c r="F256" s="232" t="s">
        <v>1343</v>
      </c>
      <c r="G256" s="230"/>
      <c r="H256" s="230"/>
      <c r="I256" s="233"/>
      <c r="J256" s="234">
        <f>BK256</f>
        <v>0</v>
      </c>
      <c r="K256" s="230"/>
      <c r="L256" s="235"/>
      <c r="M256" s="236"/>
      <c r="N256" s="237"/>
      <c r="O256" s="237"/>
      <c r="P256" s="238">
        <f>P257+P264</f>
        <v>0</v>
      </c>
      <c r="Q256" s="237"/>
      <c r="R256" s="238">
        <f>R257+R264</f>
        <v>0.27776999999999996</v>
      </c>
      <c r="S256" s="237"/>
      <c r="T256" s="239">
        <f>T257+T264</f>
        <v>0</v>
      </c>
      <c r="U256" s="12"/>
      <c r="V256" s="12"/>
      <c r="W256" s="12"/>
      <c r="X256" s="12"/>
      <c r="Y256" s="12"/>
      <c r="Z256" s="12"/>
      <c r="AA256" s="12"/>
      <c r="AB256" s="12"/>
      <c r="AC256" s="12"/>
      <c r="AD256" s="12"/>
      <c r="AE256" s="12"/>
      <c r="AR256" s="240" t="s">
        <v>99</v>
      </c>
      <c r="AT256" s="241" t="s">
        <v>82</v>
      </c>
      <c r="AU256" s="241" t="s">
        <v>83</v>
      </c>
      <c r="AY256" s="240" t="s">
        <v>184</v>
      </c>
      <c r="BK256" s="242">
        <f>BK257+BK264</f>
        <v>0</v>
      </c>
    </row>
    <row r="257" s="12" customFormat="1" ht="22.8" customHeight="1">
      <c r="A257" s="12"/>
      <c r="B257" s="229"/>
      <c r="C257" s="230"/>
      <c r="D257" s="231" t="s">
        <v>82</v>
      </c>
      <c r="E257" s="243" t="s">
        <v>1344</v>
      </c>
      <c r="F257" s="243" t="s">
        <v>1345</v>
      </c>
      <c r="G257" s="230"/>
      <c r="H257" s="230"/>
      <c r="I257" s="233"/>
      <c r="J257" s="244">
        <f>BK257</f>
        <v>0</v>
      </c>
      <c r="K257" s="230"/>
      <c r="L257" s="235"/>
      <c r="M257" s="236"/>
      <c r="N257" s="237"/>
      <c r="O257" s="237"/>
      <c r="P257" s="238">
        <f>SUM(P258:P263)</f>
        <v>0</v>
      </c>
      <c r="Q257" s="237"/>
      <c r="R257" s="238">
        <f>SUM(R258:R263)</f>
        <v>0.27776999999999996</v>
      </c>
      <c r="S257" s="237"/>
      <c r="T257" s="239">
        <f>SUM(T258:T263)</f>
        <v>0</v>
      </c>
      <c r="U257" s="12"/>
      <c r="V257" s="12"/>
      <c r="W257" s="12"/>
      <c r="X257" s="12"/>
      <c r="Y257" s="12"/>
      <c r="Z257" s="12"/>
      <c r="AA257" s="12"/>
      <c r="AB257" s="12"/>
      <c r="AC257" s="12"/>
      <c r="AD257" s="12"/>
      <c r="AE257" s="12"/>
      <c r="AR257" s="240" t="s">
        <v>99</v>
      </c>
      <c r="AT257" s="241" t="s">
        <v>82</v>
      </c>
      <c r="AU257" s="241" t="s">
        <v>91</v>
      </c>
      <c r="AY257" s="240" t="s">
        <v>184</v>
      </c>
      <c r="BK257" s="242">
        <f>SUM(BK258:BK263)</f>
        <v>0</v>
      </c>
    </row>
    <row r="258" s="2" customFormat="1" ht="16.5" customHeight="1">
      <c r="A258" s="40"/>
      <c r="B258" s="41"/>
      <c r="C258" s="245" t="s">
        <v>682</v>
      </c>
      <c r="D258" s="245" t="s">
        <v>187</v>
      </c>
      <c r="E258" s="246" t="s">
        <v>3661</v>
      </c>
      <c r="F258" s="247" t="s">
        <v>3662</v>
      </c>
      <c r="G258" s="248" t="s">
        <v>269</v>
      </c>
      <c r="H258" s="249">
        <v>94</v>
      </c>
      <c r="I258" s="250"/>
      <c r="J258" s="251">
        <f>ROUND(I258*H258,2)</f>
        <v>0</v>
      </c>
      <c r="K258" s="247" t="s">
        <v>191</v>
      </c>
      <c r="L258" s="46"/>
      <c r="M258" s="252" t="s">
        <v>1</v>
      </c>
      <c r="N258" s="253" t="s">
        <v>49</v>
      </c>
      <c r="O258" s="93"/>
      <c r="P258" s="254">
        <f>O258*H258</f>
        <v>0</v>
      </c>
      <c r="Q258" s="254">
        <v>0.00076999999999999996</v>
      </c>
      <c r="R258" s="254">
        <f>Q258*H258</f>
        <v>0.07238</v>
      </c>
      <c r="S258" s="254">
        <v>0</v>
      </c>
      <c r="T258" s="255">
        <f>S258*H258</f>
        <v>0</v>
      </c>
      <c r="U258" s="40"/>
      <c r="V258" s="40"/>
      <c r="W258" s="40"/>
      <c r="X258" s="40"/>
      <c r="Y258" s="40"/>
      <c r="Z258" s="40"/>
      <c r="AA258" s="40"/>
      <c r="AB258" s="40"/>
      <c r="AC258" s="40"/>
      <c r="AD258" s="40"/>
      <c r="AE258" s="40"/>
      <c r="AR258" s="256" t="s">
        <v>332</v>
      </c>
      <c r="AT258" s="256" t="s">
        <v>187</v>
      </c>
      <c r="AU258" s="256" t="s">
        <v>99</v>
      </c>
      <c r="AY258" s="18" t="s">
        <v>184</v>
      </c>
      <c r="BE258" s="257">
        <f>IF(N258="základní",J258,0)</f>
        <v>0</v>
      </c>
      <c r="BF258" s="257">
        <f>IF(N258="snížená",J258,0)</f>
        <v>0</v>
      </c>
      <c r="BG258" s="257">
        <f>IF(N258="zákl. přenesená",J258,0)</f>
        <v>0</v>
      </c>
      <c r="BH258" s="257">
        <f>IF(N258="sníž. přenesená",J258,0)</f>
        <v>0</v>
      </c>
      <c r="BI258" s="257">
        <f>IF(N258="nulová",J258,0)</f>
        <v>0</v>
      </c>
      <c r="BJ258" s="18" t="s">
        <v>99</v>
      </c>
      <c r="BK258" s="257">
        <f>ROUND(I258*H258,2)</f>
        <v>0</v>
      </c>
      <c r="BL258" s="18" t="s">
        <v>332</v>
      </c>
      <c r="BM258" s="256" t="s">
        <v>3663</v>
      </c>
    </row>
    <row r="259" s="2" customFormat="1">
      <c r="A259" s="40"/>
      <c r="B259" s="41"/>
      <c r="C259" s="42"/>
      <c r="D259" s="258" t="s">
        <v>194</v>
      </c>
      <c r="E259" s="42"/>
      <c r="F259" s="259" t="s">
        <v>3664</v>
      </c>
      <c r="G259" s="42"/>
      <c r="H259" s="42"/>
      <c r="I259" s="156"/>
      <c r="J259" s="42"/>
      <c r="K259" s="42"/>
      <c r="L259" s="46"/>
      <c r="M259" s="260"/>
      <c r="N259" s="261"/>
      <c r="O259" s="93"/>
      <c r="P259" s="93"/>
      <c r="Q259" s="93"/>
      <c r="R259" s="93"/>
      <c r="S259" s="93"/>
      <c r="T259" s="94"/>
      <c r="U259" s="40"/>
      <c r="V259" s="40"/>
      <c r="W259" s="40"/>
      <c r="X259" s="40"/>
      <c r="Y259" s="40"/>
      <c r="Z259" s="40"/>
      <c r="AA259" s="40"/>
      <c r="AB259" s="40"/>
      <c r="AC259" s="40"/>
      <c r="AD259" s="40"/>
      <c r="AE259" s="40"/>
      <c r="AT259" s="18" t="s">
        <v>194</v>
      </c>
      <c r="AU259" s="18" t="s">
        <v>99</v>
      </c>
    </row>
    <row r="260" s="13" customFormat="1">
      <c r="A260" s="13"/>
      <c r="B260" s="266"/>
      <c r="C260" s="267"/>
      <c r="D260" s="258" t="s">
        <v>271</v>
      </c>
      <c r="E260" s="268" t="s">
        <v>1</v>
      </c>
      <c r="F260" s="269" t="s">
        <v>3634</v>
      </c>
      <c r="G260" s="267"/>
      <c r="H260" s="270">
        <v>94</v>
      </c>
      <c r="I260" s="271"/>
      <c r="J260" s="267"/>
      <c r="K260" s="267"/>
      <c r="L260" s="272"/>
      <c r="M260" s="273"/>
      <c r="N260" s="274"/>
      <c r="O260" s="274"/>
      <c r="P260" s="274"/>
      <c r="Q260" s="274"/>
      <c r="R260" s="274"/>
      <c r="S260" s="274"/>
      <c r="T260" s="275"/>
      <c r="U260" s="13"/>
      <c r="V260" s="13"/>
      <c r="W260" s="13"/>
      <c r="X260" s="13"/>
      <c r="Y260" s="13"/>
      <c r="Z260" s="13"/>
      <c r="AA260" s="13"/>
      <c r="AB260" s="13"/>
      <c r="AC260" s="13"/>
      <c r="AD260" s="13"/>
      <c r="AE260" s="13"/>
      <c r="AT260" s="276" t="s">
        <v>271</v>
      </c>
      <c r="AU260" s="276" t="s">
        <v>99</v>
      </c>
      <c r="AV260" s="13" t="s">
        <v>99</v>
      </c>
      <c r="AW260" s="13" t="s">
        <v>38</v>
      </c>
      <c r="AX260" s="13" t="s">
        <v>83</v>
      </c>
      <c r="AY260" s="276" t="s">
        <v>184</v>
      </c>
    </row>
    <row r="261" s="14" customFormat="1">
      <c r="A261" s="14"/>
      <c r="B261" s="277"/>
      <c r="C261" s="278"/>
      <c r="D261" s="258" t="s">
        <v>271</v>
      </c>
      <c r="E261" s="279" t="s">
        <v>1</v>
      </c>
      <c r="F261" s="280" t="s">
        <v>273</v>
      </c>
      <c r="G261" s="278"/>
      <c r="H261" s="281">
        <v>94</v>
      </c>
      <c r="I261" s="282"/>
      <c r="J261" s="278"/>
      <c r="K261" s="278"/>
      <c r="L261" s="283"/>
      <c r="M261" s="284"/>
      <c r="N261" s="285"/>
      <c r="O261" s="285"/>
      <c r="P261" s="285"/>
      <c r="Q261" s="285"/>
      <c r="R261" s="285"/>
      <c r="S261" s="285"/>
      <c r="T261" s="286"/>
      <c r="U261" s="14"/>
      <c r="V261" s="14"/>
      <c r="W261" s="14"/>
      <c r="X261" s="14"/>
      <c r="Y261" s="14"/>
      <c r="Z261" s="14"/>
      <c r="AA261" s="14"/>
      <c r="AB261" s="14"/>
      <c r="AC261" s="14"/>
      <c r="AD261" s="14"/>
      <c r="AE261" s="14"/>
      <c r="AT261" s="287" t="s">
        <v>271</v>
      </c>
      <c r="AU261" s="287" t="s">
        <v>99</v>
      </c>
      <c r="AV261" s="14" t="s">
        <v>196</v>
      </c>
      <c r="AW261" s="14" t="s">
        <v>38</v>
      </c>
      <c r="AX261" s="14" t="s">
        <v>91</v>
      </c>
      <c r="AY261" s="287" t="s">
        <v>184</v>
      </c>
    </row>
    <row r="262" s="2" customFormat="1" ht="16.5" customHeight="1">
      <c r="A262" s="40"/>
      <c r="B262" s="41"/>
      <c r="C262" s="312" t="s">
        <v>687</v>
      </c>
      <c r="D262" s="312" t="s">
        <v>497</v>
      </c>
      <c r="E262" s="313" t="s">
        <v>3665</v>
      </c>
      <c r="F262" s="314" t="s">
        <v>3666</v>
      </c>
      <c r="G262" s="315" t="s">
        <v>269</v>
      </c>
      <c r="H262" s="316">
        <v>108.09999999999999</v>
      </c>
      <c r="I262" s="317"/>
      <c r="J262" s="318">
        <f>ROUND(I262*H262,2)</f>
        <v>0</v>
      </c>
      <c r="K262" s="314" t="s">
        <v>191</v>
      </c>
      <c r="L262" s="319"/>
      <c r="M262" s="320" t="s">
        <v>1</v>
      </c>
      <c r="N262" s="321" t="s">
        <v>49</v>
      </c>
      <c r="O262" s="93"/>
      <c r="P262" s="254">
        <f>O262*H262</f>
        <v>0</v>
      </c>
      <c r="Q262" s="254">
        <v>0.0019</v>
      </c>
      <c r="R262" s="254">
        <f>Q262*H262</f>
        <v>0.20538999999999999</v>
      </c>
      <c r="S262" s="254">
        <v>0</v>
      </c>
      <c r="T262" s="255">
        <f>S262*H262</f>
        <v>0</v>
      </c>
      <c r="U262" s="40"/>
      <c r="V262" s="40"/>
      <c r="W262" s="40"/>
      <c r="X262" s="40"/>
      <c r="Y262" s="40"/>
      <c r="Z262" s="40"/>
      <c r="AA262" s="40"/>
      <c r="AB262" s="40"/>
      <c r="AC262" s="40"/>
      <c r="AD262" s="40"/>
      <c r="AE262" s="40"/>
      <c r="AR262" s="256" t="s">
        <v>576</v>
      </c>
      <c r="AT262" s="256" t="s">
        <v>497</v>
      </c>
      <c r="AU262" s="256" t="s">
        <v>99</v>
      </c>
      <c r="AY262" s="18" t="s">
        <v>184</v>
      </c>
      <c r="BE262" s="257">
        <f>IF(N262="základní",J262,0)</f>
        <v>0</v>
      </c>
      <c r="BF262" s="257">
        <f>IF(N262="snížená",J262,0)</f>
        <v>0</v>
      </c>
      <c r="BG262" s="257">
        <f>IF(N262="zákl. přenesená",J262,0)</f>
        <v>0</v>
      </c>
      <c r="BH262" s="257">
        <f>IF(N262="sníž. přenesená",J262,0)</f>
        <v>0</v>
      </c>
      <c r="BI262" s="257">
        <f>IF(N262="nulová",J262,0)</f>
        <v>0</v>
      </c>
      <c r="BJ262" s="18" t="s">
        <v>99</v>
      </c>
      <c r="BK262" s="257">
        <f>ROUND(I262*H262,2)</f>
        <v>0</v>
      </c>
      <c r="BL262" s="18" t="s">
        <v>332</v>
      </c>
      <c r="BM262" s="256" t="s">
        <v>3667</v>
      </c>
    </row>
    <row r="263" s="13" customFormat="1">
      <c r="A263" s="13"/>
      <c r="B263" s="266"/>
      <c r="C263" s="267"/>
      <c r="D263" s="258" t="s">
        <v>271</v>
      </c>
      <c r="E263" s="267"/>
      <c r="F263" s="269" t="s">
        <v>3668</v>
      </c>
      <c r="G263" s="267"/>
      <c r="H263" s="270">
        <v>108.09999999999999</v>
      </c>
      <c r="I263" s="271"/>
      <c r="J263" s="267"/>
      <c r="K263" s="267"/>
      <c r="L263" s="272"/>
      <c r="M263" s="273"/>
      <c r="N263" s="274"/>
      <c r="O263" s="274"/>
      <c r="P263" s="274"/>
      <c r="Q263" s="274"/>
      <c r="R263" s="274"/>
      <c r="S263" s="274"/>
      <c r="T263" s="275"/>
      <c r="U263" s="13"/>
      <c r="V263" s="13"/>
      <c r="W263" s="13"/>
      <c r="X263" s="13"/>
      <c r="Y263" s="13"/>
      <c r="Z263" s="13"/>
      <c r="AA263" s="13"/>
      <c r="AB263" s="13"/>
      <c r="AC263" s="13"/>
      <c r="AD263" s="13"/>
      <c r="AE263" s="13"/>
      <c r="AT263" s="276" t="s">
        <v>271</v>
      </c>
      <c r="AU263" s="276" t="s">
        <v>99</v>
      </c>
      <c r="AV263" s="13" t="s">
        <v>99</v>
      </c>
      <c r="AW263" s="13" t="s">
        <v>4</v>
      </c>
      <c r="AX263" s="13" t="s">
        <v>91</v>
      </c>
      <c r="AY263" s="276" t="s">
        <v>184</v>
      </c>
    </row>
    <row r="264" s="12" customFormat="1" ht="22.8" customHeight="1">
      <c r="A264" s="12"/>
      <c r="B264" s="229"/>
      <c r="C264" s="230"/>
      <c r="D264" s="231" t="s">
        <v>82</v>
      </c>
      <c r="E264" s="243" t="s">
        <v>1662</v>
      </c>
      <c r="F264" s="243" t="s">
        <v>1663</v>
      </c>
      <c r="G264" s="230"/>
      <c r="H264" s="230"/>
      <c r="I264" s="233"/>
      <c r="J264" s="244">
        <f>BK264</f>
        <v>0</v>
      </c>
      <c r="K264" s="230"/>
      <c r="L264" s="235"/>
      <c r="M264" s="236"/>
      <c r="N264" s="237"/>
      <c r="O264" s="237"/>
      <c r="P264" s="238">
        <f>SUM(P265:P269)</f>
        <v>0</v>
      </c>
      <c r="Q264" s="237"/>
      <c r="R264" s="238">
        <f>SUM(R265:R269)</f>
        <v>0</v>
      </c>
      <c r="S264" s="237"/>
      <c r="T264" s="239">
        <f>SUM(T265:T269)</f>
        <v>0</v>
      </c>
      <c r="U264" s="12"/>
      <c r="V264" s="12"/>
      <c r="W264" s="12"/>
      <c r="X264" s="12"/>
      <c r="Y264" s="12"/>
      <c r="Z264" s="12"/>
      <c r="AA264" s="12"/>
      <c r="AB264" s="12"/>
      <c r="AC264" s="12"/>
      <c r="AD264" s="12"/>
      <c r="AE264" s="12"/>
      <c r="AR264" s="240" t="s">
        <v>99</v>
      </c>
      <c r="AT264" s="241" t="s">
        <v>82</v>
      </c>
      <c r="AU264" s="241" t="s">
        <v>91</v>
      </c>
      <c r="AY264" s="240" t="s">
        <v>184</v>
      </c>
      <c r="BK264" s="242">
        <f>SUM(BK265:BK269)</f>
        <v>0</v>
      </c>
    </row>
    <row r="265" s="2" customFormat="1" ht="16.5" customHeight="1">
      <c r="A265" s="40"/>
      <c r="B265" s="41"/>
      <c r="C265" s="245" t="s">
        <v>692</v>
      </c>
      <c r="D265" s="245" t="s">
        <v>187</v>
      </c>
      <c r="E265" s="246" t="s">
        <v>3669</v>
      </c>
      <c r="F265" s="247" t="s">
        <v>3670</v>
      </c>
      <c r="G265" s="248" t="s">
        <v>190</v>
      </c>
      <c r="H265" s="249">
        <v>1</v>
      </c>
      <c r="I265" s="250"/>
      <c r="J265" s="251">
        <f>ROUND(I265*H265,2)</f>
        <v>0</v>
      </c>
      <c r="K265" s="247" t="s">
        <v>284</v>
      </c>
      <c r="L265" s="46"/>
      <c r="M265" s="252" t="s">
        <v>1</v>
      </c>
      <c r="N265" s="253" t="s">
        <v>49</v>
      </c>
      <c r="O265" s="93"/>
      <c r="P265" s="254">
        <f>O265*H265</f>
        <v>0</v>
      </c>
      <c r="Q265" s="254">
        <v>0</v>
      </c>
      <c r="R265" s="254">
        <f>Q265*H265</f>
        <v>0</v>
      </c>
      <c r="S265" s="254">
        <v>0</v>
      </c>
      <c r="T265" s="255">
        <f>S265*H265</f>
        <v>0</v>
      </c>
      <c r="U265" s="40"/>
      <c r="V265" s="40"/>
      <c r="W265" s="40"/>
      <c r="X265" s="40"/>
      <c r="Y265" s="40"/>
      <c r="Z265" s="40"/>
      <c r="AA265" s="40"/>
      <c r="AB265" s="40"/>
      <c r="AC265" s="40"/>
      <c r="AD265" s="40"/>
      <c r="AE265" s="40"/>
      <c r="AR265" s="256" t="s">
        <v>332</v>
      </c>
      <c r="AT265" s="256" t="s">
        <v>187</v>
      </c>
      <c r="AU265" s="256" t="s">
        <v>99</v>
      </c>
      <c r="AY265" s="18" t="s">
        <v>184</v>
      </c>
      <c r="BE265" s="257">
        <f>IF(N265="základní",J265,0)</f>
        <v>0</v>
      </c>
      <c r="BF265" s="257">
        <f>IF(N265="snížená",J265,0)</f>
        <v>0</v>
      </c>
      <c r="BG265" s="257">
        <f>IF(N265="zákl. přenesená",J265,0)</f>
        <v>0</v>
      </c>
      <c r="BH265" s="257">
        <f>IF(N265="sníž. přenesená",J265,0)</f>
        <v>0</v>
      </c>
      <c r="BI265" s="257">
        <f>IF(N265="nulová",J265,0)</f>
        <v>0</v>
      </c>
      <c r="BJ265" s="18" t="s">
        <v>99</v>
      </c>
      <c r="BK265" s="257">
        <f>ROUND(I265*H265,2)</f>
        <v>0</v>
      </c>
      <c r="BL265" s="18" t="s">
        <v>332</v>
      </c>
      <c r="BM265" s="256" t="s">
        <v>3671</v>
      </c>
    </row>
    <row r="266" s="2" customFormat="1">
      <c r="A266" s="40"/>
      <c r="B266" s="41"/>
      <c r="C266" s="42"/>
      <c r="D266" s="258" t="s">
        <v>194</v>
      </c>
      <c r="E266" s="42"/>
      <c r="F266" s="259" t="s">
        <v>3672</v>
      </c>
      <c r="G266" s="42"/>
      <c r="H266" s="42"/>
      <c r="I266" s="156"/>
      <c r="J266" s="42"/>
      <c r="K266" s="42"/>
      <c r="L266" s="46"/>
      <c r="M266" s="260"/>
      <c r="N266" s="261"/>
      <c r="O266" s="93"/>
      <c r="P266" s="93"/>
      <c r="Q266" s="93"/>
      <c r="R266" s="93"/>
      <c r="S266" s="93"/>
      <c r="T266" s="94"/>
      <c r="U266" s="40"/>
      <c r="V266" s="40"/>
      <c r="W266" s="40"/>
      <c r="X266" s="40"/>
      <c r="Y266" s="40"/>
      <c r="Z266" s="40"/>
      <c r="AA266" s="40"/>
      <c r="AB266" s="40"/>
      <c r="AC266" s="40"/>
      <c r="AD266" s="40"/>
      <c r="AE266" s="40"/>
      <c r="AT266" s="18" t="s">
        <v>194</v>
      </c>
      <c r="AU266" s="18" t="s">
        <v>99</v>
      </c>
    </row>
    <row r="267" s="15" customFormat="1">
      <c r="A267" s="15"/>
      <c r="B267" s="288"/>
      <c r="C267" s="289"/>
      <c r="D267" s="258" t="s">
        <v>271</v>
      </c>
      <c r="E267" s="290" t="s">
        <v>1</v>
      </c>
      <c r="F267" s="291" t="s">
        <v>1669</v>
      </c>
      <c r="G267" s="289"/>
      <c r="H267" s="290" t="s">
        <v>1</v>
      </c>
      <c r="I267" s="292"/>
      <c r="J267" s="289"/>
      <c r="K267" s="289"/>
      <c r="L267" s="293"/>
      <c r="M267" s="294"/>
      <c r="N267" s="295"/>
      <c r="O267" s="295"/>
      <c r="P267" s="295"/>
      <c r="Q267" s="295"/>
      <c r="R267" s="295"/>
      <c r="S267" s="295"/>
      <c r="T267" s="296"/>
      <c r="U267" s="15"/>
      <c r="V267" s="15"/>
      <c r="W267" s="15"/>
      <c r="X267" s="15"/>
      <c r="Y267" s="15"/>
      <c r="Z267" s="15"/>
      <c r="AA267" s="15"/>
      <c r="AB267" s="15"/>
      <c r="AC267" s="15"/>
      <c r="AD267" s="15"/>
      <c r="AE267" s="15"/>
      <c r="AT267" s="297" t="s">
        <v>271</v>
      </c>
      <c r="AU267" s="297" t="s">
        <v>99</v>
      </c>
      <c r="AV267" s="15" t="s">
        <v>91</v>
      </c>
      <c r="AW267" s="15" t="s">
        <v>38</v>
      </c>
      <c r="AX267" s="15" t="s">
        <v>83</v>
      </c>
      <c r="AY267" s="297" t="s">
        <v>184</v>
      </c>
    </row>
    <row r="268" s="13" customFormat="1">
      <c r="A268" s="13"/>
      <c r="B268" s="266"/>
      <c r="C268" s="267"/>
      <c r="D268" s="258" t="s">
        <v>271</v>
      </c>
      <c r="E268" s="268" t="s">
        <v>1</v>
      </c>
      <c r="F268" s="269" t="s">
        <v>3673</v>
      </c>
      <c r="G268" s="267"/>
      <c r="H268" s="270">
        <v>1</v>
      </c>
      <c r="I268" s="271"/>
      <c r="J268" s="267"/>
      <c r="K268" s="267"/>
      <c r="L268" s="272"/>
      <c r="M268" s="273"/>
      <c r="N268" s="274"/>
      <c r="O268" s="274"/>
      <c r="P268" s="274"/>
      <c r="Q268" s="274"/>
      <c r="R268" s="274"/>
      <c r="S268" s="274"/>
      <c r="T268" s="275"/>
      <c r="U268" s="13"/>
      <c r="V268" s="13"/>
      <c r="W268" s="13"/>
      <c r="X268" s="13"/>
      <c r="Y268" s="13"/>
      <c r="Z268" s="13"/>
      <c r="AA268" s="13"/>
      <c r="AB268" s="13"/>
      <c r="AC268" s="13"/>
      <c r="AD268" s="13"/>
      <c r="AE268" s="13"/>
      <c r="AT268" s="276" t="s">
        <v>271</v>
      </c>
      <c r="AU268" s="276" t="s">
        <v>99</v>
      </c>
      <c r="AV268" s="13" t="s">
        <v>99</v>
      </c>
      <c r="AW268" s="13" t="s">
        <v>38</v>
      </c>
      <c r="AX268" s="13" t="s">
        <v>83</v>
      </c>
      <c r="AY268" s="276" t="s">
        <v>184</v>
      </c>
    </row>
    <row r="269" s="14" customFormat="1">
      <c r="A269" s="14"/>
      <c r="B269" s="277"/>
      <c r="C269" s="278"/>
      <c r="D269" s="258" t="s">
        <v>271</v>
      </c>
      <c r="E269" s="279" t="s">
        <v>1</v>
      </c>
      <c r="F269" s="280" t="s">
        <v>273</v>
      </c>
      <c r="G269" s="278"/>
      <c r="H269" s="281">
        <v>1</v>
      </c>
      <c r="I269" s="282"/>
      <c r="J269" s="278"/>
      <c r="K269" s="278"/>
      <c r="L269" s="283"/>
      <c r="M269" s="284"/>
      <c r="N269" s="285"/>
      <c r="O269" s="285"/>
      <c r="P269" s="285"/>
      <c r="Q269" s="285"/>
      <c r="R269" s="285"/>
      <c r="S269" s="285"/>
      <c r="T269" s="286"/>
      <c r="U269" s="14"/>
      <c r="V269" s="14"/>
      <c r="W269" s="14"/>
      <c r="X269" s="14"/>
      <c r="Y269" s="14"/>
      <c r="Z269" s="14"/>
      <c r="AA269" s="14"/>
      <c r="AB269" s="14"/>
      <c r="AC269" s="14"/>
      <c r="AD269" s="14"/>
      <c r="AE269" s="14"/>
      <c r="AT269" s="287" t="s">
        <v>271</v>
      </c>
      <c r="AU269" s="287" t="s">
        <v>99</v>
      </c>
      <c r="AV269" s="14" t="s">
        <v>196</v>
      </c>
      <c r="AW269" s="14" t="s">
        <v>38</v>
      </c>
      <c r="AX269" s="14" t="s">
        <v>91</v>
      </c>
      <c r="AY269" s="287" t="s">
        <v>184</v>
      </c>
    </row>
    <row r="270" s="12" customFormat="1" ht="25.92" customHeight="1">
      <c r="A270" s="12"/>
      <c r="B270" s="229"/>
      <c r="C270" s="230"/>
      <c r="D270" s="231" t="s">
        <v>82</v>
      </c>
      <c r="E270" s="232" t="s">
        <v>2686</v>
      </c>
      <c r="F270" s="232" t="s">
        <v>2686</v>
      </c>
      <c r="G270" s="230"/>
      <c r="H270" s="230"/>
      <c r="I270" s="233"/>
      <c r="J270" s="234">
        <f>BK270</f>
        <v>0</v>
      </c>
      <c r="K270" s="230"/>
      <c r="L270" s="235"/>
      <c r="M270" s="236"/>
      <c r="N270" s="237"/>
      <c r="O270" s="237"/>
      <c r="P270" s="238">
        <f>P271</f>
        <v>0</v>
      </c>
      <c r="Q270" s="237"/>
      <c r="R270" s="238">
        <f>R271</f>
        <v>0</v>
      </c>
      <c r="S270" s="237"/>
      <c r="T270" s="239">
        <f>T271</f>
        <v>0</v>
      </c>
      <c r="U270" s="12"/>
      <c r="V270" s="12"/>
      <c r="W270" s="12"/>
      <c r="X270" s="12"/>
      <c r="Y270" s="12"/>
      <c r="Z270" s="12"/>
      <c r="AA270" s="12"/>
      <c r="AB270" s="12"/>
      <c r="AC270" s="12"/>
      <c r="AD270" s="12"/>
      <c r="AE270" s="12"/>
      <c r="AR270" s="240" t="s">
        <v>196</v>
      </c>
      <c r="AT270" s="241" t="s">
        <v>82</v>
      </c>
      <c r="AU270" s="241" t="s">
        <v>83</v>
      </c>
      <c r="AY270" s="240" t="s">
        <v>184</v>
      </c>
      <c r="BK270" s="242">
        <f>BK271</f>
        <v>0</v>
      </c>
    </row>
    <row r="271" s="12" customFormat="1" ht="22.8" customHeight="1">
      <c r="A271" s="12"/>
      <c r="B271" s="229"/>
      <c r="C271" s="230"/>
      <c r="D271" s="231" t="s">
        <v>82</v>
      </c>
      <c r="E271" s="243" t="s">
        <v>3674</v>
      </c>
      <c r="F271" s="243" t="s">
        <v>3675</v>
      </c>
      <c r="G271" s="230"/>
      <c r="H271" s="230"/>
      <c r="I271" s="233"/>
      <c r="J271" s="244">
        <f>BK271</f>
        <v>0</v>
      </c>
      <c r="K271" s="230"/>
      <c r="L271" s="235"/>
      <c r="M271" s="236"/>
      <c r="N271" s="237"/>
      <c r="O271" s="237"/>
      <c r="P271" s="238">
        <f>SUM(P272:P286)</f>
        <v>0</v>
      </c>
      <c r="Q271" s="237"/>
      <c r="R271" s="238">
        <f>SUM(R272:R286)</f>
        <v>0</v>
      </c>
      <c r="S271" s="237"/>
      <c r="T271" s="239">
        <f>SUM(T272:T286)</f>
        <v>0</v>
      </c>
      <c r="U271" s="12"/>
      <c r="V271" s="12"/>
      <c r="W271" s="12"/>
      <c r="X271" s="12"/>
      <c r="Y271" s="12"/>
      <c r="Z271" s="12"/>
      <c r="AA271" s="12"/>
      <c r="AB271" s="12"/>
      <c r="AC271" s="12"/>
      <c r="AD271" s="12"/>
      <c r="AE271" s="12"/>
      <c r="AR271" s="240" t="s">
        <v>196</v>
      </c>
      <c r="AT271" s="241" t="s">
        <v>82</v>
      </c>
      <c r="AU271" s="241" t="s">
        <v>91</v>
      </c>
      <c r="AY271" s="240" t="s">
        <v>184</v>
      </c>
      <c r="BK271" s="242">
        <f>SUM(BK272:BK286)</f>
        <v>0</v>
      </c>
    </row>
    <row r="272" s="2" customFormat="1" ht="16.5" customHeight="1">
      <c r="A272" s="40"/>
      <c r="B272" s="41"/>
      <c r="C272" s="245" t="s">
        <v>700</v>
      </c>
      <c r="D272" s="245" t="s">
        <v>187</v>
      </c>
      <c r="E272" s="246" t="s">
        <v>3676</v>
      </c>
      <c r="F272" s="247" t="s">
        <v>3677</v>
      </c>
      <c r="G272" s="248" t="s">
        <v>276</v>
      </c>
      <c r="H272" s="249">
        <v>11</v>
      </c>
      <c r="I272" s="250"/>
      <c r="J272" s="251">
        <f>ROUND(I272*H272,2)</f>
        <v>0</v>
      </c>
      <c r="K272" s="247" t="s">
        <v>284</v>
      </c>
      <c r="L272" s="46"/>
      <c r="M272" s="252" t="s">
        <v>1</v>
      </c>
      <c r="N272" s="253" t="s">
        <v>49</v>
      </c>
      <c r="O272" s="93"/>
      <c r="P272" s="254">
        <f>O272*H272</f>
        <v>0</v>
      </c>
      <c r="Q272" s="254">
        <v>0</v>
      </c>
      <c r="R272" s="254">
        <f>Q272*H272</f>
        <v>0</v>
      </c>
      <c r="S272" s="254">
        <v>0</v>
      </c>
      <c r="T272" s="255">
        <f>S272*H272</f>
        <v>0</v>
      </c>
      <c r="U272" s="40"/>
      <c r="V272" s="40"/>
      <c r="W272" s="40"/>
      <c r="X272" s="40"/>
      <c r="Y272" s="40"/>
      <c r="Z272" s="40"/>
      <c r="AA272" s="40"/>
      <c r="AB272" s="40"/>
      <c r="AC272" s="40"/>
      <c r="AD272" s="40"/>
      <c r="AE272" s="40"/>
      <c r="AR272" s="256" t="s">
        <v>411</v>
      </c>
      <c r="AT272" s="256" t="s">
        <v>187</v>
      </c>
      <c r="AU272" s="256" t="s">
        <v>99</v>
      </c>
      <c r="AY272" s="18" t="s">
        <v>184</v>
      </c>
      <c r="BE272" s="257">
        <f>IF(N272="základní",J272,0)</f>
        <v>0</v>
      </c>
      <c r="BF272" s="257">
        <f>IF(N272="snížená",J272,0)</f>
        <v>0</v>
      </c>
      <c r="BG272" s="257">
        <f>IF(N272="zákl. přenesená",J272,0)</f>
        <v>0</v>
      </c>
      <c r="BH272" s="257">
        <f>IF(N272="sníž. přenesená",J272,0)</f>
        <v>0</v>
      </c>
      <c r="BI272" s="257">
        <f>IF(N272="nulová",J272,0)</f>
        <v>0</v>
      </c>
      <c r="BJ272" s="18" t="s">
        <v>99</v>
      </c>
      <c r="BK272" s="257">
        <f>ROUND(I272*H272,2)</f>
        <v>0</v>
      </c>
      <c r="BL272" s="18" t="s">
        <v>411</v>
      </c>
      <c r="BM272" s="256" t="s">
        <v>3678</v>
      </c>
    </row>
    <row r="273" s="2" customFormat="1">
      <c r="A273" s="40"/>
      <c r="B273" s="41"/>
      <c r="C273" s="42"/>
      <c r="D273" s="258" t="s">
        <v>194</v>
      </c>
      <c r="E273" s="42"/>
      <c r="F273" s="259" t="s">
        <v>3679</v>
      </c>
      <c r="G273" s="42"/>
      <c r="H273" s="42"/>
      <c r="I273" s="156"/>
      <c r="J273" s="42"/>
      <c r="K273" s="42"/>
      <c r="L273" s="46"/>
      <c r="M273" s="260"/>
      <c r="N273" s="261"/>
      <c r="O273" s="93"/>
      <c r="P273" s="93"/>
      <c r="Q273" s="93"/>
      <c r="R273" s="93"/>
      <c r="S273" s="93"/>
      <c r="T273" s="94"/>
      <c r="U273" s="40"/>
      <c r="V273" s="40"/>
      <c r="W273" s="40"/>
      <c r="X273" s="40"/>
      <c r="Y273" s="40"/>
      <c r="Z273" s="40"/>
      <c r="AA273" s="40"/>
      <c r="AB273" s="40"/>
      <c r="AC273" s="40"/>
      <c r="AD273" s="40"/>
      <c r="AE273" s="40"/>
      <c r="AT273" s="18" t="s">
        <v>194</v>
      </c>
      <c r="AU273" s="18" t="s">
        <v>99</v>
      </c>
    </row>
    <row r="274" s="2" customFormat="1" ht="16.5" customHeight="1">
      <c r="A274" s="40"/>
      <c r="B274" s="41"/>
      <c r="C274" s="245" t="s">
        <v>708</v>
      </c>
      <c r="D274" s="245" t="s">
        <v>187</v>
      </c>
      <c r="E274" s="246" t="s">
        <v>3680</v>
      </c>
      <c r="F274" s="247" t="s">
        <v>3681</v>
      </c>
      <c r="G274" s="248" t="s">
        <v>276</v>
      </c>
      <c r="H274" s="249">
        <v>4</v>
      </c>
      <c r="I274" s="250"/>
      <c r="J274" s="251">
        <f>ROUND(I274*H274,2)</f>
        <v>0</v>
      </c>
      <c r="K274" s="247" t="s">
        <v>284</v>
      </c>
      <c r="L274" s="46"/>
      <c r="M274" s="252" t="s">
        <v>1</v>
      </c>
      <c r="N274" s="253" t="s">
        <v>49</v>
      </c>
      <c r="O274" s="93"/>
      <c r="P274" s="254">
        <f>O274*H274</f>
        <v>0</v>
      </c>
      <c r="Q274" s="254">
        <v>0</v>
      </c>
      <c r="R274" s="254">
        <f>Q274*H274</f>
        <v>0</v>
      </c>
      <c r="S274" s="254">
        <v>0</v>
      </c>
      <c r="T274" s="255">
        <f>S274*H274</f>
        <v>0</v>
      </c>
      <c r="U274" s="40"/>
      <c r="V274" s="40"/>
      <c r="W274" s="40"/>
      <c r="X274" s="40"/>
      <c r="Y274" s="40"/>
      <c r="Z274" s="40"/>
      <c r="AA274" s="40"/>
      <c r="AB274" s="40"/>
      <c r="AC274" s="40"/>
      <c r="AD274" s="40"/>
      <c r="AE274" s="40"/>
      <c r="AR274" s="256" t="s">
        <v>411</v>
      </c>
      <c r="AT274" s="256" t="s">
        <v>187</v>
      </c>
      <c r="AU274" s="256" t="s">
        <v>99</v>
      </c>
      <c r="AY274" s="18" t="s">
        <v>184</v>
      </c>
      <c r="BE274" s="257">
        <f>IF(N274="základní",J274,0)</f>
        <v>0</v>
      </c>
      <c r="BF274" s="257">
        <f>IF(N274="snížená",J274,0)</f>
        <v>0</v>
      </c>
      <c r="BG274" s="257">
        <f>IF(N274="zákl. přenesená",J274,0)</f>
        <v>0</v>
      </c>
      <c r="BH274" s="257">
        <f>IF(N274="sníž. přenesená",J274,0)</f>
        <v>0</v>
      </c>
      <c r="BI274" s="257">
        <f>IF(N274="nulová",J274,0)</f>
        <v>0</v>
      </c>
      <c r="BJ274" s="18" t="s">
        <v>99</v>
      </c>
      <c r="BK274" s="257">
        <f>ROUND(I274*H274,2)</f>
        <v>0</v>
      </c>
      <c r="BL274" s="18" t="s">
        <v>411</v>
      </c>
      <c r="BM274" s="256" t="s">
        <v>3682</v>
      </c>
    </row>
    <row r="275" s="2" customFormat="1">
      <c r="A275" s="40"/>
      <c r="B275" s="41"/>
      <c r="C275" s="42"/>
      <c r="D275" s="258" t="s">
        <v>194</v>
      </c>
      <c r="E275" s="42"/>
      <c r="F275" s="259" t="s">
        <v>3679</v>
      </c>
      <c r="G275" s="42"/>
      <c r="H275" s="42"/>
      <c r="I275" s="156"/>
      <c r="J275" s="42"/>
      <c r="K275" s="42"/>
      <c r="L275" s="46"/>
      <c r="M275" s="260"/>
      <c r="N275" s="261"/>
      <c r="O275" s="93"/>
      <c r="P275" s="93"/>
      <c r="Q275" s="93"/>
      <c r="R275" s="93"/>
      <c r="S275" s="93"/>
      <c r="T275" s="94"/>
      <c r="U275" s="40"/>
      <c r="V275" s="40"/>
      <c r="W275" s="40"/>
      <c r="X275" s="40"/>
      <c r="Y275" s="40"/>
      <c r="Z275" s="40"/>
      <c r="AA275" s="40"/>
      <c r="AB275" s="40"/>
      <c r="AC275" s="40"/>
      <c r="AD275" s="40"/>
      <c r="AE275" s="40"/>
      <c r="AT275" s="18" t="s">
        <v>194</v>
      </c>
      <c r="AU275" s="18" t="s">
        <v>99</v>
      </c>
    </row>
    <row r="276" s="2" customFormat="1" ht="16.5" customHeight="1">
      <c r="A276" s="40"/>
      <c r="B276" s="41"/>
      <c r="C276" s="245" t="s">
        <v>712</v>
      </c>
      <c r="D276" s="245" t="s">
        <v>187</v>
      </c>
      <c r="E276" s="246" t="s">
        <v>3683</v>
      </c>
      <c r="F276" s="247" t="s">
        <v>3684</v>
      </c>
      <c r="G276" s="248" t="s">
        <v>1</v>
      </c>
      <c r="H276" s="249">
        <v>0</v>
      </c>
      <c r="I276" s="250"/>
      <c r="J276" s="251">
        <f>ROUND(I276*H276,2)</f>
        <v>0</v>
      </c>
      <c r="K276" s="247" t="s">
        <v>284</v>
      </c>
      <c r="L276" s="46"/>
      <c r="M276" s="252" t="s">
        <v>1</v>
      </c>
      <c r="N276" s="253" t="s">
        <v>49</v>
      </c>
      <c r="O276" s="93"/>
      <c r="P276" s="254">
        <f>O276*H276</f>
        <v>0</v>
      </c>
      <c r="Q276" s="254">
        <v>0</v>
      </c>
      <c r="R276" s="254">
        <f>Q276*H276</f>
        <v>0</v>
      </c>
      <c r="S276" s="254">
        <v>0</v>
      </c>
      <c r="T276" s="255">
        <f>S276*H276</f>
        <v>0</v>
      </c>
      <c r="U276" s="40"/>
      <c r="V276" s="40"/>
      <c r="W276" s="40"/>
      <c r="X276" s="40"/>
      <c r="Y276" s="40"/>
      <c r="Z276" s="40"/>
      <c r="AA276" s="40"/>
      <c r="AB276" s="40"/>
      <c r="AC276" s="40"/>
      <c r="AD276" s="40"/>
      <c r="AE276" s="40"/>
      <c r="AR276" s="256" t="s">
        <v>411</v>
      </c>
      <c r="AT276" s="256" t="s">
        <v>187</v>
      </c>
      <c r="AU276" s="256" t="s">
        <v>99</v>
      </c>
      <c r="AY276" s="18" t="s">
        <v>184</v>
      </c>
      <c r="BE276" s="257">
        <f>IF(N276="základní",J276,0)</f>
        <v>0</v>
      </c>
      <c r="BF276" s="257">
        <f>IF(N276="snížená",J276,0)</f>
        <v>0</v>
      </c>
      <c r="BG276" s="257">
        <f>IF(N276="zákl. přenesená",J276,0)</f>
        <v>0</v>
      </c>
      <c r="BH276" s="257">
        <f>IF(N276="sníž. přenesená",J276,0)</f>
        <v>0</v>
      </c>
      <c r="BI276" s="257">
        <f>IF(N276="nulová",J276,0)</f>
        <v>0</v>
      </c>
      <c r="BJ276" s="18" t="s">
        <v>99</v>
      </c>
      <c r="BK276" s="257">
        <f>ROUND(I276*H276,2)</f>
        <v>0</v>
      </c>
      <c r="BL276" s="18" t="s">
        <v>411</v>
      </c>
      <c r="BM276" s="256" t="s">
        <v>3685</v>
      </c>
    </row>
    <row r="277" s="2" customFormat="1" ht="16.5" customHeight="1">
      <c r="A277" s="40"/>
      <c r="B277" s="41"/>
      <c r="C277" s="245" t="s">
        <v>716</v>
      </c>
      <c r="D277" s="245" t="s">
        <v>187</v>
      </c>
      <c r="E277" s="246" t="s">
        <v>3686</v>
      </c>
      <c r="F277" s="247" t="s">
        <v>3684</v>
      </c>
      <c r="G277" s="248" t="s">
        <v>1</v>
      </c>
      <c r="H277" s="249">
        <v>0</v>
      </c>
      <c r="I277" s="250"/>
      <c r="J277" s="251">
        <f>ROUND(I277*H277,2)</f>
        <v>0</v>
      </c>
      <c r="K277" s="247" t="s">
        <v>284</v>
      </c>
      <c r="L277" s="46"/>
      <c r="M277" s="252" t="s">
        <v>1</v>
      </c>
      <c r="N277" s="253" t="s">
        <v>49</v>
      </c>
      <c r="O277" s="93"/>
      <c r="P277" s="254">
        <f>O277*H277</f>
        <v>0</v>
      </c>
      <c r="Q277" s="254">
        <v>0</v>
      </c>
      <c r="R277" s="254">
        <f>Q277*H277</f>
        <v>0</v>
      </c>
      <c r="S277" s="254">
        <v>0</v>
      </c>
      <c r="T277" s="255">
        <f>S277*H277</f>
        <v>0</v>
      </c>
      <c r="U277" s="40"/>
      <c r="V277" s="40"/>
      <c r="W277" s="40"/>
      <c r="X277" s="40"/>
      <c r="Y277" s="40"/>
      <c r="Z277" s="40"/>
      <c r="AA277" s="40"/>
      <c r="AB277" s="40"/>
      <c r="AC277" s="40"/>
      <c r="AD277" s="40"/>
      <c r="AE277" s="40"/>
      <c r="AR277" s="256" t="s">
        <v>411</v>
      </c>
      <c r="AT277" s="256" t="s">
        <v>187</v>
      </c>
      <c r="AU277" s="256" t="s">
        <v>99</v>
      </c>
      <c r="AY277" s="18" t="s">
        <v>184</v>
      </c>
      <c r="BE277" s="257">
        <f>IF(N277="základní",J277,0)</f>
        <v>0</v>
      </c>
      <c r="BF277" s="257">
        <f>IF(N277="snížená",J277,0)</f>
        <v>0</v>
      </c>
      <c r="BG277" s="257">
        <f>IF(N277="zákl. přenesená",J277,0)</f>
        <v>0</v>
      </c>
      <c r="BH277" s="257">
        <f>IF(N277="sníž. přenesená",J277,0)</f>
        <v>0</v>
      </c>
      <c r="BI277" s="257">
        <f>IF(N277="nulová",J277,0)</f>
        <v>0</v>
      </c>
      <c r="BJ277" s="18" t="s">
        <v>99</v>
      </c>
      <c r="BK277" s="257">
        <f>ROUND(I277*H277,2)</f>
        <v>0</v>
      </c>
      <c r="BL277" s="18" t="s">
        <v>411</v>
      </c>
      <c r="BM277" s="256" t="s">
        <v>3687</v>
      </c>
    </row>
    <row r="278" s="2" customFormat="1" ht="16.5" customHeight="1">
      <c r="A278" s="40"/>
      <c r="B278" s="41"/>
      <c r="C278" s="245" t="s">
        <v>721</v>
      </c>
      <c r="D278" s="245" t="s">
        <v>187</v>
      </c>
      <c r="E278" s="246" t="s">
        <v>3688</v>
      </c>
      <c r="F278" s="247" t="s">
        <v>3684</v>
      </c>
      <c r="G278" s="248" t="s">
        <v>276</v>
      </c>
      <c r="H278" s="249">
        <v>0</v>
      </c>
      <c r="I278" s="250"/>
      <c r="J278" s="251">
        <f>ROUND(I278*H278,2)</f>
        <v>0</v>
      </c>
      <c r="K278" s="247" t="s">
        <v>284</v>
      </c>
      <c r="L278" s="46"/>
      <c r="M278" s="252" t="s">
        <v>1</v>
      </c>
      <c r="N278" s="253" t="s">
        <v>49</v>
      </c>
      <c r="O278" s="93"/>
      <c r="P278" s="254">
        <f>O278*H278</f>
        <v>0</v>
      </c>
      <c r="Q278" s="254">
        <v>0</v>
      </c>
      <c r="R278" s="254">
        <f>Q278*H278</f>
        <v>0</v>
      </c>
      <c r="S278" s="254">
        <v>0</v>
      </c>
      <c r="T278" s="255">
        <f>S278*H278</f>
        <v>0</v>
      </c>
      <c r="U278" s="40"/>
      <c r="V278" s="40"/>
      <c r="W278" s="40"/>
      <c r="X278" s="40"/>
      <c r="Y278" s="40"/>
      <c r="Z278" s="40"/>
      <c r="AA278" s="40"/>
      <c r="AB278" s="40"/>
      <c r="AC278" s="40"/>
      <c r="AD278" s="40"/>
      <c r="AE278" s="40"/>
      <c r="AR278" s="256" t="s">
        <v>411</v>
      </c>
      <c r="AT278" s="256" t="s">
        <v>187</v>
      </c>
      <c r="AU278" s="256" t="s">
        <v>99</v>
      </c>
      <c r="AY278" s="18" t="s">
        <v>184</v>
      </c>
      <c r="BE278" s="257">
        <f>IF(N278="základní",J278,0)</f>
        <v>0</v>
      </c>
      <c r="BF278" s="257">
        <f>IF(N278="snížená",J278,0)</f>
        <v>0</v>
      </c>
      <c r="BG278" s="257">
        <f>IF(N278="zákl. přenesená",J278,0)</f>
        <v>0</v>
      </c>
      <c r="BH278" s="257">
        <f>IF(N278="sníž. přenesená",J278,0)</f>
        <v>0</v>
      </c>
      <c r="BI278" s="257">
        <f>IF(N278="nulová",J278,0)</f>
        <v>0</v>
      </c>
      <c r="BJ278" s="18" t="s">
        <v>99</v>
      </c>
      <c r="BK278" s="257">
        <f>ROUND(I278*H278,2)</f>
        <v>0</v>
      </c>
      <c r="BL278" s="18" t="s">
        <v>411</v>
      </c>
      <c r="BM278" s="256" t="s">
        <v>3689</v>
      </c>
    </row>
    <row r="279" s="2" customFormat="1" ht="16.5" customHeight="1">
      <c r="A279" s="40"/>
      <c r="B279" s="41"/>
      <c r="C279" s="245" t="s">
        <v>726</v>
      </c>
      <c r="D279" s="245" t="s">
        <v>187</v>
      </c>
      <c r="E279" s="246" t="s">
        <v>3690</v>
      </c>
      <c r="F279" s="247" t="s">
        <v>3691</v>
      </c>
      <c r="G279" s="248" t="s">
        <v>276</v>
      </c>
      <c r="H279" s="249">
        <v>1</v>
      </c>
      <c r="I279" s="250"/>
      <c r="J279" s="251">
        <f>ROUND(I279*H279,2)</f>
        <v>0</v>
      </c>
      <c r="K279" s="247" t="s">
        <v>284</v>
      </c>
      <c r="L279" s="46"/>
      <c r="M279" s="252" t="s">
        <v>1</v>
      </c>
      <c r="N279" s="253" t="s">
        <v>49</v>
      </c>
      <c r="O279" s="93"/>
      <c r="P279" s="254">
        <f>O279*H279</f>
        <v>0</v>
      </c>
      <c r="Q279" s="254">
        <v>0</v>
      </c>
      <c r="R279" s="254">
        <f>Q279*H279</f>
        <v>0</v>
      </c>
      <c r="S279" s="254">
        <v>0</v>
      </c>
      <c r="T279" s="255">
        <f>S279*H279</f>
        <v>0</v>
      </c>
      <c r="U279" s="40"/>
      <c r="V279" s="40"/>
      <c r="W279" s="40"/>
      <c r="X279" s="40"/>
      <c r="Y279" s="40"/>
      <c r="Z279" s="40"/>
      <c r="AA279" s="40"/>
      <c r="AB279" s="40"/>
      <c r="AC279" s="40"/>
      <c r="AD279" s="40"/>
      <c r="AE279" s="40"/>
      <c r="AR279" s="256" t="s">
        <v>411</v>
      </c>
      <c r="AT279" s="256" t="s">
        <v>187</v>
      </c>
      <c r="AU279" s="256" t="s">
        <v>99</v>
      </c>
      <c r="AY279" s="18" t="s">
        <v>184</v>
      </c>
      <c r="BE279" s="257">
        <f>IF(N279="základní",J279,0)</f>
        <v>0</v>
      </c>
      <c r="BF279" s="257">
        <f>IF(N279="snížená",J279,0)</f>
        <v>0</v>
      </c>
      <c r="BG279" s="257">
        <f>IF(N279="zákl. přenesená",J279,0)</f>
        <v>0</v>
      </c>
      <c r="BH279" s="257">
        <f>IF(N279="sníž. přenesená",J279,0)</f>
        <v>0</v>
      </c>
      <c r="BI279" s="257">
        <f>IF(N279="nulová",J279,0)</f>
        <v>0</v>
      </c>
      <c r="BJ279" s="18" t="s">
        <v>99</v>
      </c>
      <c r="BK279" s="257">
        <f>ROUND(I279*H279,2)</f>
        <v>0</v>
      </c>
      <c r="BL279" s="18" t="s">
        <v>411</v>
      </c>
      <c r="BM279" s="256" t="s">
        <v>3692</v>
      </c>
    </row>
    <row r="280" s="2" customFormat="1">
      <c r="A280" s="40"/>
      <c r="B280" s="41"/>
      <c r="C280" s="42"/>
      <c r="D280" s="258" t="s">
        <v>194</v>
      </c>
      <c r="E280" s="42"/>
      <c r="F280" s="259" t="s">
        <v>3679</v>
      </c>
      <c r="G280" s="42"/>
      <c r="H280" s="42"/>
      <c r="I280" s="156"/>
      <c r="J280" s="42"/>
      <c r="K280" s="42"/>
      <c r="L280" s="46"/>
      <c r="M280" s="260"/>
      <c r="N280" s="261"/>
      <c r="O280" s="93"/>
      <c r="P280" s="93"/>
      <c r="Q280" s="93"/>
      <c r="R280" s="93"/>
      <c r="S280" s="93"/>
      <c r="T280" s="94"/>
      <c r="U280" s="40"/>
      <c r="V280" s="40"/>
      <c r="W280" s="40"/>
      <c r="X280" s="40"/>
      <c r="Y280" s="40"/>
      <c r="Z280" s="40"/>
      <c r="AA280" s="40"/>
      <c r="AB280" s="40"/>
      <c r="AC280" s="40"/>
      <c r="AD280" s="40"/>
      <c r="AE280" s="40"/>
      <c r="AT280" s="18" t="s">
        <v>194</v>
      </c>
      <c r="AU280" s="18" t="s">
        <v>99</v>
      </c>
    </row>
    <row r="281" s="2" customFormat="1" ht="16.5" customHeight="1">
      <c r="A281" s="40"/>
      <c r="B281" s="41"/>
      <c r="C281" s="245" t="s">
        <v>731</v>
      </c>
      <c r="D281" s="245" t="s">
        <v>187</v>
      </c>
      <c r="E281" s="246" t="s">
        <v>3693</v>
      </c>
      <c r="F281" s="247" t="s">
        <v>3694</v>
      </c>
      <c r="G281" s="248" t="s">
        <v>276</v>
      </c>
      <c r="H281" s="249">
        <v>1</v>
      </c>
      <c r="I281" s="250"/>
      <c r="J281" s="251">
        <f>ROUND(I281*H281,2)</f>
        <v>0</v>
      </c>
      <c r="K281" s="247" t="s">
        <v>284</v>
      </c>
      <c r="L281" s="46"/>
      <c r="M281" s="252" t="s">
        <v>1</v>
      </c>
      <c r="N281" s="253" t="s">
        <v>49</v>
      </c>
      <c r="O281" s="93"/>
      <c r="P281" s="254">
        <f>O281*H281</f>
        <v>0</v>
      </c>
      <c r="Q281" s="254">
        <v>0</v>
      </c>
      <c r="R281" s="254">
        <f>Q281*H281</f>
        <v>0</v>
      </c>
      <c r="S281" s="254">
        <v>0</v>
      </c>
      <c r="T281" s="255">
        <f>S281*H281</f>
        <v>0</v>
      </c>
      <c r="U281" s="40"/>
      <c r="V281" s="40"/>
      <c r="W281" s="40"/>
      <c r="X281" s="40"/>
      <c r="Y281" s="40"/>
      <c r="Z281" s="40"/>
      <c r="AA281" s="40"/>
      <c r="AB281" s="40"/>
      <c r="AC281" s="40"/>
      <c r="AD281" s="40"/>
      <c r="AE281" s="40"/>
      <c r="AR281" s="256" t="s">
        <v>411</v>
      </c>
      <c r="AT281" s="256" t="s">
        <v>187</v>
      </c>
      <c r="AU281" s="256" t="s">
        <v>99</v>
      </c>
      <c r="AY281" s="18" t="s">
        <v>184</v>
      </c>
      <c r="BE281" s="257">
        <f>IF(N281="základní",J281,0)</f>
        <v>0</v>
      </c>
      <c r="BF281" s="257">
        <f>IF(N281="snížená",J281,0)</f>
        <v>0</v>
      </c>
      <c r="BG281" s="257">
        <f>IF(N281="zákl. přenesená",J281,0)</f>
        <v>0</v>
      </c>
      <c r="BH281" s="257">
        <f>IF(N281="sníž. přenesená",J281,0)</f>
        <v>0</v>
      </c>
      <c r="BI281" s="257">
        <f>IF(N281="nulová",J281,0)</f>
        <v>0</v>
      </c>
      <c r="BJ281" s="18" t="s">
        <v>99</v>
      </c>
      <c r="BK281" s="257">
        <f>ROUND(I281*H281,2)</f>
        <v>0</v>
      </c>
      <c r="BL281" s="18" t="s">
        <v>411</v>
      </c>
      <c r="BM281" s="256" t="s">
        <v>3695</v>
      </c>
    </row>
    <row r="282" s="2" customFormat="1">
      <c r="A282" s="40"/>
      <c r="B282" s="41"/>
      <c r="C282" s="42"/>
      <c r="D282" s="258" t="s">
        <v>194</v>
      </c>
      <c r="E282" s="42"/>
      <c r="F282" s="259" t="s">
        <v>3679</v>
      </c>
      <c r="G282" s="42"/>
      <c r="H282" s="42"/>
      <c r="I282" s="156"/>
      <c r="J282" s="42"/>
      <c r="K282" s="42"/>
      <c r="L282" s="46"/>
      <c r="M282" s="260"/>
      <c r="N282" s="261"/>
      <c r="O282" s="93"/>
      <c r="P282" s="93"/>
      <c r="Q282" s="93"/>
      <c r="R282" s="93"/>
      <c r="S282" s="93"/>
      <c r="T282" s="94"/>
      <c r="U282" s="40"/>
      <c r="V282" s="40"/>
      <c r="W282" s="40"/>
      <c r="X282" s="40"/>
      <c r="Y282" s="40"/>
      <c r="Z282" s="40"/>
      <c r="AA282" s="40"/>
      <c r="AB282" s="40"/>
      <c r="AC282" s="40"/>
      <c r="AD282" s="40"/>
      <c r="AE282" s="40"/>
      <c r="AT282" s="18" t="s">
        <v>194</v>
      </c>
      <c r="AU282" s="18" t="s">
        <v>99</v>
      </c>
    </row>
    <row r="283" s="2" customFormat="1" ht="16.5" customHeight="1">
      <c r="A283" s="40"/>
      <c r="B283" s="41"/>
      <c r="C283" s="245" t="s">
        <v>735</v>
      </c>
      <c r="D283" s="245" t="s">
        <v>187</v>
      </c>
      <c r="E283" s="246" t="s">
        <v>3696</v>
      </c>
      <c r="F283" s="247" t="s">
        <v>3697</v>
      </c>
      <c r="G283" s="248" t="s">
        <v>276</v>
      </c>
      <c r="H283" s="249">
        <v>2</v>
      </c>
      <c r="I283" s="250"/>
      <c r="J283" s="251">
        <f>ROUND(I283*H283,2)</f>
        <v>0</v>
      </c>
      <c r="K283" s="247" t="s">
        <v>284</v>
      </c>
      <c r="L283" s="46"/>
      <c r="M283" s="252" t="s">
        <v>1</v>
      </c>
      <c r="N283" s="253" t="s">
        <v>49</v>
      </c>
      <c r="O283" s="93"/>
      <c r="P283" s="254">
        <f>O283*H283</f>
        <v>0</v>
      </c>
      <c r="Q283" s="254">
        <v>0</v>
      </c>
      <c r="R283" s="254">
        <f>Q283*H283</f>
        <v>0</v>
      </c>
      <c r="S283" s="254">
        <v>0</v>
      </c>
      <c r="T283" s="255">
        <f>S283*H283</f>
        <v>0</v>
      </c>
      <c r="U283" s="40"/>
      <c r="V283" s="40"/>
      <c r="W283" s="40"/>
      <c r="X283" s="40"/>
      <c r="Y283" s="40"/>
      <c r="Z283" s="40"/>
      <c r="AA283" s="40"/>
      <c r="AB283" s="40"/>
      <c r="AC283" s="40"/>
      <c r="AD283" s="40"/>
      <c r="AE283" s="40"/>
      <c r="AR283" s="256" t="s">
        <v>411</v>
      </c>
      <c r="AT283" s="256" t="s">
        <v>187</v>
      </c>
      <c r="AU283" s="256" t="s">
        <v>99</v>
      </c>
      <c r="AY283" s="18" t="s">
        <v>184</v>
      </c>
      <c r="BE283" s="257">
        <f>IF(N283="základní",J283,0)</f>
        <v>0</v>
      </c>
      <c r="BF283" s="257">
        <f>IF(N283="snížená",J283,0)</f>
        <v>0</v>
      </c>
      <c r="BG283" s="257">
        <f>IF(N283="zákl. přenesená",J283,0)</f>
        <v>0</v>
      </c>
      <c r="BH283" s="257">
        <f>IF(N283="sníž. přenesená",J283,0)</f>
        <v>0</v>
      </c>
      <c r="BI283" s="257">
        <f>IF(N283="nulová",J283,0)</f>
        <v>0</v>
      </c>
      <c r="BJ283" s="18" t="s">
        <v>99</v>
      </c>
      <c r="BK283" s="257">
        <f>ROUND(I283*H283,2)</f>
        <v>0</v>
      </c>
      <c r="BL283" s="18" t="s">
        <v>411</v>
      </c>
      <c r="BM283" s="256" t="s">
        <v>3698</v>
      </c>
    </row>
    <row r="284" s="2" customFormat="1">
      <c r="A284" s="40"/>
      <c r="B284" s="41"/>
      <c r="C284" s="42"/>
      <c r="D284" s="258" t="s">
        <v>194</v>
      </c>
      <c r="E284" s="42"/>
      <c r="F284" s="259" t="s">
        <v>3679</v>
      </c>
      <c r="G284" s="42"/>
      <c r="H284" s="42"/>
      <c r="I284" s="156"/>
      <c r="J284" s="42"/>
      <c r="K284" s="42"/>
      <c r="L284" s="46"/>
      <c r="M284" s="260"/>
      <c r="N284" s="261"/>
      <c r="O284" s="93"/>
      <c r="P284" s="93"/>
      <c r="Q284" s="93"/>
      <c r="R284" s="93"/>
      <c r="S284" s="93"/>
      <c r="T284" s="94"/>
      <c r="U284" s="40"/>
      <c r="V284" s="40"/>
      <c r="W284" s="40"/>
      <c r="X284" s="40"/>
      <c r="Y284" s="40"/>
      <c r="Z284" s="40"/>
      <c r="AA284" s="40"/>
      <c r="AB284" s="40"/>
      <c r="AC284" s="40"/>
      <c r="AD284" s="40"/>
      <c r="AE284" s="40"/>
      <c r="AT284" s="18" t="s">
        <v>194</v>
      </c>
      <c r="AU284" s="18" t="s">
        <v>99</v>
      </c>
    </row>
    <row r="285" s="2" customFormat="1" ht="21.75" customHeight="1">
      <c r="A285" s="40"/>
      <c r="B285" s="41"/>
      <c r="C285" s="245" t="s">
        <v>740</v>
      </c>
      <c r="D285" s="245" t="s">
        <v>187</v>
      </c>
      <c r="E285" s="246" t="s">
        <v>3699</v>
      </c>
      <c r="F285" s="247" t="s">
        <v>3700</v>
      </c>
      <c r="G285" s="248" t="s">
        <v>190</v>
      </c>
      <c r="H285" s="249">
        <v>1</v>
      </c>
      <c r="I285" s="250"/>
      <c r="J285" s="251">
        <f>ROUND(I285*H285,2)</f>
        <v>0</v>
      </c>
      <c r="K285" s="247" t="s">
        <v>284</v>
      </c>
      <c r="L285" s="46"/>
      <c r="M285" s="252" t="s">
        <v>1</v>
      </c>
      <c r="N285" s="253" t="s">
        <v>49</v>
      </c>
      <c r="O285" s="93"/>
      <c r="P285" s="254">
        <f>O285*H285</f>
        <v>0</v>
      </c>
      <c r="Q285" s="254">
        <v>0</v>
      </c>
      <c r="R285" s="254">
        <f>Q285*H285</f>
        <v>0</v>
      </c>
      <c r="S285" s="254">
        <v>0</v>
      </c>
      <c r="T285" s="255">
        <f>S285*H285</f>
        <v>0</v>
      </c>
      <c r="U285" s="40"/>
      <c r="V285" s="40"/>
      <c r="W285" s="40"/>
      <c r="X285" s="40"/>
      <c r="Y285" s="40"/>
      <c r="Z285" s="40"/>
      <c r="AA285" s="40"/>
      <c r="AB285" s="40"/>
      <c r="AC285" s="40"/>
      <c r="AD285" s="40"/>
      <c r="AE285" s="40"/>
      <c r="AR285" s="256" t="s">
        <v>411</v>
      </c>
      <c r="AT285" s="256" t="s">
        <v>187</v>
      </c>
      <c r="AU285" s="256" t="s">
        <v>99</v>
      </c>
      <c r="AY285" s="18" t="s">
        <v>184</v>
      </c>
      <c r="BE285" s="257">
        <f>IF(N285="základní",J285,0)</f>
        <v>0</v>
      </c>
      <c r="BF285" s="257">
        <f>IF(N285="snížená",J285,0)</f>
        <v>0</v>
      </c>
      <c r="BG285" s="257">
        <f>IF(N285="zákl. přenesená",J285,0)</f>
        <v>0</v>
      </c>
      <c r="BH285" s="257">
        <f>IF(N285="sníž. přenesená",J285,0)</f>
        <v>0</v>
      </c>
      <c r="BI285" s="257">
        <f>IF(N285="nulová",J285,0)</f>
        <v>0</v>
      </c>
      <c r="BJ285" s="18" t="s">
        <v>99</v>
      </c>
      <c r="BK285" s="257">
        <f>ROUND(I285*H285,2)</f>
        <v>0</v>
      </c>
      <c r="BL285" s="18" t="s">
        <v>411</v>
      </c>
      <c r="BM285" s="256" t="s">
        <v>3701</v>
      </c>
    </row>
    <row r="286" s="2" customFormat="1">
      <c r="A286" s="40"/>
      <c r="B286" s="41"/>
      <c r="C286" s="42"/>
      <c r="D286" s="258" t="s">
        <v>194</v>
      </c>
      <c r="E286" s="42"/>
      <c r="F286" s="259" t="s">
        <v>3679</v>
      </c>
      <c r="G286" s="42"/>
      <c r="H286" s="42"/>
      <c r="I286" s="156"/>
      <c r="J286" s="42"/>
      <c r="K286" s="42"/>
      <c r="L286" s="46"/>
      <c r="M286" s="262"/>
      <c r="N286" s="263"/>
      <c r="O286" s="264"/>
      <c r="P286" s="264"/>
      <c r="Q286" s="264"/>
      <c r="R286" s="264"/>
      <c r="S286" s="264"/>
      <c r="T286" s="265"/>
      <c r="U286" s="40"/>
      <c r="V286" s="40"/>
      <c r="W286" s="40"/>
      <c r="X286" s="40"/>
      <c r="Y286" s="40"/>
      <c r="Z286" s="40"/>
      <c r="AA286" s="40"/>
      <c r="AB286" s="40"/>
      <c r="AC286" s="40"/>
      <c r="AD286" s="40"/>
      <c r="AE286" s="40"/>
      <c r="AT286" s="18" t="s">
        <v>194</v>
      </c>
      <c r="AU286" s="18" t="s">
        <v>99</v>
      </c>
    </row>
    <row r="287" s="2" customFormat="1" ht="6.96" customHeight="1">
      <c r="A287" s="40"/>
      <c r="B287" s="68"/>
      <c r="C287" s="69"/>
      <c r="D287" s="69"/>
      <c r="E287" s="69"/>
      <c r="F287" s="69"/>
      <c r="G287" s="69"/>
      <c r="H287" s="69"/>
      <c r="I287" s="194"/>
      <c r="J287" s="69"/>
      <c r="K287" s="69"/>
      <c r="L287" s="46"/>
      <c r="M287" s="40"/>
      <c r="O287" s="40"/>
      <c r="P287" s="40"/>
      <c r="Q287" s="40"/>
      <c r="R287" s="40"/>
      <c r="S287" s="40"/>
      <c r="T287" s="40"/>
      <c r="U287" s="40"/>
      <c r="V287" s="40"/>
      <c r="W287" s="40"/>
      <c r="X287" s="40"/>
      <c r="Y287" s="40"/>
      <c r="Z287" s="40"/>
      <c r="AA287" s="40"/>
      <c r="AB287" s="40"/>
      <c r="AC287" s="40"/>
      <c r="AD287" s="40"/>
      <c r="AE287" s="40"/>
    </row>
  </sheetData>
  <sheetProtection sheet="1" autoFilter="0" formatColumns="0" formatRows="0" objects="1" scenarios="1" spinCount="100000" saltValue="3GMaE7PmM/PeCNdkAtA/Rz0HgY/a/7uHmTrWCv/lEvzDhTAx0D44Nd4Z2p3hiAxbDFLizqxgEwNGTKbXfNCISg==" hashValue="kHEDBIn7WIdX6ZqLzOCW5uapBup00335gbRSrzph0Km1qQWtkclMohUpqb2HuBmblXOZYRR0aJMQCagWAdBg9A==" algorithmName="SHA-512" password="E785"/>
  <autoFilter ref="C127:K286"/>
  <mergeCells count="9">
    <mergeCell ref="E7:H7"/>
    <mergeCell ref="E9:H9"/>
    <mergeCell ref="E18:H18"/>
    <mergeCell ref="E27:H27"/>
    <mergeCell ref="E85:H85"/>
    <mergeCell ref="E87:H87"/>
    <mergeCell ref="E118:H118"/>
    <mergeCell ref="E120:H12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150</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3702</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14. 5. 2020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ROUND(J126,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ROUND((SUM(BE126:BE210)),  2)</f>
        <v>0</v>
      </c>
      <c r="G33" s="40"/>
      <c r="H33" s="40"/>
      <c r="I33" s="173">
        <v>0.20999999999999999</v>
      </c>
      <c r="J33" s="172">
        <f>ROUND(((SUM(BE126:BE210))*I33),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ROUND((SUM(BF126:BF210)),  2)</f>
        <v>0</v>
      </c>
      <c r="G34" s="40"/>
      <c r="H34" s="40"/>
      <c r="I34" s="173">
        <v>0.14999999999999999</v>
      </c>
      <c r="J34" s="172">
        <f>ROUND(((SUM(BF126:BF210))*I34),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ROUND((SUM(BG126:BG210)),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ROUND((SUM(BH126:BH210)),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ROUND((SUM(BI126:BI210)),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D.2.6 - Oplocení</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14. 5. 2020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J126</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258</v>
      </c>
      <c r="E97" s="207"/>
      <c r="F97" s="207"/>
      <c r="G97" s="207"/>
      <c r="H97" s="207"/>
      <c r="I97" s="208"/>
      <c r="J97" s="209">
        <f>J127</f>
        <v>0</v>
      </c>
      <c r="K97" s="205"/>
      <c r="L97" s="210"/>
      <c r="S97" s="9"/>
      <c r="T97" s="9"/>
      <c r="U97" s="9"/>
      <c r="V97" s="9"/>
      <c r="W97" s="9"/>
      <c r="X97" s="9"/>
      <c r="Y97" s="9"/>
      <c r="Z97" s="9"/>
      <c r="AA97" s="9"/>
      <c r="AB97" s="9"/>
      <c r="AC97" s="9"/>
      <c r="AD97" s="9"/>
      <c r="AE97" s="9"/>
    </row>
    <row r="98" s="10" customFormat="1" ht="19.92" customHeight="1">
      <c r="A98" s="10"/>
      <c r="B98" s="211"/>
      <c r="C98" s="135"/>
      <c r="D98" s="212" t="s">
        <v>259</v>
      </c>
      <c r="E98" s="213"/>
      <c r="F98" s="213"/>
      <c r="G98" s="213"/>
      <c r="H98" s="213"/>
      <c r="I98" s="214"/>
      <c r="J98" s="215">
        <f>J128</f>
        <v>0</v>
      </c>
      <c r="K98" s="135"/>
      <c r="L98" s="216"/>
      <c r="S98" s="10"/>
      <c r="T98" s="10"/>
      <c r="U98" s="10"/>
      <c r="V98" s="10"/>
      <c r="W98" s="10"/>
      <c r="X98" s="10"/>
      <c r="Y98" s="10"/>
      <c r="Z98" s="10"/>
      <c r="AA98" s="10"/>
      <c r="AB98" s="10"/>
      <c r="AC98" s="10"/>
      <c r="AD98" s="10"/>
      <c r="AE98" s="10"/>
    </row>
    <row r="99" s="10" customFormat="1" ht="19.92" customHeight="1">
      <c r="A99" s="10"/>
      <c r="B99" s="211"/>
      <c r="C99" s="135"/>
      <c r="D99" s="212" t="s">
        <v>416</v>
      </c>
      <c r="E99" s="213"/>
      <c r="F99" s="213"/>
      <c r="G99" s="213"/>
      <c r="H99" s="213"/>
      <c r="I99" s="214"/>
      <c r="J99" s="215">
        <f>J148</f>
        <v>0</v>
      </c>
      <c r="K99" s="135"/>
      <c r="L99" s="216"/>
      <c r="S99" s="10"/>
      <c r="T99" s="10"/>
      <c r="U99" s="10"/>
      <c r="V99" s="10"/>
      <c r="W99" s="10"/>
      <c r="X99" s="10"/>
      <c r="Y99" s="10"/>
      <c r="Z99" s="10"/>
      <c r="AA99" s="10"/>
      <c r="AB99" s="10"/>
      <c r="AC99" s="10"/>
      <c r="AD99" s="10"/>
      <c r="AE99" s="10"/>
    </row>
    <row r="100" s="10" customFormat="1" ht="19.92" customHeight="1">
      <c r="A100" s="10"/>
      <c r="B100" s="211"/>
      <c r="C100" s="135"/>
      <c r="D100" s="212" t="s">
        <v>417</v>
      </c>
      <c r="E100" s="213"/>
      <c r="F100" s="213"/>
      <c r="G100" s="213"/>
      <c r="H100" s="213"/>
      <c r="I100" s="214"/>
      <c r="J100" s="215">
        <f>J156</f>
        <v>0</v>
      </c>
      <c r="K100" s="135"/>
      <c r="L100" s="216"/>
      <c r="S100" s="10"/>
      <c r="T100" s="10"/>
      <c r="U100" s="10"/>
      <c r="V100" s="10"/>
      <c r="W100" s="10"/>
      <c r="X100" s="10"/>
      <c r="Y100" s="10"/>
      <c r="Z100" s="10"/>
      <c r="AA100" s="10"/>
      <c r="AB100" s="10"/>
      <c r="AC100" s="10"/>
      <c r="AD100" s="10"/>
      <c r="AE100" s="10"/>
    </row>
    <row r="101" s="10" customFormat="1" ht="19.92" customHeight="1">
      <c r="A101" s="10"/>
      <c r="B101" s="211"/>
      <c r="C101" s="135"/>
      <c r="D101" s="212" t="s">
        <v>261</v>
      </c>
      <c r="E101" s="213"/>
      <c r="F101" s="213"/>
      <c r="G101" s="213"/>
      <c r="H101" s="213"/>
      <c r="I101" s="214"/>
      <c r="J101" s="215">
        <f>J184</f>
        <v>0</v>
      </c>
      <c r="K101" s="135"/>
      <c r="L101" s="216"/>
      <c r="S101" s="10"/>
      <c r="T101" s="10"/>
      <c r="U101" s="10"/>
      <c r="V101" s="10"/>
      <c r="W101" s="10"/>
      <c r="X101" s="10"/>
      <c r="Y101" s="10"/>
      <c r="Z101" s="10"/>
      <c r="AA101" s="10"/>
      <c r="AB101" s="10"/>
      <c r="AC101" s="10"/>
      <c r="AD101" s="10"/>
      <c r="AE101" s="10"/>
    </row>
    <row r="102" s="10" customFormat="1" ht="19.92" customHeight="1">
      <c r="A102" s="10"/>
      <c r="B102" s="211"/>
      <c r="C102" s="135"/>
      <c r="D102" s="212" t="s">
        <v>262</v>
      </c>
      <c r="E102" s="213"/>
      <c r="F102" s="213"/>
      <c r="G102" s="213"/>
      <c r="H102" s="213"/>
      <c r="I102" s="214"/>
      <c r="J102" s="215">
        <f>J188</f>
        <v>0</v>
      </c>
      <c r="K102" s="135"/>
      <c r="L102" s="216"/>
      <c r="S102" s="10"/>
      <c r="T102" s="10"/>
      <c r="U102" s="10"/>
      <c r="V102" s="10"/>
      <c r="W102" s="10"/>
      <c r="X102" s="10"/>
      <c r="Y102" s="10"/>
      <c r="Z102" s="10"/>
      <c r="AA102" s="10"/>
      <c r="AB102" s="10"/>
      <c r="AC102" s="10"/>
      <c r="AD102" s="10"/>
      <c r="AE102" s="10"/>
    </row>
    <row r="103" s="10" customFormat="1" ht="19.92" customHeight="1">
      <c r="A103" s="10"/>
      <c r="B103" s="211"/>
      <c r="C103" s="135"/>
      <c r="D103" s="212" t="s">
        <v>420</v>
      </c>
      <c r="E103" s="213"/>
      <c r="F103" s="213"/>
      <c r="G103" s="213"/>
      <c r="H103" s="213"/>
      <c r="I103" s="214"/>
      <c r="J103" s="215">
        <f>J196</f>
        <v>0</v>
      </c>
      <c r="K103" s="135"/>
      <c r="L103" s="216"/>
      <c r="S103" s="10"/>
      <c r="T103" s="10"/>
      <c r="U103" s="10"/>
      <c r="V103" s="10"/>
      <c r="W103" s="10"/>
      <c r="X103" s="10"/>
      <c r="Y103" s="10"/>
      <c r="Z103" s="10"/>
      <c r="AA103" s="10"/>
      <c r="AB103" s="10"/>
      <c r="AC103" s="10"/>
      <c r="AD103" s="10"/>
      <c r="AE103" s="10"/>
    </row>
    <row r="104" s="9" customFormat="1" ht="24.96" customHeight="1">
      <c r="A104" s="9"/>
      <c r="B104" s="204"/>
      <c r="C104" s="205"/>
      <c r="D104" s="206" t="s">
        <v>421</v>
      </c>
      <c r="E104" s="207"/>
      <c r="F104" s="207"/>
      <c r="G104" s="207"/>
      <c r="H104" s="207"/>
      <c r="I104" s="208"/>
      <c r="J104" s="209">
        <f>J198</f>
        <v>0</v>
      </c>
      <c r="K104" s="205"/>
      <c r="L104" s="210"/>
      <c r="S104" s="9"/>
      <c r="T104" s="9"/>
      <c r="U104" s="9"/>
      <c r="V104" s="9"/>
      <c r="W104" s="9"/>
      <c r="X104" s="9"/>
      <c r="Y104" s="9"/>
      <c r="Z104" s="9"/>
      <c r="AA104" s="9"/>
      <c r="AB104" s="9"/>
      <c r="AC104" s="9"/>
      <c r="AD104" s="9"/>
      <c r="AE104" s="9"/>
    </row>
    <row r="105" s="10" customFormat="1" ht="19.92" customHeight="1">
      <c r="A105" s="10"/>
      <c r="B105" s="211"/>
      <c r="C105" s="135"/>
      <c r="D105" s="212" t="s">
        <v>422</v>
      </c>
      <c r="E105" s="213"/>
      <c r="F105" s="213"/>
      <c r="G105" s="213"/>
      <c r="H105" s="213"/>
      <c r="I105" s="214"/>
      <c r="J105" s="215">
        <f>J199</f>
        <v>0</v>
      </c>
      <c r="K105" s="135"/>
      <c r="L105" s="216"/>
      <c r="S105" s="10"/>
      <c r="T105" s="10"/>
      <c r="U105" s="10"/>
      <c r="V105" s="10"/>
      <c r="W105" s="10"/>
      <c r="X105" s="10"/>
      <c r="Y105" s="10"/>
      <c r="Z105" s="10"/>
      <c r="AA105" s="10"/>
      <c r="AB105" s="10"/>
      <c r="AC105" s="10"/>
      <c r="AD105" s="10"/>
      <c r="AE105" s="10"/>
    </row>
    <row r="106" s="10" customFormat="1" ht="19.92" customHeight="1">
      <c r="A106" s="10"/>
      <c r="B106" s="211"/>
      <c r="C106" s="135"/>
      <c r="D106" s="212" t="s">
        <v>429</v>
      </c>
      <c r="E106" s="213"/>
      <c r="F106" s="213"/>
      <c r="G106" s="213"/>
      <c r="H106" s="213"/>
      <c r="I106" s="214"/>
      <c r="J106" s="215">
        <f>J204</f>
        <v>0</v>
      </c>
      <c r="K106" s="135"/>
      <c r="L106" s="216"/>
      <c r="S106" s="10"/>
      <c r="T106" s="10"/>
      <c r="U106" s="10"/>
      <c r="V106" s="10"/>
      <c r="W106" s="10"/>
      <c r="X106" s="10"/>
      <c r="Y106" s="10"/>
      <c r="Z106" s="10"/>
      <c r="AA106" s="10"/>
      <c r="AB106" s="10"/>
      <c r="AC106" s="10"/>
      <c r="AD106" s="10"/>
      <c r="AE106" s="10"/>
    </row>
    <row r="107" s="2" customFormat="1" ht="21.84" customHeight="1">
      <c r="A107" s="40"/>
      <c r="B107" s="41"/>
      <c r="C107" s="42"/>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6.96" customHeight="1">
      <c r="A108" s="40"/>
      <c r="B108" s="68"/>
      <c r="C108" s="69"/>
      <c r="D108" s="69"/>
      <c r="E108" s="69"/>
      <c r="F108" s="69"/>
      <c r="G108" s="69"/>
      <c r="H108" s="69"/>
      <c r="I108" s="194"/>
      <c r="J108" s="69"/>
      <c r="K108" s="69"/>
      <c r="L108" s="65"/>
      <c r="S108" s="40"/>
      <c r="T108" s="40"/>
      <c r="U108" s="40"/>
      <c r="V108" s="40"/>
      <c r="W108" s="40"/>
      <c r="X108" s="40"/>
      <c r="Y108" s="40"/>
      <c r="Z108" s="40"/>
      <c r="AA108" s="40"/>
      <c r="AB108" s="40"/>
      <c r="AC108" s="40"/>
      <c r="AD108" s="40"/>
      <c r="AE108" s="40"/>
    </row>
    <row r="112" s="2" customFormat="1" ht="6.96" customHeight="1">
      <c r="A112" s="40"/>
      <c r="B112" s="70"/>
      <c r="C112" s="71"/>
      <c r="D112" s="71"/>
      <c r="E112" s="71"/>
      <c r="F112" s="71"/>
      <c r="G112" s="71"/>
      <c r="H112" s="71"/>
      <c r="I112" s="197"/>
      <c r="J112" s="71"/>
      <c r="K112" s="71"/>
      <c r="L112" s="65"/>
      <c r="S112" s="40"/>
      <c r="T112" s="40"/>
      <c r="U112" s="40"/>
      <c r="V112" s="40"/>
      <c r="W112" s="40"/>
      <c r="X112" s="40"/>
      <c r="Y112" s="40"/>
      <c r="Z112" s="40"/>
      <c r="AA112" s="40"/>
      <c r="AB112" s="40"/>
      <c r="AC112" s="40"/>
      <c r="AD112" s="40"/>
      <c r="AE112" s="40"/>
    </row>
    <row r="113" s="2" customFormat="1" ht="24.96" customHeight="1">
      <c r="A113" s="40"/>
      <c r="B113" s="41"/>
      <c r="C113" s="24" t="s">
        <v>168</v>
      </c>
      <c r="D113" s="42"/>
      <c r="E113" s="42"/>
      <c r="F113" s="42"/>
      <c r="G113" s="42"/>
      <c r="H113" s="42"/>
      <c r="I113" s="156"/>
      <c r="J113" s="42"/>
      <c r="K113" s="42"/>
      <c r="L113" s="65"/>
      <c r="S113" s="40"/>
      <c r="T113" s="40"/>
      <c r="U113" s="40"/>
      <c r="V113" s="40"/>
      <c r="W113" s="40"/>
      <c r="X113" s="40"/>
      <c r="Y113" s="40"/>
      <c r="Z113" s="40"/>
      <c r="AA113" s="40"/>
      <c r="AB113" s="40"/>
      <c r="AC113" s="40"/>
      <c r="AD113" s="40"/>
      <c r="AE113" s="40"/>
    </row>
    <row r="114" s="2" customFormat="1" ht="6.96" customHeight="1">
      <c r="A114" s="40"/>
      <c r="B114" s="41"/>
      <c r="C114" s="42"/>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2" customHeight="1">
      <c r="A115" s="40"/>
      <c r="B115" s="41"/>
      <c r="C115" s="33" t="s">
        <v>16</v>
      </c>
      <c r="D115" s="42"/>
      <c r="E115" s="42"/>
      <c r="F115" s="42"/>
      <c r="G115" s="42"/>
      <c r="H115" s="42"/>
      <c r="I115" s="156"/>
      <c r="J115" s="42"/>
      <c r="K115" s="42"/>
      <c r="L115" s="65"/>
      <c r="S115" s="40"/>
      <c r="T115" s="40"/>
      <c r="U115" s="40"/>
      <c r="V115" s="40"/>
      <c r="W115" s="40"/>
      <c r="X115" s="40"/>
      <c r="Y115" s="40"/>
      <c r="Z115" s="40"/>
      <c r="AA115" s="40"/>
      <c r="AB115" s="40"/>
      <c r="AC115" s="40"/>
      <c r="AD115" s="40"/>
      <c r="AE115" s="40"/>
    </row>
    <row r="116" s="2" customFormat="1" ht="16.5" customHeight="1">
      <c r="A116" s="40"/>
      <c r="B116" s="41"/>
      <c r="C116" s="42"/>
      <c r="D116" s="42"/>
      <c r="E116" s="198" t="str">
        <f>E7</f>
        <v>DOMOV PRO SENIORY ANTOŠOVICE</v>
      </c>
      <c r="F116" s="33"/>
      <c r="G116" s="33"/>
      <c r="H116" s="33"/>
      <c r="I116" s="156"/>
      <c r="J116" s="42"/>
      <c r="K116" s="42"/>
      <c r="L116" s="65"/>
      <c r="S116" s="40"/>
      <c r="T116" s="40"/>
      <c r="U116" s="40"/>
      <c r="V116" s="40"/>
      <c r="W116" s="40"/>
      <c r="X116" s="40"/>
      <c r="Y116" s="40"/>
      <c r="Z116" s="40"/>
      <c r="AA116" s="40"/>
      <c r="AB116" s="40"/>
      <c r="AC116" s="40"/>
      <c r="AD116" s="40"/>
      <c r="AE116" s="40"/>
    </row>
    <row r="117" s="2" customFormat="1" ht="12" customHeight="1">
      <c r="A117" s="40"/>
      <c r="B117" s="41"/>
      <c r="C117" s="33" t="s">
        <v>155</v>
      </c>
      <c r="D117" s="42"/>
      <c r="E117" s="42"/>
      <c r="F117" s="42"/>
      <c r="G117" s="42"/>
      <c r="H117" s="42"/>
      <c r="I117" s="156"/>
      <c r="J117" s="42"/>
      <c r="K117" s="42"/>
      <c r="L117" s="65"/>
      <c r="S117" s="40"/>
      <c r="T117" s="40"/>
      <c r="U117" s="40"/>
      <c r="V117" s="40"/>
      <c r="W117" s="40"/>
      <c r="X117" s="40"/>
      <c r="Y117" s="40"/>
      <c r="Z117" s="40"/>
      <c r="AA117" s="40"/>
      <c r="AB117" s="40"/>
      <c r="AC117" s="40"/>
      <c r="AD117" s="40"/>
      <c r="AE117" s="40"/>
    </row>
    <row r="118" s="2" customFormat="1" ht="16.5" customHeight="1">
      <c r="A118" s="40"/>
      <c r="B118" s="41"/>
      <c r="C118" s="42"/>
      <c r="D118" s="42"/>
      <c r="E118" s="78" t="str">
        <f>E9</f>
        <v>D.2.6 - Oplocení</v>
      </c>
      <c r="F118" s="42"/>
      <c r="G118" s="42"/>
      <c r="H118" s="42"/>
      <c r="I118" s="156"/>
      <c r="J118" s="42"/>
      <c r="K118" s="42"/>
      <c r="L118" s="65"/>
      <c r="S118" s="40"/>
      <c r="T118" s="40"/>
      <c r="U118" s="40"/>
      <c r="V118" s="40"/>
      <c r="W118" s="40"/>
      <c r="X118" s="40"/>
      <c r="Y118" s="40"/>
      <c r="Z118" s="40"/>
      <c r="AA118" s="40"/>
      <c r="AB118" s="40"/>
      <c r="AC118" s="40"/>
      <c r="AD118" s="40"/>
      <c r="AE118" s="40"/>
    </row>
    <row r="119" s="2" customFormat="1" ht="6.96"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2" customFormat="1" ht="12" customHeight="1">
      <c r="A120" s="40"/>
      <c r="B120" s="41"/>
      <c r="C120" s="33" t="s">
        <v>22</v>
      </c>
      <c r="D120" s="42"/>
      <c r="E120" s="42"/>
      <c r="F120" s="28" t="str">
        <f>F12</f>
        <v>p.č.. 1, 3/1, 3/2, A 4/1 V K. Ú. ANTOŠOVICE</v>
      </c>
      <c r="G120" s="42"/>
      <c r="H120" s="42"/>
      <c r="I120" s="158" t="s">
        <v>24</v>
      </c>
      <c r="J120" s="81" t="str">
        <f>IF(J12="","",J12)</f>
        <v>14. 5. 2020</v>
      </c>
      <c r="K120" s="42"/>
      <c r="L120" s="65"/>
      <c r="S120" s="40"/>
      <c r="T120" s="40"/>
      <c r="U120" s="40"/>
      <c r="V120" s="40"/>
      <c r="W120" s="40"/>
      <c r="X120" s="40"/>
      <c r="Y120" s="40"/>
      <c r="Z120" s="40"/>
      <c r="AA120" s="40"/>
      <c r="AB120" s="40"/>
      <c r="AC120" s="40"/>
      <c r="AD120" s="40"/>
      <c r="AE120" s="40"/>
    </row>
    <row r="121" s="2" customFormat="1" ht="6.96" customHeight="1">
      <c r="A121" s="40"/>
      <c r="B121" s="41"/>
      <c r="C121" s="42"/>
      <c r="D121" s="42"/>
      <c r="E121" s="42"/>
      <c r="F121" s="42"/>
      <c r="G121" s="42"/>
      <c r="H121" s="42"/>
      <c r="I121" s="156"/>
      <c r="J121" s="42"/>
      <c r="K121" s="42"/>
      <c r="L121" s="65"/>
      <c r="S121" s="40"/>
      <c r="T121" s="40"/>
      <c r="U121" s="40"/>
      <c r="V121" s="40"/>
      <c r="W121" s="40"/>
      <c r="X121" s="40"/>
      <c r="Y121" s="40"/>
      <c r="Z121" s="40"/>
      <c r="AA121" s="40"/>
      <c r="AB121" s="40"/>
      <c r="AC121" s="40"/>
      <c r="AD121" s="40"/>
      <c r="AE121" s="40"/>
    </row>
    <row r="122" s="2" customFormat="1" ht="25.65" customHeight="1">
      <c r="A122" s="40"/>
      <c r="B122" s="41"/>
      <c r="C122" s="33" t="s">
        <v>30</v>
      </c>
      <c r="D122" s="42"/>
      <c r="E122" s="42"/>
      <c r="F122" s="28" t="str">
        <f>E15</f>
        <v>Statutární město Ostrava, MOb Slezská Ostrava</v>
      </c>
      <c r="G122" s="42"/>
      <c r="H122" s="42"/>
      <c r="I122" s="158" t="s">
        <v>36</v>
      </c>
      <c r="J122" s="38" t="str">
        <f>E21</f>
        <v>Master Design s.r.o.</v>
      </c>
      <c r="K122" s="42"/>
      <c r="L122" s="65"/>
      <c r="S122" s="40"/>
      <c r="T122" s="40"/>
      <c r="U122" s="40"/>
      <c r="V122" s="40"/>
      <c r="W122" s="40"/>
      <c r="X122" s="40"/>
      <c r="Y122" s="40"/>
      <c r="Z122" s="40"/>
      <c r="AA122" s="40"/>
      <c r="AB122" s="40"/>
      <c r="AC122" s="40"/>
      <c r="AD122" s="40"/>
      <c r="AE122" s="40"/>
    </row>
    <row r="123" s="2" customFormat="1" ht="15.15" customHeight="1">
      <c r="A123" s="40"/>
      <c r="B123" s="41"/>
      <c r="C123" s="33" t="s">
        <v>34</v>
      </c>
      <c r="D123" s="42"/>
      <c r="E123" s="42"/>
      <c r="F123" s="28" t="str">
        <f>IF(E18="","",E18)</f>
        <v>Vyplň údaj</v>
      </c>
      <c r="G123" s="42"/>
      <c r="H123" s="42"/>
      <c r="I123" s="158" t="s">
        <v>39</v>
      </c>
      <c r="J123" s="38" t="str">
        <f>E24</f>
        <v xml:space="preserve"> </v>
      </c>
      <c r="K123" s="42"/>
      <c r="L123" s="65"/>
      <c r="S123" s="40"/>
      <c r="T123" s="40"/>
      <c r="U123" s="40"/>
      <c r="V123" s="40"/>
      <c r="W123" s="40"/>
      <c r="X123" s="40"/>
      <c r="Y123" s="40"/>
      <c r="Z123" s="40"/>
      <c r="AA123" s="40"/>
      <c r="AB123" s="40"/>
      <c r="AC123" s="40"/>
      <c r="AD123" s="40"/>
      <c r="AE123" s="40"/>
    </row>
    <row r="124" s="2" customFormat="1" ht="10.32" customHeight="1">
      <c r="A124" s="40"/>
      <c r="B124" s="41"/>
      <c r="C124" s="42"/>
      <c r="D124" s="42"/>
      <c r="E124" s="42"/>
      <c r="F124" s="42"/>
      <c r="G124" s="42"/>
      <c r="H124" s="42"/>
      <c r="I124" s="156"/>
      <c r="J124" s="42"/>
      <c r="K124" s="42"/>
      <c r="L124" s="65"/>
      <c r="S124" s="40"/>
      <c r="T124" s="40"/>
      <c r="U124" s="40"/>
      <c r="V124" s="40"/>
      <c r="W124" s="40"/>
      <c r="X124" s="40"/>
      <c r="Y124" s="40"/>
      <c r="Z124" s="40"/>
      <c r="AA124" s="40"/>
      <c r="AB124" s="40"/>
      <c r="AC124" s="40"/>
      <c r="AD124" s="40"/>
      <c r="AE124" s="40"/>
    </row>
    <row r="125" s="11" customFormat="1" ht="29.28" customHeight="1">
      <c r="A125" s="217"/>
      <c r="B125" s="218"/>
      <c r="C125" s="219" t="s">
        <v>169</v>
      </c>
      <c r="D125" s="220" t="s">
        <v>68</v>
      </c>
      <c r="E125" s="220" t="s">
        <v>64</v>
      </c>
      <c r="F125" s="220" t="s">
        <v>65</v>
      </c>
      <c r="G125" s="220" t="s">
        <v>170</v>
      </c>
      <c r="H125" s="220" t="s">
        <v>171</v>
      </c>
      <c r="I125" s="221" t="s">
        <v>172</v>
      </c>
      <c r="J125" s="220" t="s">
        <v>159</v>
      </c>
      <c r="K125" s="222" t="s">
        <v>173</v>
      </c>
      <c r="L125" s="223"/>
      <c r="M125" s="102" t="s">
        <v>1</v>
      </c>
      <c r="N125" s="103" t="s">
        <v>47</v>
      </c>
      <c r="O125" s="103" t="s">
        <v>174</v>
      </c>
      <c r="P125" s="103" t="s">
        <v>175</v>
      </c>
      <c r="Q125" s="103" t="s">
        <v>176</v>
      </c>
      <c r="R125" s="103" t="s">
        <v>177</v>
      </c>
      <c r="S125" s="103" t="s">
        <v>178</v>
      </c>
      <c r="T125" s="104" t="s">
        <v>179</v>
      </c>
      <c r="U125" s="217"/>
      <c r="V125" s="217"/>
      <c r="W125" s="217"/>
      <c r="X125" s="217"/>
      <c r="Y125" s="217"/>
      <c r="Z125" s="217"/>
      <c r="AA125" s="217"/>
      <c r="AB125" s="217"/>
      <c r="AC125" s="217"/>
      <c r="AD125" s="217"/>
      <c r="AE125" s="217"/>
    </row>
    <row r="126" s="2" customFormat="1" ht="22.8" customHeight="1">
      <c r="A126" s="40"/>
      <c r="B126" s="41"/>
      <c r="C126" s="109" t="s">
        <v>180</v>
      </c>
      <c r="D126" s="42"/>
      <c r="E126" s="42"/>
      <c r="F126" s="42"/>
      <c r="G126" s="42"/>
      <c r="H126" s="42"/>
      <c r="I126" s="156"/>
      <c r="J126" s="224">
        <f>BK126</f>
        <v>0</v>
      </c>
      <c r="K126" s="42"/>
      <c r="L126" s="46"/>
      <c r="M126" s="105"/>
      <c r="N126" s="225"/>
      <c r="O126" s="106"/>
      <c r="P126" s="226">
        <f>P127+P198</f>
        <v>0</v>
      </c>
      <c r="Q126" s="106"/>
      <c r="R126" s="226">
        <f>R127+R198</f>
        <v>134.67846000999998</v>
      </c>
      <c r="S126" s="106"/>
      <c r="T126" s="227">
        <f>T127+T198</f>
        <v>17.54496</v>
      </c>
      <c r="U126" s="40"/>
      <c r="V126" s="40"/>
      <c r="W126" s="40"/>
      <c r="X126" s="40"/>
      <c r="Y126" s="40"/>
      <c r="Z126" s="40"/>
      <c r="AA126" s="40"/>
      <c r="AB126" s="40"/>
      <c r="AC126" s="40"/>
      <c r="AD126" s="40"/>
      <c r="AE126" s="40"/>
      <c r="AT126" s="18" t="s">
        <v>82</v>
      </c>
      <c r="AU126" s="18" t="s">
        <v>161</v>
      </c>
      <c r="BK126" s="228">
        <f>BK127+BK198</f>
        <v>0</v>
      </c>
    </row>
    <row r="127" s="12" customFormat="1" ht="25.92" customHeight="1">
      <c r="A127" s="12"/>
      <c r="B127" s="229"/>
      <c r="C127" s="230"/>
      <c r="D127" s="231" t="s">
        <v>82</v>
      </c>
      <c r="E127" s="232" t="s">
        <v>264</v>
      </c>
      <c r="F127" s="232" t="s">
        <v>265</v>
      </c>
      <c r="G127" s="230"/>
      <c r="H127" s="230"/>
      <c r="I127" s="233"/>
      <c r="J127" s="234">
        <f>BK127</f>
        <v>0</v>
      </c>
      <c r="K127" s="230"/>
      <c r="L127" s="235"/>
      <c r="M127" s="236"/>
      <c r="N127" s="237"/>
      <c r="O127" s="237"/>
      <c r="P127" s="238">
        <f>P128+P148+P156+P184+P188+P196</f>
        <v>0</v>
      </c>
      <c r="Q127" s="237"/>
      <c r="R127" s="238">
        <f>R128+R148+R156+R184+R188+R196</f>
        <v>134.20001800999998</v>
      </c>
      <c r="S127" s="237"/>
      <c r="T127" s="239">
        <f>T128+T148+T156+T184+T188+T196</f>
        <v>17.54496</v>
      </c>
      <c r="U127" s="12"/>
      <c r="V127" s="12"/>
      <c r="W127" s="12"/>
      <c r="X127" s="12"/>
      <c r="Y127" s="12"/>
      <c r="Z127" s="12"/>
      <c r="AA127" s="12"/>
      <c r="AB127" s="12"/>
      <c r="AC127" s="12"/>
      <c r="AD127" s="12"/>
      <c r="AE127" s="12"/>
      <c r="AR127" s="240" t="s">
        <v>91</v>
      </c>
      <c r="AT127" s="241" t="s">
        <v>82</v>
      </c>
      <c r="AU127" s="241" t="s">
        <v>83</v>
      </c>
      <c r="AY127" s="240" t="s">
        <v>184</v>
      </c>
      <c r="BK127" s="242">
        <f>BK128+BK148+BK156+BK184+BK188+BK196</f>
        <v>0</v>
      </c>
    </row>
    <row r="128" s="12" customFormat="1" ht="22.8" customHeight="1">
      <c r="A128" s="12"/>
      <c r="B128" s="229"/>
      <c r="C128" s="230"/>
      <c r="D128" s="231" t="s">
        <v>82</v>
      </c>
      <c r="E128" s="243" t="s">
        <v>91</v>
      </c>
      <c r="F128" s="243" t="s">
        <v>266</v>
      </c>
      <c r="G128" s="230"/>
      <c r="H128" s="230"/>
      <c r="I128" s="233"/>
      <c r="J128" s="244">
        <f>BK128</f>
        <v>0</v>
      </c>
      <c r="K128" s="230"/>
      <c r="L128" s="235"/>
      <c r="M128" s="236"/>
      <c r="N128" s="237"/>
      <c r="O128" s="237"/>
      <c r="P128" s="238">
        <f>SUM(P129:P147)</f>
        <v>0</v>
      </c>
      <c r="Q128" s="237"/>
      <c r="R128" s="238">
        <f>SUM(R129:R147)</f>
        <v>0</v>
      </c>
      <c r="S128" s="237"/>
      <c r="T128" s="239">
        <f>SUM(T129:T147)</f>
        <v>0</v>
      </c>
      <c r="U128" s="12"/>
      <c r="V128" s="12"/>
      <c r="W128" s="12"/>
      <c r="X128" s="12"/>
      <c r="Y128" s="12"/>
      <c r="Z128" s="12"/>
      <c r="AA128" s="12"/>
      <c r="AB128" s="12"/>
      <c r="AC128" s="12"/>
      <c r="AD128" s="12"/>
      <c r="AE128" s="12"/>
      <c r="AR128" s="240" t="s">
        <v>91</v>
      </c>
      <c r="AT128" s="241" t="s">
        <v>82</v>
      </c>
      <c r="AU128" s="241" t="s">
        <v>91</v>
      </c>
      <c r="AY128" s="240" t="s">
        <v>184</v>
      </c>
      <c r="BK128" s="242">
        <f>SUM(BK129:BK147)</f>
        <v>0</v>
      </c>
    </row>
    <row r="129" s="2" customFormat="1" ht="16.5" customHeight="1">
      <c r="A129" s="40"/>
      <c r="B129" s="41"/>
      <c r="C129" s="245" t="s">
        <v>91</v>
      </c>
      <c r="D129" s="245" t="s">
        <v>187</v>
      </c>
      <c r="E129" s="246" t="s">
        <v>3523</v>
      </c>
      <c r="F129" s="247" t="s">
        <v>3524</v>
      </c>
      <c r="G129" s="248" t="s">
        <v>309</v>
      </c>
      <c r="H129" s="249">
        <v>74.700000000000003</v>
      </c>
      <c r="I129" s="250"/>
      <c r="J129" s="251">
        <f>ROUND(I129*H129,2)</f>
        <v>0</v>
      </c>
      <c r="K129" s="247" t="s">
        <v>191</v>
      </c>
      <c r="L129" s="46"/>
      <c r="M129" s="252" t="s">
        <v>1</v>
      </c>
      <c r="N129" s="253" t="s">
        <v>49</v>
      </c>
      <c r="O129" s="93"/>
      <c r="P129" s="254">
        <f>O129*H129</f>
        <v>0</v>
      </c>
      <c r="Q129" s="254">
        <v>0</v>
      </c>
      <c r="R129" s="254">
        <f>Q129*H129</f>
        <v>0</v>
      </c>
      <c r="S129" s="254">
        <v>0</v>
      </c>
      <c r="T129" s="255">
        <f>S129*H129</f>
        <v>0</v>
      </c>
      <c r="U129" s="40"/>
      <c r="V129" s="40"/>
      <c r="W129" s="40"/>
      <c r="X129" s="40"/>
      <c r="Y129" s="40"/>
      <c r="Z129" s="40"/>
      <c r="AA129" s="40"/>
      <c r="AB129" s="40"/>
      <c r="AC129" s="40"/>
      <c r="AD129" s="40"/>
      <c r="AE129" s="40"/>
      <c r="AR129" s="256" t="s">
        <v>196</v>
      </c>
      <c r="AT129" s="256" t="s">
        <v>187</v>
      </c>
      <c r="AU129" s="256" t="s">
        <v>99</v>
      </c>
      <c r="AY129" s="18" t="s">
        <v>184</v>
      </c>
      <c r="BE129" s="257">
        <f>IF(N129="základní",J129,0)</f>
        <v>0</v>
      </c>
      <c r="BF129" s="257">
        <f>IF(N129="snížená",J129,0)</f>
        <v>0</v>
      </c>
      <c r="BG129" s="257">
        <f>IF(N129="zákl. přenesená",J129,0)</f>
        <v>0</v>
      </c>
      <c r="BH129" s="257">
        <f>IF(N129="sníž. přenesená",J129,0)</f>
        <v>0</v>
      </c>
      <c r="BI129" s="257">
        <f>IF(N129="nulová",J129,0)</f>
        <v>0</v>
      </c>
      <c r="BJ129" s="18" t="s">
        <v>99</v>
      </c>
      <c r="BK129" s="257">
        <f>ROUND(I129*H129,2)</f>
        <v>0</v>
      </c>
      <c r="BL129" s="18" t="s">
        <v>196</v>
      </c>
      <c r="BM129" s="256" t="s">
        <v>3703</v>
      </c>
    </row>
    <row r="130" s="13" customFormat="1">
      <c r="A130" s="13"/>
      <c r="B130" s="266"/>
      <c r="C130" s="267"/>
      <c r="D130" s="258" t="s">
        <v>271</v>
      </c>
      <c r="E130" s="268" t="s">
        <v>1</v>
      </c>
      <c r="F130" s="269" t="s">
        <v>3704</v>
      </c>
      <c r="G130" s="267"/>
      <c r="H130" s="270">
        <v>74.700000000000003</v>
      </c>
      <c r="I130" s="271"/>
      <c r="J130" s="267"/>
      <c r="K130" s="267"/>
      <c r="L130" s="272"/>
      <c r="M130" s="273"/>
      <c r="N130" s="274"/>
      <c r="O130" s="274"/>
      <c r="P130" s="274"/>
      <c r="Q130" s="274"/>
      <c r="R130" s="274"/>
      <c r="S130" s="274"/>
      <c r="T130" s="275"/>
      <c r="U130" s="13"/>
      <c r="V130" s="13"/>
      <c r="W130" s="13"/>
      <c r="X130" s="13"/>
      <c r="Y130" s="13"/>
      <c r="Z130" s="13"/>
      <c r="AA130" s="13"/>
      <c r="AB130" s="13"/>
      <c r="AC130" s="13"/>
      <c r="AD130" s="13"/>
      <c r="AE130" s="13"/>
      <c r="AT130" s="276" t="s">
        <v>271</v>
      </c>
      <c r="AU130" s="276" t="s">
        <v>99</v>
      </c>
      <c r="AV130" s="13" t="s">
        <v>99</v>
      </c>
      <c r="AW130" s="13" t="s">
        <v>38</v>
      </c>
      <c r="AX130" s="13" t="s">
        <v>83</v>
      </c>
      <c r="AY130" s="276" t="s">
        <v>184</v>
      </c>
    </row>
    <row r="131" s="14" customFormat="1">
      <c r="A131" s="14"/>
      <c r="B131" s="277"/>
      <c r="C131" s="278"/>
      <c r="D131" s="258" t="s">
        <v>271</v>
      </c>
      <c r="E131" s="279" t="s">
        <v>1</v>
      </c>
      <c r="F131" s="280" t="s">
        <v>273</v>
      </c>
      <c r="G131" s="278"/>
      <c r="H131" s="281">
        <v>74.700000000000003</v>
      </c>
      <c r="I131" s="282"/>
      <c r="J131" s="278"/>
      <c r="K131" s="278"/>
      <c r="L131" s="283"/>
      <c r="M131" s="284"/>
      <c r="N131" s="285"/>
      <c r="O131" s="285"/>
      <c r="P131" s="285"/>
      <c r="Q131" s="285"/>
      <c r="R131" s="285"/>
      <c r="S131" s="285"/>
      <c r="T131" s="286"/>
      <c r="U131" s="14"/>
      <c r="V131" s="14"/>
      <c r="W131" s="14"/>
      <c r="X131" s="14"/>
      <c r="Y131" s="14"/>
      <c r="Z131" s="14"/>
      <c r="AA131" s="14"/>
      <c r="AB131" s="14"/>
      <c r="AC131" s="14"/>
      <c r="AD131" s="14"/>
      <c r="AE131" s="14"/>
      <c r="AT131" s="287" t="s">
        <v>271</v>
      </c>
      <c r="AU131" s="287" t="s">
        <v>99</v>
      </c>
      <c r="AV131" s="14" t="s">
        <v>196</v>
      </c>
      <c r="AW131" s="14" t="s">
        <v>38</v>
      </c>
      <c r="AX131" s="14" t="s">
        <v>91</v>
      </c>
      <c r="AY131" s="287" t="s">
        <v>184</v>
      </c>
    </row>
    <row r="132" s="2" customFormat="1" ht="16.5" customHeight="1">
      <c r="A132" s="40"/>
      <c r="B132" s="41"/>
      <c r="C132" s="245" t="s">
        <v>99</v>
      </c>
      <c r="D132" s="245" t="s">
        <v>187</v>
      </c>
      <c r="E132" s="246" t="s">
        <v>3705</v>
      </c>
      <c r="F132" s="247" t="s">
        <v>3706</v>
      </c>
      <c r="G132" s="248" t="s">
        <v>319</v>
      </c>
      <c r="H132" s="249">
        <v>60.25</v>
      </c>
      <c r="I132" s="250"/>
      <c r="J132" s="251">
        <f>ROUND(I132*H132,2)</f>
        <v>0</v>
      </c>
      <c r="K132" s="247" t="s">
        <v>191</v>
      </c>
      <c r="L132" s="46"/>
      <c r="M132" s="252" t="s">
        <v>1</v>
      </c>
      <c r="N132" s="253" t="s">
        <v>49</v>
      </c>
      <c r="O132" s="93"/>
      <c r="P132" s="254">
        <f>O132*H132</f>
        <v>0</v>
      </c>
      <c r="Q132" s="254">
        <v>0</v>
      </c>
      <c r="R132" s="254">
        <f>Q132*H132</f>
        <v>0</v>
      </c>
      <c r="S132" s="254">
        <v>0</v>
      </c>
      <c r="T132" s="255">
        <f>S132*H132</f>
        <v>0</v>
      </c>
      <c r="U132" s="40"/>
      <c r="V132" s="40"/>
      <c r="W132" s="40"/>
      <c r="X132" s="40"/>
      <c r="Y132" s="40"/>
      <c r="Z132" s="40"/>
      <c r="AA132" s="40"/>
      <c r="AB132" s="40"/>
      <c r="AC132" s="40"/>
      <c r="AD132" s="40"/>
      <c r="AE132" s="40"/>
      <c r="AR132" s="256" t="s">
        <v>196</v>
      </c>
      <c r="AT132" s="256" t="s">
        <v>187</v>
      </c>
      <c r="AU132" s="256" t="s">
        <v>99</v>
      </c>
      <c r="AY132" s="18" t="s">
        <v>184</v>
      </c>
      <c r="BE132" s="257">
        <f>IF(N132="základní",J132,0)</f>
        <v>0</v>
      </c>
      <c r="BF132" s="257">
        <f>IF(N132="snížená",J132,0)</f>
        <v>0</v>
      </c>
      <c r="BG132" s="257">
        <f>IF(N132="zákl. přenesená",J132,0)</f>
        <v>0</v>
      </c>
      <c r="BH132" s="257">
        <f>IF(N132="sníž. přenesená",J132,0)</f>
        <v>0</v>
      </c>
      <c r="BI132" s="257">
        <f>IF(N132="nulová",J132,0)</f>
        <v>0</v>
      </c>
      <c r="BJ132" s="18" t="s">
        <v>99</v>
      </c>
      <c r="BK132" s="257">
        <f>ROUND(I132*H132,2)</f>
        <v>0</v>
      </c>
      <c r="BL132" s="18" t="s">
        <v>196</v>
      </c>
      <c r="BM132" s="256" t="s">
        <v>3707</v>
      </c>
    </row>
    <row r="133" s="2" customFormat="1" ht="16.5" customHeight="1">
      <c r="A133" s="40"/>
      <c r="B133" s="41"/>
      <c r="C133" s="245" t="s">
        <v>278</v>
      </c>
      <c r="D133" s="245" t="s">
        <v>187</v>
      </c>
      <c r="E133" s="246" t="s">
        <v>3312</v>
      </c>
      <c r="F133" s="247" t="s">
        <v>3313</v>
      </c>
      <c r="G133" s="248" t="s">
        <v>319</v>
      </c>
      <c r="H133" s="249">
        <v>53</v>
      </c>
      <c r="I133" s="250"/>
      <c r="J133" s="251">
        <f>ROUND(I133*H133,2)</f>
        <v>0</v>
      </c>
      <c r="K133" s="247" t="s">
        <v>191</v>
      </c>
      <c r="L133" s="46"/>
      <c r="M133" s="252" t="s">
        <v>1</v>
      </c>
      <c r="N133" s="253" t="s">
        <v>49</v>
      </c>
      <c r="O133" s="93"/>
      <c r="P133" s="254">
        <f>O133*H133</f>
        <v>0</v>
      </c>
      <c r="Q133" s="254">
        <v>0</v>
      </c>
      <c r="R133" s="254">
        <f>Q133*H133</f>
        <v>0</v>
      </c>
      <c r="S133" s="254">
        <v>0</v>
      </c>
      <c r="T133" s="255">
        <f>S133*H133</f>
        <v>0</v>
      </c>
      <c r="U133" s="40"/>
      <c r="V133" s="40"/>
      <c r="W133" s="40"/>
      <c r="X133" s="40"/>
      <c r="Y133" s="40"/>
      <c r="Z133" s="40"/>
      <c r="AA133" s="40"/>
      <c r="AB133" s="40"/>
      <c r="AC133" s="40"/>
      <c r="AD133" s="40"/>
      <c r="AE133" s="40"/>
      <c r="AR133" s="256" t="s">
        <v>196</v>
      </c>
      <c r="AT133" s="256" t="s">
        <v>187</v>
      </c>
      <c r="AU133" s="256" t="s">
        <v>99</v>
      </c>
      <c r="AY133" s="18" t="s">
        <v>184</v>
      </c>
      <c r="BE133" s="257">
        <f>IF(N133="základní",J133,0)</f>
        <v>0</v>
      </c>
      <c r="BF133" s="257">
        <f>IF(N133="snížená",J133,0)</f>
        <v>0</v>
      </c>
      <c r="BG133" s="257">
        <f>IF(N133="zákl. přenesená",J133,0)</f>
        <v>0</v>
      </c>
      <c r="BH133" s="257">
        <f>IF(N133="sníž. přenesená",J133,0)</f>
        <v>0</v>
      </c>
      <c r="BI133" s="257">
        <f>IF(N133="nulová",J133,0)</f>
        <v>0</v>
      </c>
      <c r="BJ133" s="18" t="s">
        <v>99</v>
      </c>
      <c r="BK133" s="257">
        <f>ROUND(I133*H133,2)</f>
        <v>0</v>
      </c>
      <c r="BL133" s="18" t="s">
        <v>196</v>
      </c>
      <c r="BM133" s="256" t="s">
        <v>3708</v>
      </c>
    </row>
    <row r="134" s="2" customFormat="1">
      <c r="A134" s="40"/>
      <c r="B134" s="41"/>
      <c r="C134" s="42"/>
      <c r="D134" s="258" t="s">
        <v>194</v>
      </c>
      <c r="E134" s="42"/>
      <c r="F134" s="259" t="s">
        <v>471</v>
      </c>
      <c r="G134" s="42"/>
      <c r="H134" s="42"/>
      <c r="I134" s="156"/>
      <c r="J134" s="42"/>
      <c r="K134" s="42"/>
      <c r="L134" s="46"/>
      <c r="M134" s="260"/>
      <c r="N134" s="261"/>
      <c r="O134" s="93"/>
      <c r="P134" s="93"/>
      <c r="Q134" s="93"/>
      <c r="R134" s="93"/>
      <c r="S134" s="93"/>
      <c r="T134" s="94"/>
      <c r="U134" s="40"/>
      <c r="V134" s="40"/>
      <c r="W134" s="40"/>
      <c r="X134" s="40"/>
      <c r="Y134" s="40"/>
      <c r="Z134" s="40"/>
      <c r="AA134" s="40"/>
      <c r="AB134" s="40"/>
      <c r="AC134" s="40"/>
      <c r="AD134" s="40"/>
      <c r="AE134" s="40"/>
      <c r="AT134" s="18" t="s">
        <v>194</v>
      </c>
      <c r="AU134" s="18" t="s">
        <v>99</v>
      </c>
    </row>
    <row r="135" s="13" customFormat="1">
      <c r="A135" s="13"/>
      <c r="B135" s="266"/>
      <c r="C135" s="267"/>
      <c r="D135" s="258" t="s">
        <v>271</v>
      </c>
      <c r="E135" s="267"/>
      <c r="F135" s="269" t="s">
        <v>3709</v>
      </c>
      <c r="G135" s="267"/>
      <c r="H135" s="270">
        <v>53</v>
      </c>
      <c r="I135" s="271"/>
      <c r="J135" s="267"/>
      <c r="K135" s="267"/>
      <c r="L135" s="272"/>
      <c r="M135" s="273"/>
      <c r="N135" s="274"/>
      <c r="O135" s="274"/>
      <c r="P135" s="274"/>
      <c r="Q135" s="274"/>
      <c r="R135" s="274"/>
      <c r="S135" s="274"/>
      <c r="T135" s="275"/>
      <c r="U135" s="13"/>
      <c r="V135" s="13"/>
      <c r="W135" s="13"/>
      <c r="X135" s="13"/>
      <c r="Y135" s="13"/>
      <c r="Z135" s="13"/>
      <c r="AA135" s="13"/>
      <c r="AB135" s="13"/>
      <c r="AC135" s="13"/>
      <c r="AD135" s="13"/>
      <c r="AE135" s="13"/>
      <c r="AT135" s="276" t="s">
        <v>271</v>
      </c>
      <c r="AU135" s="276" t="s">
        <v>99</v>
      </c>
      <c r="AV135" s="13" t="s">
        <v>99</v>
      </c>
      <c r="AW135" s="13" t="s">
        <v>4</v>
      </c>
      <c r="AX135" s="13" t="s">
        <v>91</v>
      </c>
      <c r="AY135" s="276" t="s">
        <v>184</v>
      </c>
    </row>
    <row r="136" s="2" customFormat="1" ht="16.5" customHeight="1">
      <c r="A136" s="40"/>
      <c r="B136" s="41"/>
      <c r="C136" s="245" t="s">
        <v>196</v>
      </c>
      <c r="D136" s="245" t="s">
        <v>187</v>
      </c>
      <c r="E136" s="246" t="s">
        <v>328</v>
      </c>
      <c r="F136" s="247" t="s">
        <v>329</v>
      </c>
      <c r="G136" s="248" t="s">
        <v>319</v>
      </c>
      <c r="H136" s="249">
        <v>26.5</v>
      </c>
      <c r="I136" s="250"/>
      <c r="J136" s="251">
        <f>ROUND(I136*H136,2)</f>
        <v>0</v>
      </c>
      <c r="K136" s="247" t="s">
        <v>191</v>
      </c>
      <c r="L136" s="46"/>
      <c r="M136" s="252" t="s">
        <v>1</v>
      </c>
      <c r="N136" s="253" t="s">
        <v>49</v>
      </c>
      <c r="O136" s="93"/>
      <c r="P136" s="254">
        <f>O136*H136</f>
        <v>0</v>
      </c>
      <c r="Q136" s="254">
        <v>0</v>
      </c>
      <c r="R136" s="254">
        <f>Q136*H136</f>
        <v>0</v>
      </c>
      <c r="S136" s="254">
        <v>0</v>
      </c>
      <c r="T136" s="255">
        <f>S136*H136</f>
        <v>0</v>
      </c>
      <c r="U136" s="40"/>
      <c r="V136" s="40"/>
      <c r="W136" s="40"/>
      <c r="X136" s="40"/>
      <c r="Y136" s="40"/>
      <c r="Z136" s="40"/>
      <c r="AA136" s="40"/>
      <c r="AB136" s="40"/>
      <c r="AC136" s="40"/>
      <c r="AD136" s="40"/>
      <c r="AE136" s="40"/>
      <c r="AR136" s="256" t="s">
        <v>196</v>
      </c>
      <c r="AT136" s="256" t="s">
        <v>187</v>
      </c>
      <c r="AU136" s="256" t="s">
        <v>99</v>
      </c>
      <c r="AY136" s="18" t="s">
        <v>184</v>
      </c>
      <c r="BE136" s="257">
        <f>IF(N136="základní",J136,0)</f>
        <v>0</v>
      </c>
      <c r="BF136" s="257">
        <f>IF(N136="snížená",J136,0)</f>
        <v>0</v>
      </c>
      <c r="BG136" s="257">
        <f>IF(N136="zákl. přenesená",J136,0)</f>
        <v>0</v>
      </c>
      <c r="BH136" s="257">
        <f>IF(N136="sníž. přenesená",J136,0)</f>
        <v>0</v>
      </c>
      <c r="BI136" s="257">
        <f>IF(N136="nulová",J136,0)</f>
        <v>0</v>
      </c>
      <c r="BJ136" s="18" t="s">
        <v>99</v>
      </c>
      <c r="BK136" s="257">
        <f>ROUND(I136*H136,2)</f>
        <v>0</v>
      </c>
      <c r="BL136" s="18" t="s">
        <v>196</v>
      </c>
      <c r="BM136" s="256" t="s">
        <v>3710</v>
      </c>
    </row>
    <row r="137" s="2" customFormat="1" ht="16.5" customHeight="1">
      <c r="A137" s="40"/>
      <c r="B137" s="41"/>
      <c r="C137" s="245" t="s">
        <v>183</v>
      </c>
      <c r="D137" s="245" t="s">
        <v>187</v>
      </c>
      <c r="E137" s="246" t="s">
        <v>3318</v>
      </c>
      <c r="F137" s="247" t="s">
        <v>3319</v>
      </c>
      <c r="G137" s="248" t="s">
        <v>319</v>
      </c>
      <c r="H137" s="249">
        <v>47.448</v>
      </c>
      <c r="I137" s="250"/>
      <c r="J137" s="251">
        <f>ROUND(I137*H137,2)</f>
        <v>0</v>
      </c>
      <c r="K137" s="247" t="s">
        <v>191</v>
      </c>
      <c r="L137" s="46"/>
      <c r="M137" s="252" t="s">
        <v>1</v>
      </c>
      <c r="N137" s="253" t="s">
        <v>49</v>
      </c>
      <c r="O137" s="93"/>
      <c r="P137" s="254">
        <f>O137*H137</f>
        <v>0</v>
      </c>
      <c r="Q137" s="254">
        <v>0</v>
      </c>
      <c r="R137" s="254">
        <f>Q137*H137</f>
        <v>0</v>
      </c>
      <c r="S137" s="254">
        <v>0</v>
      </c>
      <c r="T137" s="255">
        <f>S137*H137</f>
        <v>0</v>
      </c>
      <c r="U137" s="40"/>
      <c r="V137" s="40"/>
      <c r="W137" s="40"/>
      <c r="X137" s="40"/>
      <c r="Y137" s="40"/>
      <c r="Z137" s="40"/>
      <c r="AA137" s="40"/>
      <c r="AB137" s="40"/>
      <c r="AC137" s="40"/>
      <c r="AD137" s="40"/>
      <c r="AE137" s="40"/>
      <c r="AR137" s="256" t="s">
        <v>196</v>
      </c>
      <c r="AT137" s="256" t="s">
        <v>187</v>
      </c>
      <c r="AU137" s="256" t="s">
        <v>99</v>
      </c>
      <c r="AY137" s="18" t="s">
        <v>184</v>
      </c>
      <c r="BE137" s="257">
        <f>IF(N137="základní",J137,0)</f>
        <v>0</v>
      </c>
      <c r="BF137" s="257">
        <f>IF(N137="snížená",J137,0)</f>
        <v>0</v>
      </c>
      <c r="BG137" s="257">
        <f>IF(N137="zákl. přenesená",J137,0)</f>
        <v>0</v>
      </c>
      <c r="BH137" s="257">
        <f>IF(N137="sníž. přenesená",J137,0)</f>
        <v>0</v>
      </c>
      <c r="BI137" s="257">
        <f>IF(N137="nulová",J137,0)</f>
        <v>0</v>
      </c>
      <c r="BJ137" s="18" t="s">
        <v>99</v>
      </c>
      <c r="BK137" s="257">
        <f>ROUND(I137*H137,2)</f>
        <v>0</v>
      </c>
      <c r="BL137" s="18" t="s">
        <v>196</v>
      </c>
      <c r="BM137" s="256" t="s">
        <v>3711</v>
      </c>
    </row>
    <row r="138" s="13" customFormat="1">
      <c r="A138" s="13"/>
      <c r="B138" s="266"/>
      <c r="C138" s="267"/>
      <c r="D138" s="258" t="s">
        <v>271</v>
      </c>
      <c r="E138" s="268" t="s">
        <v>1</v>
      </c>
      <c r="F138" s="269" t="s">
        <v>3712</v>
      </c>
      <c r="G138" s="267"/>
      <c r="H138" s="270">
        <v>5.2779999999999996</v>
      </c>
      <c r="I138" s="271"/>
      <c r="J138" s="267"/>
      <c r="K138" s="267"/>
      <c r="L138" s="272"/>
      <c r="M138" s="273"/>
      <c r="N138" s="274"/>
      <c r="O138" s="274"/>
      <c r="P138" s="274"/>
      <c r="Q138" s="274"/>
      <c r="R138" s="274"/>
      <c r="S138" s="274"/>
      <c r="T138" s="275"/>
      <c r="U138" s="13"/>
      <c r="V138" s="13"/>
      <c r="W138" s="13"/>
      <c r="X138" s="13"/>
      <c r="Y138" s="13"/>
      <c r="Z138" s="13"/>
      <c r="AA138" s="13"/>
      <c r="AB138" s="13"/>
      <c r="AC138" s="13"/>
      <c r="AD138" s="13"/>
      <c r="AE138" s="13"/>
      <c r="AT138" s="276" t="s">
        <v>271</v>
      </c>
      <c r="AU138" s="276" t="s">
        <v>99</v>
      </c>
      <c r="AV138" s="13" t="s">
        <v>99</v>
      </c>
      <c r="AW138" s="13" t="s">
        <v>38</v>
      </c>
      <c r="AX138" s="13" t="s">
        <v>83</v>
      </c>
      <c r="AY138" s="276" t="s">
        <v>184</v>
      </c>
    </row>
    <row r="139" s="16" customFormat="1">
      <c r="A139" s="16"/>
      <c r="B139" s="298"/>
      <c r="C139" s="299"/>
      <c r="D139" s="258" t="s">
        <v>271</v>
      </c>
      <c r="E139" s="300" t="s">
        <v>1</v>
      </c>
      <c r="F139" s="301" t="s">
        <v>346</v>
      </c>
      <c r="G139" s="299"/>
      <c r="H139" s="302">
        <v>5.2779999999999996</v>
      </c>
      <c r="I139" s="303"/>
      <c r="J139" s="299"/>
      <c r="K139" s="299"/>
      <c r="L139" s="304"/>
      <c r="M139" s="305"/>
      <c r="N139" s="306"/>
      <c r="O139" s="306"/>
      <c r="P139" s="306"/>
      <c r="Q139" s="306"/>
      <c r="R139" s="306"/>
      <c r="S139" s="306"/>
      <c r="T139" s="307"/>
      <c r="U139" s="16"/>
      <c r="V139" s="16"/>
      <c r="W139" s="16"/>
      <c r="X139" s="16"/>
      <c r="Y139" s="16"/>
      <c r="Z139" s="16"/>
      <c r="AA139" s="16"/>
      <c r="AB139" s="16"/>
      <c r="AC139" s="16"/>
      <c r="AD139" s="16"/>
      <c r="AE139" s="16"/>
      <c r="AT139" s="308" t="s">
        <v>271</v>
      </c>
      <c r="AU139" s="308" t="s">
        <v>99</v>
      </c>
      <c r="AV139" s="16" t="s">
        <v>278</v>
      </c>
      <c r="AW139" s="16" t="s">
        <v>38</v>
      </c>
      <c r="AX139" s="16" t="s">
        <v>83</v>
      </c>
      <c r="AY139" s="308" t="s">
        <v>184</v>
      </c>
    </row>
    <row r="140" s="13" customFormat="1">
      <c r="A140" s="13"/>
      <c r="B140" s="266"/>
      <c r="C140" s="267"/>
      <c r="D140" s="258" t="s">
        <v>271</v>
      </c>
      <c r="E140" s="268" t="s">
        <v>1</v>
      </c>
      <c r="F140" s="269" t="s">
        <v>3713</v>
      </c>
      <c r="G140" s="267"/>
      <c r="H140" s="270">
        <v>42.170000000000002</v>
      </c>
      <c r="I140" s="271"/>
      <c r="J140" s="267"/>
      <c r="K140" s="267"/>
      <c r="L140" s="272"/>
      <c r="M140" s="273"/>
      <c r="N140" s="274"/>
      <c r="O140" s="274"/>
      <c r="P140" s="274"/>
      <c r="Q140" s="274"/>
      <c r="R140" s="274"/>
      <c r="S140" s="274"/>
      <c r="T140" s="275"/>
      <c r="U140" s="13"/>
      <c r="V140" s="13"/>
      <c r="W140" s="13"/>
      <c r="X140" s="13"/>
      <c r="Y140" s="13"/>
      <c r="Z140" s="13"/>
      <c r="AA140" s="13"/>
      <c r="AB140" s="13"/>
      <c r="AC140" s="13"/>
      <c r="AD140" s="13"/>
      <c r="AE140" s="13"/>
      <c r="AT140" s="276" t="s">
        <v>271</v>
      </c>
      <c r="AU140" s="276" t="s">
        <v>99</v>
      </c>
      <c r="AV140" s="13" t="s">
        <v>99</v>
      </c>
      <c r="AW140" s="13" t="s">
        <v>38</v>
      </c>
      <c r="AX140" s="13" t="s">
        <v>83</v>
      </c>
      <c r="AY140" s="276" t="s">
        <v>184</v>
      </c>
    </row>
    <row r="141" s="14" customFormat="1">
      <c r="A141" s="14"/>
      <c r="B141" s="277"/>
      <c r="C141" s="278"/>
      <c r="D141" s="258" t="s">
        <v>271</v>
      </c>
      <c r="E141" s="279" t="s">
        <v>1</v>
      </c>
      <c r="F141" s="280" t="s">
        <v>273</v>
      </c>
      <c r="G141" s="278"/>
      <c r="H141" s="281">
        <v>47.448</v>
      </c>
      <c r="I141" s="282"/>
      <c r="J141" s="278"/>
      <c r="K141" s="278"/>
      <c r="L141" s="283"/>
      <c r="M141" s="284"/>
      <c r="N141" s="285"/>
      <c r="O141" s="285"/>
      <c r="P141" s="285"/>
      <c r="Q141" s="285"/>
      <c r="R141" s="285"/>
      <c r="S141" s="285"/>
      <c r="T141" s="286"/>
      <c r="U141" s="14"/>
      <c r="V141" s="14"/>
      <c r="W141" s="14"/>
      <c r="X141" s="14"/>
      <c r="Y141" s="14"/>
      <c r="Z141" s="14"/>
      <c r="AA141" s="14"/>
      <c r="AB141" s="14"/>
      <c r="AC141" s="14"/>
      <c r="AD141" s="14"/>
      <c r="AE141" s="14"/>
      <c r="AT141" s="287" t="s">
        <v>271</v>
      </c>
      <c r="AU141" s="287" t="s">
        <v>99</v>
      </c>
      <c r="AV141" s="14" t="s">
        <v>196</v>
      </c>
      <c r="AW141" s="14" t="s">
        <v>38</v>
      </c>
      <c r="AX141" s="14" t="s">
        <v>91</v>
      </c>
      <c r="AY141" s="287" t="s">
        <v>184</v>
      </c>
    </row>
    <row r="142" s="2" customFormat="1" ht="21.75" customHeight="1">
      <c r="A142" s="40"/>
      <c r="B142" s="41"/>
      <c r="C142" s="245" t="s">
        <v>205</v>
      </c>
      <c r="D142" s="245" t="s">
        <v>187</v>
      </c>
      <c r="E142" s="246" t="s">
        <v>3322</v>
      </c>
      <c r="F142" s="247" t="s">
        <v>3323</v>
      </c>
      <c r="G142" s="248" t="s">
        <v>319</v>
      </c>
      <c r="H142" s="249">
        <v>474.48000000000002</v>
      </c>
      <c r="I142" s="250"/>
      <c r="J142" s="251">
        <f>ROUND(I142*H142,2)</f>
        <v>0</v>
      </c>
      <c r="K142" s="247" t="s">
        <v>191</v>
      </c>
      <c r="L142" s="46"/>
      <c r="M142" s="252" t="s">
        <v>1</v>
      </c>
      <c r="N142" s="253" t="s">
        <v>49</v>
      </c>
      <c r="O142" s="93"/>
      <c r="P142" s="254">
        <f>O142*H142</f>
        <v>0</v>
      </c>
      <c r="Q142" s="254">
        <v>0</v>
      </c>
      <c r="R142" s="254">
        <f>Q142*H142</f>
        <v>0</v>
      </c>
      <c r="S142" s="254">
        <v>0</v>
      </c>
      <c r="T142" s="255">
        <f>S142*H142</f>
        <v>0</v>
      </c>
      <c r="U142" s="40"/>
      <c r="V142" s="40"/>
      <c r="W142" s="40"/>
      <c r="X142" s="40"/>
      <c r="Y142" s="40"/>
      <c r="Z142" s="40"/>
      <c r="AA142" s="40"/>
      <c r="AB142" s="40"/>
      <c r="AC142" s="40"/>
      <c r="AD142" s="40"/>
      <c r="AE142" s="40"/>
      <c r="AR142" s="256" t="s">
        <v>196</v>
      </c>
      <c r="AT142" s="256" t="s">
        <v>187</v>
      </c>
      <c r="AU142" s="256" t="s">
        <v>99</v>
      </c>
      <c r="AY142" s="18" t="s">
        <v>184</v>
      </c>
      <c r="BE142" s="257">
        <f>IF(N142="základní",J142,0)</f>
        <v>0</v>
      </c>
      <c r="BF142" s="257">
        <f>IF(N142="snížená",J142,0)</f>
        <v>0</v>
      </c>
      <c r="BG142" s="257">
        <f>IF(N142="zákl. přenesená",J142,0)</f>
        <v>0</v>
      </c>
      <c r="BH142" s="257">
        <f>IF(N142="sníž. přenesená",J142,0)</f>
        <v>0</v>
      </c>
      <c r="BI142" s="257">
        <f>IF(N142="nulová",J142,0)</f>
        <v>0</v>
      </c>
      <c r="BJ142" s="18" t="s">
        <v>99</v>
      </c>
      <c r="BK142" s="257">
        <f>ROUND(I142*H142,2)</f>
        <v>0</v>
      </c>
      <c r="BL142" s="18" t="s">
        <v>196</v>
      </c>
      <c r="BM142" s="256" t="s">
        <v>3714</v>
      </c>
    </row>
    <row r="143" s="13" customFormat="1">
      <c r="A143" s="13"/>
      <c r="B143" s="266"/>
      <c r="C143" s="267"/>
      <c r="D143" s="258" t="s">
        <v>271</v>
      </c>
      <c r="E143" s="267"/>
      <c r="F143" s="269" t="s">
        <v>3715</v>
      </c>
      <c r="G143" s="267"/>
      <c r="H143" s="270">
        <v>474.48000000000002</v>
      </c>
      <c r="I143" s="271"/>
      <c r="J143" s="267"/>
      <c r="K143" s="267"/>
      <c r="L143" s="272"/>
      <c r="M143" s="273"/>
      <c r="N143" s="274"/>
      <c r="O143" s="274"/>
      <c r="P143" s="274"/>
      <c r="Q143" s="274"/>
      <c r="R143" s="274"/>
      <c r="S143" s="274"/>
      <c r="T143" s="275"/>
      <c r="U143" s="13"/>
      <c r="V143" s="13"/>
      <c r="W143" s="13"/>
      <c r="X143" s="13"/>
      <c r="Y143" s="13"/>
      <c r="Z143" s="13"/>
      <c r="AA143" s="13"/>
      <c r="AB143" s="13"/>
      <c r="AC143" s="13"/>
      <c r="AD143" s="13"/>
      <c r="AE143" s="13"/>
      <c r="AT143" s="276" t="s">
        <v>271</v>
      </c>
      <c r="AU143" s="276" t="s">
        <v>99</v>
      </c>
      <c r="AV143" s="13" t="s">
        <v>99</v>
      </c>
      <c r="AW143" s="13" t="s">
        <v>4</v>
      </c>
      <c r="AX143" s="13" t="s">
        <v>91</v>
      </c>
      <c r="AY143" s="276" t="s">
        <v>184</v>
      </c>
    </row>
    <row r="144" s="2" customFormat="1" ht="16.5" customHeight="1">
      <c r="A144" s="40"/>
      <c r="B144" s="41"/>
      <c r="C144" s="245" t="s">
        <v>212</v>
      </c>
      <c r="D144" s="245" t="s">
        <v>187</v>
      </c>
      <c r="E144" s="246" t="s">
        <v>3326</v>
      </c>
      <c r="F144" s="247" t="s">
        <v>3327</v>
      </c>
      <c r="G144" s="248" t="s">
        <v>389</v>
      </c>
      <c r="H144" s="249">
        <v>9.5</v>
      </c>
      <c r="I144" s="250"/>
      <c r="J144" s="251">
        <f>ROUND(I144*H144,2)</f>
        <v>0</v>
      </c>
      <c r="K144" s="247" t="s">
        <v>191</v>
      </c>
      <c r="L144" s="46"/>
      <c r="M144" s="252" t="s">
        <v>1</v>
      </c>
      <c r="N144" s="253" t="s">
        <v>49</v>
      </c>
      <c r="O144" s="93"/>
      <c r="P144" s="254">
        <f>O144*H144</f>
        <v>0</v>
      </c>
      <c r="Q144" s="254">
        <v>0</v>
      </c>
      <c r="R144" s="254">
        <f>Q144*H144</f>
        <v>0</v>
      </c>
      <c r="S144" s="254">
        <v>0</v>
      </c>
      <c r="T144" s="255">
        <f>S144*H144</f>
        <v>0</v>
      </c>
      <c r="U144" s="40"/>
      <c r="V144" s="40"/>
      <c r="W144" s="40"/>
      <c r="X144" s="40"/>
      <c r="Y144" s="40"/>
      <c r="Z144" s="40"/>
      <c r="AA144" s="40"/>
      <c r="AB144" s="40"/>
      <c r="AC144" s="40"/>
      <c r="AD144" s="40"/>
      <c r="AE144" s="40"/>
      <c r="AR144" s="256" t="s">
        <v>196</v>
      </c>
      <c r="AT144" s="256" t="s">
        <v>187</v>
      </c>
      <c r="AU144" s="256" t="s">
        <v>99</v>
      </c>
      <c r="AY144" s="18" t="s">
        <v>184</v>
      </c>
      <c r="BE144" s="257">
        <f>IF(N144="základní",J144,0)</f>
        <v>0</v>
      </c>
      <c r="BF144" s="257">
        <f>IF(N144="snížená",J144,0)</f>
        <v>0</v>
      </c>
      <c r="BG144" s="257">
        <f>IF(N144="zákl. přenesená",J144,0)</f>
        <v>0</v>
      </c>
      <c r="BH144" s="257">
        <f>IF(N144="sníž. přenesená",J144,0)</f>
        <v>0</v>
      </c>
      <c r="BI144" s="257">
        <f>IF(N144="nulová",J144,0)</f>
        <v>0</v>
      </c>
      <c r="BJ144" s="18" t="s">
        <v>99</v>
      </c>
      <c r="BK144" s="257">
        <f>ROUND(I144*H144,2)</f>
        <v>0</v>
      </c>
      <c r="BL144" s="18" t="s">
        <v>196</v>
      </c>
      <c r="BM144" s="256" t="s">
        <v>3716</v>
      </c>
    </row>
    <row r="145" s="13" customFormat="1">
      <c r="A145" s="13"/>
      <c r="B145" s="266"/>
      <c r="C145" s="267"/>
      <c r="D145" s="258" t="s">
        <v>271</v>
      </c>
      <c r="E145" s="267"/>
      <c r="F145" s="269" t="s">
        <v>3717</v>
      </c>
      <c r="G145" s="267"/>
      <c r="H145" s="270">
        <v>9.5</v>
      </c>
      <c r="I145" s="271"/>
      <c r="J145" s="267"/>
      <c r="K145" s="267"/>
      <c r="L145" s="272"/>
      <c r="M145" s="273"/>
      <c r="N145" s="274"/>
      <c r="O145" s="274"/>
      <c r="P145" s="274"/>
      <c r="Q145" s="274"/>
      <c r="R145" s="274"/>
      <c r="S145" s="274"/>
      <c r="T145" s="275"/>
      <c r="U145" s="13"/>
      <c r="V145" s="13"/>
      <c r="W145" s="13"/>
      <c r="X145" s="13"/>
      <c r="Y145" s="13"/>
      <c r="Z145" s="13"/>
      <c r="AA145" s="13"/>
      <c r="AB145" s="13"/>
      <c r="AC145" s="13"/>
      <c r="AD145" s="13"/>
      <c r="AE145" s="13"/>
      <c r="AT145" s="276" t="s">
        <v>271</v>
      </c>
      <c r="AU145" s="276" t="s">
        <v>99</v>
      </c>
      <c r="AV145" s="13" t="s">
        <v>99</v>
      </c>
      <c r="AW145" s="13" t="s">
        <v>4</v>
      </c>
      <c r="AX145" s="13" t="s">
        <v>91</v>
      </c>
      <c r="AY145" s="276" t="s">
        <v>184</v>
      </c>
    </row>
    <row r="146" s="2" customFormat="1" ht="16.5" customHeight="1">
      <c r="A146" s="40"/>
      <c r="B146" s="41"/>
      <c r="C146" s="245" t="s">
        <v>219</v>
      </c>
      <c r="D146" s="245" t="s">
        <v>187</v>
      </c>
      <c r="E146" s="246" t="s">
        <v>489</v>
      </c>
      <c r="F146" s="247" t="s">
        <v>490</v>
      </c>
      <c r="G146" s="248" t="s">
        <v>319</v>
      </c>
      <c r="H146" s="249">
        <v>5.2779999999999996</v>
      </c>
      <c r="I146" s="250"/>
      <c r="J146" s="251">
        <f>ROUND(I146*H146,2)</f>
        <v>0</v>
      </c>
      <c r="K146" s="247" t="s">
        <v>191</v>
      </c>
      <c r="L146" s="46"/>
      <c r="M146" s="252" t="s">
        <v>1</v>
      </c>
      <c r="N146" s="253" t="s">
        <v>49</v>
      </c>
      <c r="O146" s="93"/>
      <c r="P146" s="254">
        <f>O146*H146</f>
        <v>0</v>
      </c>
      <c r="Q146" s="254">
        <v>0</v>
      </c>
      <c r="R146" s="254">
        <f>Q146*H146</f>
        <v>0</v>
      </c>
      <c r="S146" s="254">
        <v>0</v>
      </c>
      <c r="T146" s="255">
        <f>S146*H146</f>
        <v>0</v>
      </c>
      <c r="U146" s="40"/>
      <c r="V146" s="40"/>
      <c r="W146" s="40"/>
      <c r="X146" s="40"/>
      <c r="Y146" s="40"/>
      <c r="Z146" s="40"/>
      <c r="AA146" s="40"/>
      <c r="AB146" s="40"/>
      <c r="AC146" s="40"/>
      <c r="AD146" s="40"/>
      <c r="AE146" s="40"/>
      <c r="AR146" s="256" t="s">
        <v>196</v>
      </c>
      <c r="AT146" s="256" t="s">
        <v>187</v>
      </c>
      <c r="AU146" s="256" t="s">
        <v>99</v>
      </c>
      <c r="AY146" s="18" t="s">
        <v>184</v>
      </c>
      <c r="BE146" s="257">
        <f>IF(N146="základní",J146,0)</f>
        <v>0</v>
      </c>
      <c r="BF146" s="257">
        <f>IF(N146="snížená",J146,0)</f>
        <v>0</v>
      </c>
      <c r="BG146" s="257">
        <f>IF(N146="zákl. přenesená",J146,0)</f>
        <v>0</v>
      </c>
      <c r="BH146" s="257">
        <f>IF(N146="sníž. přenesená",J146,0)</f>
        <v>0</v>
      </c>
      <c r="BI146" s="257">
        <f>IF(N146="nulová",J146,0)</f>
        <v>0</v>
      </c>
      <c r="BJ146" s="18" t="s">
        <v>99</v>
      </c>
      <c r="BK146" s="257">
        <f>ROUND(I146*H146,2)</f>
        <v>0</v>
      </c>
      <c r="BL146" s="18" t="s">
        <v>196</v>
      </c>
      <c r="BM146" s="256" t="s">
        <v>3718</v>
      </c>
    </row>
    <row r="147" s="2" customFormat="1" ht="16.5" customHeight="1">
      <c r="A147" s="40"/>
      <c r="B147" s="41"/>
      <c r="C147" s="245" t="s">
        <v>224</v>
      </c>
      <c r="D147" s="245" t="s">
        <v>187</v>
      </c>
      <c r="E147" s="246" t="s">
        <v>521</v>
      </c>
      <c r="F147" s="247" t="s">
        <v>522</v>
      </c>
      <c r="G147" s="248" t="s">
        <v>319</v>
      </c>
      <c r="H147" s="249">
        <v>31.777999999999999</v>
      </c>
      <c r="I147" s="250"/>
      <c r="J147" s="251">
        <f>ROUND(I147*H147,2)</f>
        <v>0</v>
      </c>
      <c r="K147" s="247" t="s">
        <v>191</v>
      </c>
      <c r="L147" s="46"/>
      <c r="M147" s="252" t="s">
        <v>1</v>
      </c>
      <c r="N147" s="253" t="s">
        <v>49</v>
      </c>
      <c r="O147" s="93"/>
      <c r="P147" s="254">
        <f>O147*H147</f>
        <v>0</v>
      </c>
      <c r="Q147" s="254">
        <v>0</v>
      </c>
      <c r="R147" s="254">
        <f>Q147*H147</f>
        <v>0</v>
      </c>
      <c r="S147" s="254">
        <v>0</v>
      </c>
      <c r="T147" s="255">
        <f>S147*H147</f>
        <v>0</v>
      </c>
      <c r="U147" s="40"/>
      <c r="V147" s="40"/>
      <c r="W147" s="40"/>
      <c r="X147" s="40"/>
      <c r="Y147" s="40"/>
      <c r="Z147" s="40"/>
      <c r="AA147" s="40"/>
      <c r="AB147" s="40"/>
      <c r="AC147" s="40"/>
      <c r="AD147" s="40"/>
      <c r="AE147" s="40"/>
      <c r="AR147" s="256" t="s">
        <v>196</v>
      </c>
      <c r="AT147" s="256" t="s">
        <v>187</v>
      </c>
      <c r="AU147" s="256" t="s">
        <v>99</v>
      </c>
      <c r="AY147" s="18" t="s">
        <v>184</v>
      </c>
      <c r="BE147" s="257">
        <f>IF(N147="základní",J147,0)</f>
        <v>0</v>
      </c>
      <c r="BF147" s="257">
        <f>IF(N147="snížená",J147,0)</f>
        <v>0</v>
      </c>
      <c r="BG147" s="257">
        <f>IF(N147="zákl. přenesená",J147,0)</f>
        <v>0</v>
      </c>
      <c r="BH147" s="257">
        <f>IF(N147="sníž. přenesená",J147,0)</f>
        <v>0</v>
      </c>
      <c r="BI147" s="257">
        <f>IF(N147="nulová",J147,0)</f>
        <v>0</v>
      </c>
      <c r="BJ147" s="18" t="s">
        <v>99</v>
      </c>
      <c r="BK147" s="257">
        <f>ROUND(I147*H147,2)</f>
        <v>0</v>
      </c>
      <c r="BL147" s="18" t="s">
        <v>196</v>
      </c>
      <c r="BM147" s="256" t="s">
        <v>3719</v>
      </c>
    </row>
    <row r="148" s="12" customFormat="1" ht="22.8" customHeight="1">
      <c r="A148" s="12"/>
      <c r="B148" s="229"/>
      <c r="C148" s="230"/>
      <c r="D148" s="231" t="s">
        <v>82</v>
      </c>
      <c r="E148" s="243" t="s">
        <v>99</v>
      </c>
      <c r="F148" s="243" t="s">
        <v>524</v>
      </c>
      <c r="G148" s="230"/>
      <c r="H148" s="230"/>
      <c r="I148" s="233"/>
      <c r="J148" s="244">
        <f>BK148</f>
        <v>0</v>
      </c>
      <c r="K148" s="230"/>
      <c r="L148" s="235"/>
      <c r="M148" s="236"/>
      <c r="N148" s="237"/>
      <c r="O148" s="237"/>
      <c r="P148" s="238">
        <f>SUM(P149:P155)</f>
        <v>0</v>
      </c>
      <c r="Q148" s="237"/>
      <c r="R148" s="238">
        <f>SUM(R149:R155)</f>
        <v>26.196383390000001</v>
      </c>
      <c r="S148" s="237"/>
      <c r="T148" s="239">
        <f>SUM(T149:T155)</f>
        <v>0</v>
      </c>
      <c r="U148" s="12"/>
      <c r="V148" s="12"/>
      <c r="W148" s="12"/>
      <c r="X148" s="12"/>
      <c r="Y148" s="12"/>
      <c r="Z148" s="12"/>
      <c r="AA148" s="12"/>
      <c r="AB148" s="12"/>
      <c r="AC148" s="12"/>
      <c r="AD148" s="12"/>
      <c r="AE148" s="12"/>
      <c r="AR148" s="240" t="s">
        <v>91</v>
      </c>
      <c r="AT148" s="241" t="s">
        <v>82</v>
      </c>
      <c r="AU148" s="241" t="s">
        <v>91</v>
      </c>
      <c r="AY148" s="240" t="s">
        <v>184</v>
      </c>
      <c r="BK148" s="242">
        <f>SUM(BK149:BK155)</f>
        <v>0</v>
      </c>
    </row>
    <row r="149" s="2" customFormat="1" ht="16.5" customHeight="1">
      <c r="A149" s="40"/>
      <c r="B149" s="41"/>
      <c r="C149" s="245" t="s">
        <v>229</v>
      </c>
      <c r="D149" s="245" t="s">
        <v>187</v>
      </c>
      <c r="E149" s="246" t="s">
        <v>3720</v>
      </c>
      <c r="F149" s="247" t="s">
        <v>3721</v>
      </c>
      <c r="G149" s="248" t="s">
        <v>319</v>
      </c>
      <c r="H149" s="249">
        <v>6.7999999999999998</v>
      </c>
      <c r="I149" s="250"/>
      <c r="J149" s="251">
        <f>ROUND(I149*H149,2)</f>
        <v>0</v>
      </c>
      <c r="K149" s="247" t="s">
        <v>191</v>
      </c>
      <c r="L149" s="46"/>
      <c r="M149" s="252" t="s">
        <v>1</v>
      </c>
      <c r="N149" s="253" t="s">
        <v>49</v>
      </c>
      <c r="O149" s="93"/>
      <c r="P149" s="254">
        <f>O149*H149</f>
        <v>0</v>
      </c>
      <c r="Q149" s="254">
        <v>2.1600000000000001</v>
      </c>
      <c r="R149" s="254">
        <f>Q149*H149</f>
        <v>14.688000000000001</v>
      </c>
      <c r="S149" s="254">
        <v>0</v>
      </c>
      <c r="T149" s="255">
        <f>S149*H149</f>
        <v>0</v>
      </c>
      <c r="U149" s="40"/>
      <c r="V149" s="40"/>
      <c r="W149" s="40"/>
      <c r="X149" s="40"/>
      <c r="Y149" s="40"/>
      <c r="Z149" s="40"/>
      <c r="AA149" s="40"/>
      <c r="AB149" s="40"/>
      <c r="AC149" s="40"/>
      <c r="AD149" s="40"/>
      <c r="AE149" s="40"/>
      <c r="AR149" s="256" t="s">
        <v>196</v>
      </c>
      <c r="AT149" s="256" t="s">
        <v>187</v>
      </c>
      <c r="AU149" s="256" t="s">
        <v>99</v>
      </c>
      <c r="AY149" s="18" t="s">
        <v>184</v>
      </c>
      <c r="BE149" s="257">
        <f>IF(N149="základní",J149,0)</f>
        <v>0</v>
      </c>
      <c r="BF149" s="257">
        <f>IF(N149="snížená",J149,0)</f>
        <v>0</v>
      </c>
      <c r="BG149" s="257">
        <f>IF(N149="zákl. přenesená",J149,0)</f>
        <v>0</v>
      </c>
      <c r="BH149" s="257">
        <f>IF(N149="sníž. přenesená",J149,0)</f>
        <v>0</v>
      </c>
      <c r="BI149" s="257">
        <f>IF(N149="nulová",J149,0)</f>
        <v>0</v>
      </c>
      <c r="BJ149" s="18" t="s">
        <v>99</v>
      </c>
      <c r="BK149" s="257">
        <f>ROUND(I149*H149,2)</f>
        <v>0</v>
      </c>
      <c r="BL149" s="18" t="s">
        <v>196</v>
      </c>
      <c r="BM149" s="256" t="s">
        <v>3722</v>
      </c>
    </row>
    <row r="150" s="13" customFormat="1">
      <c r="A150" s="13"/>
      <c r="B150" s="266"/>
      <c r="C150" s="267"/>
      <c r="D150" s="258" t="s">
        <v>271</v>
      </c>
      <c r="E150" s="268" t="s">
        <v>1</v>
      </c>
      <c r="F150" s="269" t="s">
        <v>3723</v>
      </c>
      <c r="G150" s="267"/>
      <c r="H150" s="270">
        <v>0.75</v>
      </c>
      <c r="I150" s="271"/>
      <c r="J150" s="267"/>
      <c r="K150" s="267"/>
      <c r="L150" s="272"/>
      <c r="M150" s="273"/>
      <c r="N150" s="274"/>
      <c r="O150" s="274"/>
      <c r="P150" s="274"/>
      <c r="Q150" s="274"/>
      <c r="R150" s="274"/>
      <c r="S150" s="274"/>
      <c r="T150" s="275"/>
      <c r="U150" s="13"/>
      <c r="V150" s="13"/>
      <c r="W150" s="13"/>
      <c r="X150" s="13"/>
      <c r="Y150" s="13"/>
      <c r="Z150" s="13"/>
      <c r="AA150" s="13"/>
      <c r="AB150" s="13"/>
      <c r="AC150" s="13"/>
      <c r="AD150" s="13"/>
      <c r="AE150" s="13"/>
      <c r="AT150" s="276" t="s">
        <v>271</v>
      </c>
      <c r="AU150" s="276" t="s">
        <v>99</v>
      </c>
      <c r="AV150" s="13" t="s">
        <v>99</v>
      </c>
      <c r="AW150" s="13" t="s">
        <v>38</v>
      </c>
      <c r="AX150" s="13" t="s">
        <v>83</v>
      </c>
      <c r="AY150" s="276" t="s">
        <v>184</v>
      </c>
    </row>
    <row r="151" s="13" customFormat="1">
      <c r="A151" s="13"/>
      <c r="B151" s="266"/>
      <c r="C151" s="267"/>
      <c r="D151" s="258" t="s">
        <v>271</v>
      </c>
      <c r="E151" s="268" t="s">
        <v>1</v>
      </c>
      <c r="F151" s="269" t="s">
        <v>3724</v>
      </c>
      <c r="G151" s="267"/>
      <c r="H151" s="270">
        <v>6.0499999999999998</v>
      </c>
      <c r="I151" s="271"/>
      <c r="J151" s="267"/>
      <c r="K151" s="267"/>
      <c r="L151" s="272"/>
      <c r="M151" s="273"/>
      <c r="N151" s="274"/>
      <c r="O151" s="274"/>
      <c r="P151" s="274"/>
      <c r="Q151" s="274"/>
      <c r="R151" s="274"/>
      <c r="S151" s="274"/>
      <c r="T151" s="275"/>
      <c r="U151" s="13"/>
      <c r="V151" s="13"/>
      <c r="W151" s="13"/>
      <c r="X151" s="13"/>
      <c r="Y151" s="13"/>
      <c r="Z151" s="13"/>
      <c r="AA151" s="13"/>
      <c r="AB151" s="13"/>
      <c r="AC151" s="13"/>
      <c r="AD151" s="13"/>
      <c r="AE151" s="13"/>
      <c r="AT151" s="276" t="s">
        <v>271</v>
      </c>
      <c r="AU151" s="276" t="s">
        <v>99</v>
      </c>
      <c r="AV151" s="13" t="s">
        <v>99</v>
      </c>
      <c r="AW151" s="13" t="s">
        <v>38</v>
      </c>
      <c r="AX151" s="13" t="s">
        <v>83</v>
      </c>
      <c r="AY151" s="276" t="s">
        <v>184</v>
      </c>
    </row>
    <row r="152" s="14" customFormat="1">
      <c r="A152" s="14"/>
      <c r="B152" s="277"/>
      <c r="C152" s="278"/>
      <c r="D152" s="258" t="s">
        <v>271</v>
      </c>
      <c r="E152" s="279" t="s">
        <v>1</v>
      </c>
      <c r="F152" s="280" t="s">
        <v>273</v>
      </c>
      <c r="G152" s="278"/>
      <c r="H152" s="281">
        <v>6.7999999999999998</v>
      </c>
      <c r="I152" s="282"/>
      <c r="J152" s="278"/>
      <c r="K152" s="278"/>
      <c r="L152" s="283"/>
      <c r="M152" s="284"/>
      <c r="N152" s="285"/>
      <c r="O152" s="285"/>
      <c r="P152" s="285"/>
      <c r="Q152" s="285"/>
      <c r="R152" s="285"/>
      <c r="S152" s="285"/>
      <c r="T152" s="286"/>
      <c r="U152" s="14"/>
      <c r="V152" s="14"/>
      <c r="W152" s="14"/>
      <c r="X152" s="14"/>
      <c r="Y152" s="14"/>
      <c r="Z152" s="14"/>
      <c r="AA152" s="14"/>
      <c r="AB152" s="14"/>
      <c r="AC152" s="14"/>
      <c r="AD152" s="14"/>
      <c r="AE152" s="14"/>
      <c r="AT152" s="287" t="s">
        <v>271</v>
      </c>
      <c r="AU152" s="287" t="s">
        <v>99</v>
      </c>
      <c r="AV152" s="14" t="s">
        <v>196</v>
      </c>
      <c r="AW152" s="14" t="s">
        <v>38</v>
      </c>
      <c r="AX152" s="14" t="s">
        <v>91</v>
      </c>
      <c r="AY152" s="287" t="s">
        <v>184</v>
      </c>
    </row>
    <row r="153" s="2" customFormat="1" ht="16.5" customHeight="1">
      <c r="A153" s="40"/>
      <c r="B153" s="41"/>
      <c r="C153" s="245" t="s">
        <v>236</v>
      </c>
      <c r="D153" s="245" t="s">
        <v>187</v>
      </c>
      <c r="E153" s="246" t="s">
        <v>3627</v>
      </c>
      <c r="F153" s="247" t="s">
        <v>3628</v>
      </c>
      <c r="G153" s="248" t="s">
        <v>319</v>
      </c>
      <c r="H153" s="249">
        <v>4.6909999999999998</v>
      </c>
      <c r="I153" s="250"/>
      <c r="J153" s="251">
        <f>ROUND(I153*H153,2)</f>
        <v>0</v>
      </c>
      <c r="K153" s="247" t="s">
        <v>191</v>
      </c>
      <c r="L153" s="46"/>
      <c r="M153" s="252" t="s">
        <v>1</v>
      </c>
      <c r="N153" s="253" t="s">
        <v>49</v>
      </c>
      <c r="O153" s="93"/>
      <c r="P153" s="254">
        <f>O153*H153</f>
        <v>0</v>
      </c>
      <c r="Q153" s="254">
        <v>2.45329</v>
      </c>
      <c r="R153" s="254">
        <f>Q153*H153</f>
        <v>11.508383389999999</v>
      </c>
      <c r="S153" s="254">
        <v>0</v>
      </c>
      <c r="T153" s="255">
        <f>S153*H153</f>
        <v>0</v>
      </c>
      <c r="U153" s="40"/>
      <c r="V153" s="40"/>
      <c r="W153" s="40"/>
      <c r="X153" s="40"/>
      <c r="Y153" s="40"/>
      <c r="Z153" s="40"/>
      <c r="AA153" s="40"/>
      <c r="AB153" s="40"/>
      <c r="AC153" s="40"/>
      <c r="AD153" s="40"/>
      <c r="AE153" s="40"/>
      <c r="AR153" s="256" t="s">
        <v>196</v>
      </c>
      <c r="AT153" s="256" t="s">
        <v>187</v>
      </c>
      <c r="AU153" s="256" t="s">
        <v>99</v>
      </c>
      <c r="AY153" s="18" t="s">
        <v>184</v>
      </c>
      <c r="BE153" s="257">
        <f>IF(N153="základní",J153,0)</f>
        <v>0</v>
      </c>
      <c r="BF153" s="257">
        <f>IF(N153="snížená",J153,0)</f>
        <v>0</v>
      </c>
      <c r="BG153" s="257">
        <f>IF(N153="zákl. přenesená",J153,0)</f>
        <v>0</v>
      </c>
      <c r="BH153" s="257">
        <f>IF(N153="sníž. přenesená",J153,0)</f>
        <v>0</v>
      </c>
      <c r="BI153" s="257">
        <f>IF(N153="nulová",J153,0)</f>
        <v>0</v>
      </c>
      <c r="BJ153" s="18" t="s">
        <v>99</v>
      </c>
      <c r="BK153" s="257">
        <f>ROUND(I153*H153,2)</f>
        <v>0</v>
      </c>
      <c r="BL153" s="18" t="s">
        <v>196</v>
      </c>
      <c r="BM153" s="256" t="s">
        <v>3725</v>
      </c>
    </row>
    <row r="154" s="13" customFormat="1">
      <c r="A154" s="13"/>
      <c r="B154" s="266"/>
      <c r="C154" s="267"/>
      <c r="D154" s="258" t="s">
        <v>271</v>
      </c>
      <c r="E154" s="268" t="s">
        <v>1</v>
      </c>
      <c r="F154" s="269" t="s">
        <v>3726</v>
      </c>
      <c r="G154" s="267"/>
      <c r="H154" s="270">
        <v>4.6909999999999998</v>
      </c>
      <c r="I154" s="271"/>
      <c r="J154" s="267"/>
      <c r="K154" s="267"/>
      <c r="L154" s="272"/>
      <c r="M154" s="273"/>
      <c r="N154" s="274"/>
      <c r="O154" s="274"/>
      <c r="P154" s="274"/>
      <c r="Q154" s="274"/>
      <c r="R154" s="274"/>
      <c r="S154" s="274"/>
      <c r="T154" s="275"/>
      <c r="U154" s="13"/>
      <c r="V154" s="13"/>
      <c r="W154" s="13"/>
      <c r="X154" s="13"/>
      <c r="Y154" s="13"/>
      <c r="Z154" s="13"/>
      <c r="AA154" s="13"/>
      <c r="AB154" s="13"/>
      <c r="AC154" s="13"/>
      <c r="AD154" s="13"/>
      <c r="AE154" s="13"/>
      <c r="AT154" s="276" t="s">
        <v>271</v>
      </c>
      <c r="AU154" s="276" t="s">
        <v>99</v>
      </c>
      <c r="AV154" s="13" t="s">
        <v>99</v>
      </c>
      <c r="AW154" s="13" t="s">
        <v>38</v>
      </c>
      <c r="AX154" s="13" t="s">
        <v>83</v>
      </c>
      <c r="AY154" s="276" t="s">
        <v>184</v>
      </c>
    </row>
    <row r="155" s="14" customFormat="1">
      <c r="A155" s="14"/>
      <c r="B155" s="277"/>
      <c r="C155" s="278"/>
      <c r="D155" s="258" t="s">
        <v>271</v>
      </c>
      <c r="E155" s="279" t="s">
        <v>1</v>
      </c>
      <c r="F155" s="280" t="s">
        <v>273</v>
      </c>
      <c r="G155" s="278"/>
      <c r="H155" s="281">
        <v>4.6909999999999998</v>
      </c>
      <c r="I155" s="282"/>
      <c r="J155" s="278"/>
      <c r="K155" s="278"/>
      <c r="L155" s="283"/>
      <c r="M155" s="284"/>
      <c r="N155" s="285"/>
      <c r="O155" s="285"/>
      <c r="P155" s="285"/>
      <c r="Q155" s="285"/>
      <c r="R155" s="285"/>
      <c r="S155" s="285"/>
      <c r="T155" s="286"/>
      <c r="U155" s="14"/>
      <c r="V155" s="14"/>
      <c r="W155" s="14"/>
      <c r="X155" s="14"/>
      <c r="Y155" s="14"/>
      <c r="Z155" s="14"/>
      <c r="AA155" s="14"/>
      <c r="AB155" s="14"/>
      <c r="AC155" s="14"/>
      <c r="AD155" s="14"/>
      <c r="AE155" s="14"/>
      <c r="AT155" s="287" t="s">
        <v>271</v>
      </c>
      <c r="AU155" s="287" t="s">
        <v>99</v>
      </c>
      <c r="AV155" s="14" t="s">
        <v>196</v>
      </c>
      <c r="AW155" s="14" t="s">
        <v>38</v>
      </c>
      <c r="AX155" s="14" t="s">
        <v>91</v>
      </c>
      <c r="AY155" s="287" t="s">
        <v>184</v>
      </c>
    </row>
    <row r="156" s="12" customFormat="1" ht="22.8" customHeight="1">
      <c r="A156" s="12"/>
      <c r="B156" s="229"/>
      <c r="C156" s="230"/>
      <c r="D156" s="231" t="s">
        <v>82</v>
      </c>
      <c r="E156" s="243" t="s">
        <v>278</v>
      </c>
      <c r="F156" s="243" t="s">
        <v>530</v>
      </c>
      <c r="G156" s="230"/>
      <c r="H156" s="230"/>
      <c r="I156" s="233"/>
      <c r="J156" s="244">
        <f>BK156</f>
        <v>0</v>
      </c>
      <c r="K156" s="230"/>
      <c r="L156" s="235"/>
      <c r="M156" s="236"/>
      <c r="N156" s="237"/>
      <c r="O156" s="237"/>
      <c r="P156" s="238">
        <f>SUM(P157:P183)</f>
        <v>0</v>
      </c>
      <c r="Q156" s="237"/>
      <c r="R156" s="238">
        <f>SUM(R157:R183)</f>
        <v>108.00363461999999</v>
      </c>
      <c r="S156" s="237"/>
      <c r="T156" s="239">
        <f>SUM(T157:T183)</f>
        <v>0</v>
      </c>
      <c r="U156" s="12"/>
      <c r="V156" s="12"/>
      <c r="W156" s="12"/>
      <c r="X156" s="12"/>
      <c r="Y156" s="12"/>
      <c r="Z156" s="12"/>
      <c r="AA156" s="12"/>
      <c r="AB156" s="12"/>
      <c r="AC156" s="12"/>
      <c r="AD156" s="12"/>
      <c r="AE156" s="12"/>
      <c r="AR156" s="240" t="s">
        <v>91</v>
      </c>
      <c r="AT156" s="241" t="s">
        <v>82</v>
      </c>
      <c r="AU156" s="241" t="s">
        <v>91</v>
      </c>
      <c r="AY156" s="240" t="s">
        <v>184</v>
      </c>
      <c r="BK156" s="242">
        <f>SUM(BK157:BK183)</f>
        <v>0</v>
      </c>
    </row>
    <row r="157" s="2" customFormat="1" ht="16.5" customHeight="1">
      <c r="A157" s="40"/>
      <c r="B157" s="41"/>
      <c r="C157" s="245" t="s">
        <v>241</v>
      </c>
      <c r="D157" s="245" t="s">
        <v>187</v>
      </c>
      <c r="E157" s="246" t="s">
        <v>3727</v>
      </c>
      <c r="F157" s="247" t="s">
        <v>3728</v>
      </c>
      <c r="G157" s="248" t="s">
        <v>319</v>
      </c>
      <c r="H157" s="249">
        <v>36.119999999999997</v>
      </c>
      <c r="I157" s="250"/>
      <c r="J157" s="251">
        <f>ROUND(I157*H157,2)</f>
        <v>0</v>
      </c>
      <c r="K157" s="247" t="s">
        <v>191</v>
      </c>
      <c r="L157" s="46"/>
      <c r="M157" s="252" t="s">
        <v>1</v>
      </c>
      <c r="N157" s="253" t="s">
        <v>49</v>
      </c>
      <c r="O157" s="93"/>
      <c r="P157" s="254">
        <f>O157*H157</f>
        <v>0</v>
      </c>
      <c r="Q157" s="254">
        <v>2.45329</v>
      </c>
      <c r="R157" s="254">
        <f>Q157*H157</f>
        <v>88.612834799999987</v>
      </c>
      <c r="S157" s="254">
        <v>0</v>
      </c>
      <c r="T157" s="255">
        <f>S157*H157</f>
        <v>0</v>
      </c>
      <c r="U157" s="40"/>
      <c r="V157" s="40"/>
      <c r="W157" s="40"/>
      <c r="X157" s="40"/>
      <c r="Y157" s="40"/>
      <c r="Z157" s="40"/>
      <c r="AA157" s="40"/>
      <c r="AB157" s="40"/>
      <c r="AC157" s="40"/>
      <c r="AD157" s="40"/>
      <c r="AE157" s="40"/>
      <c r="AR157" s="256" t="s">
        <v>196</v>
      </c>
      <c r="AT157" s="256" t="s">
        <v>187</v>
      </c>
      <c r="AU157" s="256" t="s">
        <v>99</v>
      </c>
      <c r="AY157" s="18" t="s">
        <v>184</v>
      </c>
      <c r="BE157" s="257">
        <f>IF(N157="základní",J157,0)</f>
        <v>0</v>
      </c>
      <c r="BF157" s="257">
        <f>IF(N157="snížená",J157,0)</f>
        <v>0</v>
      </c>
      <c r="BG157" s="257">
        <f>IF(N157="zákl. přenesená",J157,0)</f>
        <v>0</v>
      </c>
      <c r="BH157" s="257">
        <f>IF(N157="sníž. přenesená",J157,0)</f>
        <v>0</v>
      </c>
      <c r="BI157" s="257">
        <f>IF(N157="nulová",J157,0)</f>
        <v>0</v>
      </c>
      <c r="BJ157" s="18" t="s">
        <v>99</v>
      </c>
      <c r="BK157" s="257">
        <f>ROUND(I157*H157,2)</f>
        <v>0</v>
      </c>
      <c r="BL157" s="18" t="s">
        <v>196</v>
      </c>
      <c r="BM157" s="256" t="s">
        <v>3729</v>
      </c>
    </row>
    <row r="158" s="2" customFormat="1">
      <c r="A158" s="40"/>
      <c r="B158" s="41"/>
      <c r="C158" s="42"/>
      <c r="D158" s="258" t="s">
        <v>194</v>
      </c>
      <c r="E158" s="42"/>
      <c r="F158" s="259" t="s">
        <v>3730</v>
      </c>
      <c r="G158" s="42"/>
      <c r="H158" s="42"/>
      <c r="I158" s="156"/>
      <c r="J158" s="42"/>
      <c r="K158" s="42"/>
      <c r="L158" s="46"/>
      <c r="M158" s="260"/>
      <c r="N158" s="261"/>
      <c r="O158" s="93"/>
      <c r="P158" s="93"/>
      <c r="Q158" s="93"/>
      <c r="R158" s="93"/>
      <c r="S158" s="93"/>
      <c r="T158" s="94"/>
      <c r="U158" s="40"/>
      <c r="V158" s="40"/>
      <c r="W158" s="40"/>
      <c r="X158" s="40"/>
      <c r="Y158" s="40"/>
      <c r="Z158" s="40"/>
      <c r="AA158" s="40"/>
      <c r="AB158" s="40"/>
      <c r="AC158" s="40"/>
      <c r="AD158" s="40"/>
      <c r="AE158" s="40"/>
      <c r="AT158" s="18" t="s">
        <v>194</v>
      </c>
      <c r="AU158" s="18" t="s">
        <v>99</v>
      </c>
    </row>
    <row r="159" s="13" customFormat="1">
      <c r="A159" s="13"/>
      <c r="B159" s="266"/>
      <c r="C159" s="267"/>
      <c r="D159" s="258" t="s">
        <v>271</v>
      </c>
      <c r="E159" s="268" t="s">
        <v>1</v>
      </c>
      <c r="F159" s="269" t="s">
        <v>3731</v>
      </c>
      <c r="G159" s="267"/>
      <c r="H159" s="270">
        <v>36.119999999999997</v>
      </c>
      <c r="I159" s="271"/>
      <c r="J159" s="267"/>
      <c r="K159" s="267"/>
      <c r="L159" s="272"/>
      <c r="M159" s="273"/>
      <c r="N159" s="274"/>
      <c r="O159" s="274"/>
      <c r="P159" s="274"/>
      <c r="Q159" s="274"/>
      <c r="R159" s="274"/>
      <c r="S159" s="274"/>
      <c r="T159" s="275"/>
      <c r="U159" s="13"/>
      <c r="V159" s="13"/>
      <c r="W159" s="13"/>
      <c r="X159" s="13"/>
      <c r="Y159" s="13"/>
      <c r="Z159" s="13"/>
      <c r="AA159" s="13"/>
      <c r="AB159" s="13"/>
      <c r="AC159" s="13"/>
      <c r="AD159" s="13"/>
      <c r="AE159" s="13"/>
      <c r="AT159" s="276" t="s">
        <v>271</v>
      </c>
      <c r="AU159" s="276" t="s">
        <v>99</v>
      </c>
      <c r="AV159" s="13" t="s">
        <v>99</v>
      </c>
      <c r="AW159" s="13" t="s">
        <v>38</v>
      </c>
      <c r="AX159" s="13" t="s">
        <v>83</v>
      </c>
      <c r="AY159" s="276" t="s">
        <v>184</v>
      </c>
    </row>
    <row r="160" s="14" customFormat="1">
      <c r="A160" s="14"/>
      <c r="B160" s="277"/>
      <c r="C160" s="278"/>
      <c r="D160" s="258" t="s">
        <v>271</v>
      </c>
      <c r="E160" s="279" t="s">
        <v>1</v>
      </c>
      <c r="F160" s="280" t="s">
        <v>273</v>
      </c>
      <c r="G160" s="278"/>
      <c r="H160" s="281">
        <v>36.119999999999997</v>
      </c>
      <c r="I160" s="282"/>
      <c r="J160" s="278"/>
      <c r="K160" s="278"/>
      <c r="L160" s="283"/>
      <c r="M160" s="284"/>
      <c r="N160" s="285"/>
      <c r="O160" s="285"/>
      <c r="P160" s="285"/>
      <c r="Q160" s="285"/>
      <c r="R160" s="285"/>
      <c r="S160" s="285"/>
      <c r="T160" s="286"/>
      <c r="U160" s="14"/>
      <c r="V160" s="14"/>
      <c r="W160" s="14"/>
      <c r="X160" s="14"/>
      <c r="Y160" s="14"/>
      <c r="Z160" s="14"/>
      <c r="AA160" s="14"/>
      <c r="AB160" s="14"/>
      <c r="AC160" s="14"/>
      <c r="AD160" s="14"/>
      <c r="AE160" s="14"/>
      <c r="AT160" s="287" t="s">
        <v>271</v>
      </c>
      <c r="AU160" s="287" t="s">
        <v>99</v>
      </c>
      <c r="AV160" s="14" t="s">
        <v>196</v>
      </c>
      <c r="AW160" s="14" t="s">
        <v>38</v>
      </c>
      <c r="AX160" s="14" t="s">
        <v>91</v>
      </c>
      <c r="AY160" s="287" t="s">
        <v>184</v>
      </c>
    </row>
    <row r="161" s="2" customFormat="1" ht="16.5" customHeight="1">
      <c r="A161" s="40"/>
      <c r="B161" s="41"/>
      <c r="C161" s="245" t="s">
        <v>316</v>
      </c>
      <c r="D161" s="245" t="s">
        <v>187</v>
      </c>
      <c r="E161" s="246" t="s">
        <v>3732</v>
      </c>
      <c r="F161" s="247" t="s">
        <v>3733</v>
      </c>
      <c r="G161" s="248" t="s">
        <v>269</v>
      </c>
      <c r="H161" s="249">
        <v>172.65000000000001</v>
      </c>
      <c r="I161" s="250"/>
      <c r="J161" s="251">
        <f>ROUND(I161*H161,2)</f>
        <v>0</v>
      </c>
      <c r="K161" s="247" t="s">
        <v>191</v>
      </c>
      <c r="L161" s="46"/>
      <c r="M161" s="252" t="s">
        <v>1</v>
      </c>
      <c r="N161" s="253" t="s">
        <v>49</v>
      </c>
      <c r="O161" s="93"/>
      <c r="P161" s="254">
        <f>O161*H161</f>
        <v>0</v>
      </c>
      <c r="Q161" s="254">
        <v>0.0023700000000000001</v>
      </c>
      <c r="R161" s="254">
        <f>Q161*H161</f>
        <v>0.40918050000000006</v>
      </c>
      <c r="S161" s="254">
        <v>0</v>
      </c>
      <c r="T161" s="255">
        <f>S161*H161</f>
        <v>0</v>
      </c>
      <c r="U161" s="40"/>
      <c r="V161" s="40"/>
      <c r="W161" s="40"/>
      <c r="X161" s="40"/>
      <c r="Y161" s="40"/>
      <c r="Z161" s="40"/>
      <c r="AA161" s="40"/>
      <c r="AB161" s="40"/>
      <c r="AC161" s="40"/>
      <c r="AD161" s="40"/>
      <c r="AE161" s="40"/>
      <c r="AR161" s="256" t="s">
        <v>196</v>
      </c>
      <c r="AT161" s="256" t="s">
        <v>187</v>
      </c>
      <c r="AU161" s="256" t="s">
        <v>99</v>
      </c>
      <c r="AY161" s="18" t="s">
        <v>184</v>
      </c>
      <c r="BE161" s="257">
        <f>IF(N161="základní",J161,0)</f>
        <v>0</v>
      </c>
      <c r="BF161" s="257">
        <f>IF(N161="snížená",J161,0)</f>
        <v>0</v>
      </c>
      <c r="BG161" s="257">
        <f>IF(N161="zákl. přenesená",J161,0)</f>
        <v>0</v>
      </c>
      <c r="BH161" s="257">
        <f>IF(N161="sníž. přenesená",J161,0)</f>
        <v>0</v>
      </c>
      <c r="BI161" s="257">
        <f>IF(N161="nulová",J161,0)</f>
        <v>0</v>
      </c>
      <c r="BJ161" s="18" t="s">
        <v>99</v>
      </c>
      <c r="BK161" s="257">
        <f>ROUND(I161*H161,2)</f>
        <v>0</v>
      </c>
      <c r="BL161" s="18" t="s">
        <v>196</v>
      </c>
      <c r="BM161" s="256" t="s">
        <v>3734</v>
      </c>
    </row>
    <row r="162" s="2" customFormat="1" ht="16.5" customHeight="1">
      <c r="A162" s="40"/>
      <c r="B162" s="41"/>
      <c r="C162" s="245" t="s">
        <v>251</v>
      </c>
      <c r="D162" s="245" t="s">
        <v>187</v>
      </c>
      <c r="E162" s="246" t="s">
        <v>3735</v>
      </c>
      <c r="F162" s="247" t="s">
        <v>3736</v>
      </c>
      <c r="G162" s="248" t="s">
        <v>269</v>
      </c>
      <c r="H162" s="249">
        <v>52.350000000000001</v>
      </c>
      <c r="I162" s="250"/>
      <c r="J162" s="251">
        <f>ROUND(I162*H162,2)</f>
        <v>0</v>
      </c>
      <c r="K162" s="247" t="s">
        <v>191</v>
      </c>
      <c r="L162" s="46"/>
      <c r="M162" s="252" t="s">
        <v>1</v>
      </c>
      <c r="N162" s="253" t="s">
        <v>49</v>
      </c>
      <c r="O162" s="93"/>
      <c r="P162" s="254">
        <f>O162*H162</f>
        <v>0</v>
      </c>
      <c r="Q162" s="254">
        <v>0</v>
      </c>
      <c r="R162" s="254">
        <f>Q162*H162</f>
        <v>0</v>
      </c>
      <c r="S162" s="254">
        <v>0</v>
      </c>
      <c r="T162" s="255">
        <f>S162*H162</f>
        <v>0</v>
      </c>
      <c r="U162" s="40"/>
      <c r="V162" s="40"/>
      <c r="W162" s="40"/>
      <c r="X162" s="40"/>
      <c r="Y162" s="40"/>
      <c r="Z162" s="40"/>
      <c r="AA162" s="40"/>
      <c r="AB162" s="40"/>
      <c r="AC162" s="40"/>
      <c r="AD162" s="40"/>
      <c r="AE162" s="40"/>
      <c r="AR162" s="256" t="s">
        <v>196</v>
      </c>
      <c r="AT162" s="256" t="s">
        <v>187</v>
      </c>
      <c r="AU162" s="256" t="s">
        <v>99</v>
      </c>
      <c r="AY162" s="18" t="s">
        <v>184</v>
      </c>
      <c r="BE162" s="257">
        <f>IF(N162="základní",J162,0)</f>
        <v>0</v>
      </c>
      <c r="BF162" s="257">
        <f>IF(N162="snížená",J162,0)</f>
        <v>0</v>
      </c>
      <c r="BG162" s="257">
        <f>IF(N162="zákl. přenesená",J162,0)</f>
        <v>0</v>
      </c>
      <c r="BH162" s="257">
        <f>IF(N162="sníž. přenesená",J162,0)</f>
        <v>0</v>
      </c>
      <c r="BI162" s="257">
        <f>IF(N162="nulová",J162,0)</f>
        <v>0</v>
      </c>
      <c r="BJ162" s="18" t="s">
        <v>99</v>
      </c>
      <c r="BK162" s="257">
        <f>ROUND(I162*H162,2)</f>
        <v>0</v>
      </c>
      <c r="BL162" s="18" t="s">
        <v>196</v>
      </c>
      <c r="BM162" s="256" t="s">
        <v>3737</v>
      </c>
    </row>
    <row r="163" s="2" customFormat="1" ht="16.5" customHeight="1">
      <c r="A163" s="40"/>
      <c r="B163" s="41"/>
      <c r="C163" s="245" t="s">
        <v>8</v>
      </c>
      <c r="D163" s="245" t="s">
        <v>187</v>
      </c>
      <c r="E163" s="246" t="s">
        <v>3738</v>
      </c>
      <c r="F163" s="247" t="s">
        <v>3739</v>
      </c>
      <c r="G163" s="248" t="s">
        <v>269</v>
      </c>
      <c r="H163" s="249">
        <v>172.65000000000001</v>
      </c>
      <c r="I163" s="250"/>
      <c r="J163" s="251">
        <f>ROUND(I163*H163,2)</f>
        <v>0</v>
      </c>
      <c r="K163" s="247" t="s">
        <v>191</v>
      </c>
      <c r="L163" s="46"/>
      <c r="M163" s="252" t="s">
        <v>1</v>
      </c>
      <c r="N163" s="253" t="s">
        <v>49</v>
      </c>
      <c r="O163" s="93"/>
      <c r="P163" s="254">
        <f>O163*H163</f>
        <v>0</v>
      </c>
      <c r="Q163" s="254">
        <v>0</v>
      </c>
      <c r="R163" s="254">
        <f>Q163*H163</f>
        <v>0</v>
      </c>
      <c r="S163" s="254">
        <v>0</v>
      </c>
      <c r="T163" s="255">
        <f>S163*H163</f>
        <v>0</v>
      </c>
      <c r="U163" s="40"/>
      <c r="V163" s="40"/>
      <c r="W163" s="40"/>
      <c r="X163" s="40"/>
      <c r="Y163" s="40"/>
      <c r="Z163" s="40"/>
      <c r="AA163" s="40"/>
      <c r="AB163" s="40"/>
      <c r="AC163" s="40"/>
      <c r="AD163" s="40"/>
      <c r="AE163" s="40"/>
      <c r="AR163" s="256" t="s">
        <v>196</v>
      </c>
      <c r="AT163" s="256" t="s">
        <v>187</v>
      </c>
      <c r="AU163" s="256" t="s">
        <v>99</v>
      </c>
      <c r="AY163" s="18" t="s">
        <v>184</v>
      </c>
      <c r="BE163" s="257">
        <f>IF(N163="základní",J163,0)</f>
        <v>0</v>
      </c>
      <c r="BF163" s="257">
        <f>IF(N163="snížená",J163,0)</f>
        <v>0</v>
      </c>
      <c r="BG163" s="257">
        <f>IF(N163="zákl. přenesená",J163,0)</f>
        <v>0</v>
      </c>
      <c r="BH163" s="257">
        <f>IF(N163="sníž. přenesená",J163,0)</f>
        <v>0</v>
      </c>
      <c r="BI163" s="257">
        <f>IF(N163="nulová",J163,0)</f>
        <v>0</v>
      </c>
      <c r="BJ163" s="18" t="s">
        <v>99</v>
      </c>
      <c r="BK163" s="257">
        <f>ROUND(I163*H163,2)</f>
        <v>0</v>
      </c>
      <c r="BL163" s="18" t="s">
        <v>196</v>
      </c>
      <c r="BM163" s="256" t="s">
        <v>3740</v>
      </c>
    </row>
    <row r="164" s="2" customFormat="1" ht="16.5" customHeight="1">
      <c r="A164" s="40"/>
      <c r="B164" s="41"/>
      <c r="C164" s="245" t="s">
        <v>332</v>
      </c>
      <c r="D164" s="245" t="s">
        <v>187</v>
      </c>
      <c r="E164" s="246" t="s">
        <v>3741</v>
      </c>
      <c r="F164" s="247" t="s">
        <v>3742</v>
      </c>
      <c r="G164" s="248" t="s">
        <v>269</v>
      </c>
      <c r="H164" s="249">
        <v>172.65000000000001</v>
      </c>
      <c r="I164" s="250"/>
      <c r="J164" s="251">
        <f>ROUND(I164*H164,2)</f>
        <v>0</v>
      </c>
      <c r="K164" s="247" t="s">
        <v>284</v>
      </c>
      <c r="L164" s="46"/>
      <c r="M164" s="252" t="s">
        <v>1</v>
      </c>
      <c r="N164" s="253" t="s">
        <v>49</v>
      </c>
      <c r="O164" s="93"/>
      <c r="P164" s="254">
        <f>O164*H164</f>
        <v>0</v>
      </c>
      <c r="Q164" s="254">
        <v>0</v>
      </c>
      <c r="R164" s="254">
        <f>Q164*H164</f>
        <v>0</v>
      </c>
      <c r="S164" s="254">
        <v>0</v>
      </c>
      <c r="T164" s="255">
        <f>S164*H164</f>
        <v>0</v>
      </c>
      <c r="U164" s="40"/>
      <c r="V164" s="40"/>
      <c r="W164" s="40"/>
      <c r="X164" s="40"/>
      <c r="Y164" s="40"/>
      <c r="Z164" s="40"/>
      <c r="AA164" s="40"/>
      <c r="AB164" s="40"/>
      <c r="AC164" s="40"/>
      <c r="AD164" s="40"/>
      <c r="AE164" s="40"/>
      <c r="AR164" s="256" t="s">
        <v>196</v>
      </c>
      <c r="AT164" s="256" t="s">
        <v>187</v>
      </c>
      <c r="AU164" s="256" t="s">
        <v>99</v>
      </c>
      <c r="AY164" s="18" t="s">
        <v>184</v>
      </c>
      <c r="BE164" s="257">
        <f>IF(N164="základní",J164,0)</f>
        <v>0</v>
      </c>
      <c r="BF164" s="257">
        <f>IF(N164="snížená",J164,0)</f>
        <v>0</v>
      </c>
      <c r="BG164" s="257">
        <f>IF(N164="zákl. přenesená",J164,0)</f>
        <v>0</v>
      </c>
      <c r="BH164" s="257">
        <f>IF(N164="sníž. přenesená",J164,0)</f>
        <v>0</v>
      </c>
      <c r="BI164" s="257">
        <f>IF(N164="nulová",J164,0)</f>
        <v>0</v>
      </c>
      <c r="BJ164" s="18" t="s">
        <v>99</v>
      </c>
      <c r="BK164" s="257">
        <f>ROUND(I164*H164,2)</f>
        <v>0</v>
      </c>
      <c r="BL164" s="18" t="s">
        <v>196</v>
      </c>
      <c r="BM164" s="256" t="s">
        <v>3743</v>
      </c>
    </row>
    <row r="165" s="2" customFormat="1" ht="16.5" customHeight="1">
      <c r="A165" s="40"/>
      <c r="B165" s="41"/>
      <c r="C165" s="245" t="s">
        <v>336</v>
      </c>
      <c r="D165" s="245" t="s">
        <v>187</v>
      </c>
      <c r="E165" s="246" t="s">
        <v>3744</v>
      </c>
      <c r="F165" s="247" t="s">
        <v>3745</v>
      </c>
      <c r="G165" s="248" t="s">
        <v>389</v>
      </c>
      <c r="H165" s="249">
        <v>3.6120000000000001</v>
      </c>
      <c r="I165" s="250"/>
      <c r="J165" s="251">
        <f>ROUND(I165*H165,2)</f>
        <v>0</v>
      </c>
      <c r="K165" s="247" t="s">
        <v>191</v>
      </c>
      <c r="L165" s="46"/>
      <c r="M165" s="252" t="s">
        <v>1</v>
      </c>
      <c r="N165" s="253" t="s">
        <v>49</v>
      </c>
      <c r="O165" s="93"/>
      <c r="P165" s="254">
        <f>O165*H165</f>
        <v>0</v>
      </c>
      <c r="Q165" s="254">
        <v>1.04331</v>
      </c>
      <c r="R165" s="254">
        <f>Q165*H165</f>
        <v>3.7684357199999998</v>
      </c>
      <c r="S165" s="254">
        <v>0</v>
      </c>
      <c r="T165" s="255">
        <f>S165*H165</f>
        <v>0</v>
      </c>
      <c r="U165" s="40"/>
      <c r="V165" s="40"/>
      <c r="W165" s="40"/>
      <c r="X165" s="40"/>
      <c r="Y165" s="40"/>
      <c r="Z165" s="40"/>
      <c r="AA165" s="40"/>
      <c r="AB165" s="40"/>
      <c r="AC165" s="40"/>
      <c r="AD165" s="40"/>
      <c r="AE165" s="40"/>
      <c r="AR165" s="256" t="s">
        <v>196</v>
      </c>
      <c r="AT165" s="256" t="s">
        <v>187</v>
      </c>
      <c r="AU165" s="256" t="s">
        <v>99</v>
      </c>
      <c r="AY165" s="18" t="s">
        <v>184</v>
      </c>
      <c r="BE165" s="257">
        <f>IF(N165="základní",J165,0)</f>
        <v>0</v>
      </c>
      <c r="BF165" s="257">
        <f>IF(N165="snížená",J165,0)</f>
        <v>0</v>
      </c>
      <c r="BG165" s="257">
        <f>IF(N165="zákl. přenesená",J165,0)</f>
        <v>0</v>
      </c>
      <c r="BH165" s="257">
        <f>IF(N165="sníž. přenesená",J165,0)</f>
        <v>0</v>
      </c>
      <c r="BI165" s="257">
        <f>IF(N165="nulová",J165,0)</f>
        <v>0</v>
      </c>
      <c r="BJ165" s="18" t="s">
        <v>99</v>
      </c>
      <c r="BK165" s="257">
        <f>ROUND(I165*H165,2)</f>
        <v>0</v>
      </c>
      <c r="BL165" s="18" t="s">
        <v>196</v>
      </c>
      <c r="BM165" s="256" t="s">
        <v>3746</v>
      </c>
    </row>
    <row r="166" s="15" customFormat="1">
      <c r="A166" s="15"/>
      <c r="B166" s="288"/>
      <c r="C166" s="289"/>
      <c r="D166" s="258" t="s">
        <v>271</v>
      </c>
      <c r="E166" s="290" t="s">
        <v>1</v>
      </c>
      <c r="F166" s="291" t="s">
        <v>3747</v>
      </c>
      <c r="G166" s="289"/>
      <c r="H166" s="290" t="s">
        <v>1</v>
      </c>
      <c r="I166" s="292"/>
      <c r="J166" s="289"/>
      <c r="K166" s="289"/>
      <c r="L166" s="293"/>
      <c r="M166" s="294"/>
      <c r="N166" s="295"/>
      <c r="O166" s="295"/>
      <c r="P166" s="295"/>
      <c r="Q166" s="295"/>
      <c r="R166" s="295"/>
      <c r="S166" s="295"/>
      <c r="T166" s="296"/>
      <c r="U166" s="15"/>
      <c r="V166" s="15"/>
      <c r="W166" s="15"/>
      <c r="X166" s="15"/>
      <c r="Y166" s="15"/>
      <c r="Z166" s="15"/>
      <c r="AA166" s="15"/>
      <c r="AB166" s="15"/>
      <c r="AC166" s="15"/>
      <c r="AD166" s="15"/>
      <c r="AE166" s="15"/>
      <c r="AT166" s="297" t="s">
        <v>271</v>
      </c>
      <c r="AU166" s="297" t="s">
        <v>99</v>
      </c>
      <c r="AV166" s="15" t="s">
        <v>91</v>
      </c>
      <c r="AW166" s="15" t="s">
        <v>38</v>
      </c>
      <c r="AX166" s="15" t="s">
        <v>83</v>
      </c>
      <c r="AY166" s="297" t="s">
        <v>184</v>
      </c>
    </row>
    <row r="167" s="13" customFormat="1">
      <c r="A167" s="13"/>
      <c r="B167" s="266"/>
      <c r="C167" s="267"/>
      <c r="D167" s="258" t="s">
        <v>271</v>
      </c>
      <c r="E167" s="268" t="s">
        <v>1</v>
      </c>
      <c r="F167" s="269" t="s">
        <v>3748</v>
      </c>
      <c r="G167" s="267"/>
      <c r="H167" s="270">
        <v>3.6120000000000001</v>
      </c>
      <c r="I167" s="271"/>
      <c r="J167" s="267"/>
      <c r="K167" s="267"/>
      <c r="L167" s="272"/>
      <c r="M167" s="273"/>
      <c r="N167" s="274"/>
      <c r="O167" s="274"/>
      <c r="P167" s="274"/>
      <c r="Q167" s="274"/>
      <c r="R167" s="274"/>
      <c r="S167" s="274"/>
      <c r="T167" s="275"/>
      <c r="U167" s="13"/>
      <c r="V167" s="13"/>
      <c r="W167" s="13"/>
      <c r="X167" s="13"/>
      <c r="Y167" s="13"/>
      <c r="Z167" s="13"/>
      <c r="AA167" s="13"/>
      <c r="AB167" s="13"/>
      <c r="AC167" s="13"/>
      <c r="AD167" s="13"/>
      <c r="AE167" s="13"/>
      <c r="AT167" s="276" t="s">
        <v>271</v>
      </c>
      <c r="AU167" s="276" t="s">
        <v>99</v>
      </c>
      <c r="AV167" s="13" t="s">
        <v>99</v>
      </c>
      <c r="AW167" s="13" t="s">
        <v>38</v>
      </c>
      <c r="AX167" s="13" t="s">
        <v>83</v>
      </c>
      <c r="AY167" s="276" t="s">
        <v>184</v>
      </c>
    </row>
    <row r="168" s="14" customFormat="1">
      <c r="A168" s="14"/>
      <c r="B168" s="277"/>
      <c r="C168" s="278"/>
      <c r="D168" s="258" t="s">
        <v>271</v>
      </c>
      <c r="E168" s="279" t="s">
        <v>1</v>
      </c>
      <c r="F168" s="280" t="s">
        <v>273</v>
      </c>
      <c r="G168" s="278"/>
      <c r="H168" s="281">
        <v>3.6120000000000001</v>
      </c>
      <c r="I168" s="282"/>
      <c r="J168" s="278"/>
      <c r="K168" s="278"/>
      <c r="L168" s="283"/>
      <c r="M168" s="284"/>
      <c r="N168" s="285"/>
      <c r="O168" s="285"/>
      <c r="P168" s="285"/>
      <c r="Q168" s="285"/>
      <c r="R168" s="285"/>
      <c r="S168" s="285"/>
      <c r="T168" s="286"/>
      <c r="U168" s="14"/>
      <c r="V168" s="14"/>
      <c r="W168" s="14"/>
      <c r="X168" s="14"/>
      <c r="Y168" s="14"/>
      <c r="Z168" s="14"/>
      <c r="AA168" s="14"/>
      <c r="AB168" s="14"/>
      <c r="AC168" s="14"/>
      <c r="AD168" s="14"/>
      <c r="AE168" s="14"/>
      <c r="AT168" s="287" t="s">
        <v>271</v>
      </c>
      <c r="AU168" s="287" t="s">
        <v>99</v>
      </c>
      <c r="AV168" s="14" t="s">
        <v>196</v>
      </c>
      <c r="AW168" s="14" t="s">
        <v>38</v>
      </c>
      <c r="AX168" s="14" t="s">
        <v>91</v>
      </c>
      <c r="AY168" s="287" t="s">
        <v>184</v>
      </c>
    </row>
    <row r="169" s="2" customFormat="1" ht="16.5" customHeight="1">
      <c r="A169" s="40"/>
      <c r="B169" s="41"/>
      <c r="C169" s="245" t="s">
        <v>341</v>
      </c>
      <c r="D169" s="245" t="s">
        <v>187</v>
      </c>
      <c r="E169" s="246" t="s">
        <v>3749</v>
      </c>
      <c r="F169" s="247" t="s">
        <v>3750</v>
      </c>
      <c r="G169" s="248" t="s">
        <v>276</v>
      </c>
      <c r="H169" s="249">
        <v>24</v>
      </c>
      <c r="I169" s="250"/>
      <c r="J169" s="251">
        <f>ROUND(I169*H169,2)</f>
        <v>0</v>
      </c>
      <c r="K169" s="247" t="s">
        <v>191</v>
      </c>
      <c r="L169" s="46"/>
      <c r="M169" s="252" t="s">
        <v>1</v>
      </c>
      <c r="N169" s="253" t="s">
        <v>49</v>
      </c>
      <c r="O169" s="93"/>
      <c r="P169" s="254">
        <f>O169*H169</f>
        <v>0</v>
      </c>
      <c r="Q169" s="254">
        <v>0.17488999999999999</v>
      </c>
      <c r="R169" s="254">
        <f>Q169*H169</f>
        <v>4.1973599999999998</v>
      </c>
      <c r="S169" s="254">
        <v>0</v>
      </c>
      <c r="T169" s="255">
        <f>S169*H169</f>
        <v>0</v>
      </c>
      <c r="U169" s="40"/>
      <c r="V169" s="40"/>
      <c r="W169" s="40"/>
      <c r="X169" s="40"/>
      <c r="Y169" s="40"/>
      <c r="Z169" s="40"/>
      <c r="AA169" s="40"/>
      <c r="AB169" s="40"/>
      <c r="AC169" s="40"/>
      <c r="AD169" s="40"/>
      <c r="AE169" s="40"/>
      <c r="AR169" s="256" t="s">
        <v>196</v>
      </c>
      <c r="AT169" s="256" t="s">
        <v>187</v>
      </c>
      <c r="AU169" s="256" t="s">
        <v>99</v>
      </c>
      <c r="AY169" s="18" t="s">
        <v>184</v>
      </c>
      <c r="BE169" s="257">
        <f>IF(N169="základní",J169,0)</f>
        <v>0</v>
      </c>
      <c r="BF169" s="257">
        <f>IF(N169="snížená",J169,0)</f>
        <v>0</v>
      </c>
      <c r="BG169" s="257">
        <f>IF(N169="zákl. přenesená",J169,0)</f>
        <v>0</v>
      </c>
      <c r="BH169" s="257">
        <f>IF(N169="sníž. přenesená",J169,0)</f>
        <v>0</v>
      </c>
      <c r="BI169" s="257">
        <f>IF(N169="nulová",J169,0)</f>
        <v>0</v>
      </c>
      <c r="BJ169" s="18" t="s">
        <v>99</v>
      </c>
      <c r="BK169" s="257">
        <f>ROUND(I169*H169,2)</f>
        <v>0</v>
      </c>
      <c r="BL169" s="18" t="s">
        <v>196</v>
      </c>
      <c r="BM169" s="256" t="s">
        <v>3751</v>
      </c>
    </row>
    <row r="170" s="13" customFormat="1">
      <c r="A170" s="13"/>
      <c r="B170" s="266"/>
      <c r="C170" s="267"/>
      <c r="D170" s="258" t="s">
        <v>271</v>
      </c>
      <c r="E170" s="268" t="s">
        <v>1</v>
      </c>
      <c r="F170" s="269" t="s">
        <v>3752</v>
      </c>
      <c r="G170" s="267"/>
      <c r="H170" s="270">
        <v>24</v>
      </c>
      <c r="I170" s="271"/>
      <c r="J170" s="267"/>
      <c r="K170" s="267"/>
      <c r="L170" s="272"/>
      <c r="M170" s="273"/>
      <c r="N170" s="274"/>
      <c r="O170" s="274"/>
      <c r="P170" s="274"/>
      <c r="Q170" s="274"/>
      <c r="R170" s="274"/>
      <c r="S170" s="274"/>
      <c r="T170" s="275"/>
      <c r="U170" s="13"/>
      <c r="V170" s="13"/>
      <c r="W170" s="13"/>
      <c r="X170" s="13"/>
      <c r="Y170" s="13"/>
      <c r="Z170" s="13"/>
      <c r="AA170" s="13"/>
      <c r="AB170" s="13"/>
      <c r="AC170" s="13"/>
      <c r="AD170" s="13"/>
      <c r="AE170" s="13"/>
      <c r="AT170" s="276" t="s">
        <v>271</v>
      </c>
      <c r="AU170" s="276" t="s">
        <v>99</v>
      </c>
      <c r="AV170" s="13" t="s">
        <v>99</v>
      </c>
      <c r="AW170" s="13" t="s">
        <v>38</v>
      </c>
      <c r="AX170" s="13" t="s">
        <v>83</v>
      </c>
      <c r="AY170" s="276" t="s">
        <v>184</v>
      </c>
    </row>
    <row r="171" s="14" customFormat="1">
      <c r="A171" s="14"/>
      <c r="B171" s="277"/>
      <c r="C171" s="278"/>
      <c r="D171" s="258" t="s">
        <v>271</v>
      </c>
      <c r="E171" s="279" t="s">
        <v>1</v>
      </c>
      <c r="F171" s="280" t="s">
        <v>273</v>
      </c>
      <c r="G171" s="278"/>
      <c r="H171" s="281">
        <v>24</v>
      </c>
      <c r="I171" s="282"/>
      <c r="J171" s="278"/>
      <c r="K171" s="278"/>
      <c r="L171" s="283"/>
      <c r="M171" s="284"/>
      <c r="N171" s="285"/>
      <c r="O171" s="285"/>
      <c r="P171" s="285"/>
      <c r="Q171" s="285"/>
      <c r="R171" s="285"/>
      <c r="S171" s="285"/>
      <c r="T171" s="286"/>
      <c r="U171" s="14"/>
      <c r="V171" s="14"/>
      <c r="W171" s="14"/>
      <c r="X171" s="14"/>
      <c r="Y171" s="14"/>
      <c r="Z171" s="14"/>
      <c r="AA171" s="14"/>
      <c r="AB171" s="14"/>
      <c r="AC171" s="14"/>
      <c r="AD171" s="14"/>
      <c r="AE171" s="14"/>
      <c r="AT171" s="287" t="s">
        <v>271</v>
      </c>
      <c r="AU171" s="287" t="s">
        <v>99</v>
      </c>
      <c r="AV171" s="14" t="s">
        <v>196</v>
      </c>
      <c r="AW171" s="14" t="s">
        <v>38</v>
      </c>
      <c r="AX171" s="14" t="s">
        <v>91</v>
      </c>
      <c r="AY171" s="287" t="s">
        <v>184</v>
      </c>
    </row>
    <row r="172" s="2" customFormat="1" ht="16.5" customHeight="1">
      <c r="A172" s="40"/>
      <c r="B172" s="41"/>
      <c r="C172" s="245" t="s">
        <v>348</v>
      </c>
      <c r="D172" s="245" t="s">
        <v>187</v>
      </c>
      <c r="E172" s="246" t="s">
        <v>3753</v>
      </c>
      <c r="F172" s="247" t="s">
        <v>3754</v>
      </c>
      <c r="G172" s="248" t="s">
        <v>276</v>
      </c>
      <c r="H172" s="249">
        <v>59</v>
      </c>
      <c r="I172" s="250"/>
      <c r="J172" s="251">
        <f>ROUND(I172*H172,2)</f>
        <v>0</v>
      </c>
      <c r="K172" s="247" t="s">
        <v>191</v>
      </c>
      <c r="L172" s="46"/>
      <c r="M172" s="252" t="s">
        <v>1</v>
      </c>
      <c r="N172" s="253" t="s">
        <v>49</v>
      </c>
      <c r="O172" s="93"/>
      <c r="P172" s="254">
        <f>O172*H172</f>
        <v>0</v>
      </c>
      <c r="Q172" s="254">
        <v>0.17488999999999999</v>
      </c>
      <c r="R172" s="254">
        <f>Q172*H172</f>
        <v>10.31851</v>
      </c>
      <c r="S172" s="254">
        <v>0</v>
      </c>
      <c r="T172" s="255">
        <f>S172*H172</f>
        <v>0</v>
      </c>
      <c r="U172" s="40"/>
      <c r="V172" s="40"/>
      <c r="W172" s="40"/>
      <c r="X172" s="40"/>
      <c r="Y172" s="40"/>
      <c r="Z172" s="40"/>
      <c r="AA172" s="40"/>
      <c r="AB172" s="40"/>
      <c r="AC172" s="40"/>
      <c r="AD172" s="40"/>
      <c r="AE172" s="40"/>
      <c r="AR172" s="256" t="s">
        <v>196</v>
      </c>
      <c r="AT172" s="256" t="s">
        <v>187</v>
      </c>
      <c r="AU172" s="256" t="s">
        <v>99</v>
      </c>
      <c r="AY172" s="18" t="s">
        <v>184</v>
      </c>
      <c r="BE172" s="257">
        <f>IF(N172="základní",J172,0)</f>
        <v>0</v>
      </c>
      <c r="BF172" s="257">
        <f>IF(N172="snížená",J172,0)</f>
        <v>0</v>
      </c>
      <c r="BG172" s="257">
        <f>IF(N172="zákl. přenesená",J172,0)</f>
        <v>0</v>
      </c>
      <c r="BH172" s="257">
        <f>IF(N172="sníž. přenesená",J172,0)</f>
        <v>0</v>
      </c>
      <c r="BI172" s="257">
        <f>IF(N172="nulová",J172,0)</f>
        <v>0</v>
      </c>
      <c r="BJ172" s="18" t="s">
        <v>99</v>
      </c>
      <c r="BK172" s="257">
        <f>ROUND(I172*H172,2)</f>
        <v>0</v>
      </c>
      <c r="BL172" s="18" t="s">
        <v>196</v>
      </c>
      <c r="BM172" s="256" t="s">
        <v>3755</v>
      </c>
    </row>
    <row r="173" s="13" customFormat="1">
      <c r="A173" s="13"/>
      <c r="B173" s="266"/>
      <c r="C173" s="267"/>
      <c r="D173" s="258" t="s">
        <v>271</v>
      </c>
      <c r="E173" s="268" t="s">
        <v>1</v>
      </c>
      <c r="F173" s="269" t="s">
        <v>3756</v>
      </c>
      <c r="G173" s="267"/>
      <c r="H173" s="270">
        <v>59</v>
      </c>
      <c r="I173" s="271"/>
      <c r="J173" s="267"/>
      <c r="K173" s="267"/>
      <c r="L173" s="272"/>
      <c r="M173" s="273"/>
      <c r="N173" s="274"/>
      <c r="O173" s="274"/>
      <c r="P173" s="274"/>
      <c r="Q173" s="274"/>
      <c r="R173" s="274"/>
      <c r="S173" s="274"/>
      <c r="T173" s="275"/>
      <c r="U173" s="13"/>
      <c r="V173" s="13"/>
      <c r="W173" s="13"/>
      <c r="X173" s="13"/>
      <c r="Y173" s="13"/>
      <c r="Z173" s="13"/>
      <c r="AA173" s="13"/>
      <c r="AB173" s="13"/>
      <c r="AC173" s="13"/>
      <c r="AD173" s="13"/>
      <c r="AE173" s="13"/>
      <c r="AT173" s="276" t="s">
        <v>271</v>
      </c>
      <c r="AU173" s="276" t="s">
        <v>99</v>
      </c>
      <c r="AV173" s="13" t="s">
        <v>99</v>
      </c>
      <c r="AW173" s="13" t="s">
        <v>38</v>
      </c>
      <c r="AX173" s="13" t="s">
        <v>83</v>
      </c>
      <c r="AY173" s="276" t="s">
        <v>184</v>
      </c>
    </row>
    <row r="174" s="14" customFormat="1">
      <c r="A174" s="14"/>
      <c r="B174" s="277"/>
      <c r="C174" s="278"/>
      <c r="D174" s="258" t="s">
        <v>271</v>
      </c>
      <c r="E174" s="279" t="s">
        <v>1</v>
      </c>
      <c r="F174" s="280" t="s">
        <v>273</v>
      </c>
      <c r="G174" s="278"/>
      <c r="H174" s="281">
        <v>59</v>
      </c>
      <c r="I174" s="282"/>
      <c r="J174" s="278"/>
      <c r="K174" s="278"/>
      <c r="L174" s="283"/>
      <c r="M174" s="284"/>
      <c r="N174" s="285"/>
      <c r="O174" s="285"/>
      <c r="P174" s="285"/>
      <c r="Q174" s="285"/>
      <c r="R174" s="285"/>
      <c r="S174" s="285"/>
      <c r="T174" s="286"/>
      <c r="U174" s="14"/>
      <c r="V174" s="14"/>
      <c r="W174" s="14"/>
      <c r="X174" s="14"/>
      <c r="Y174" s="14"/>
      <c r="Z174" s="14"/>
      <c r="AA174" s="14"/>
      <c r="AB174" s="14"/>
      <c r="AC174" s="14"/>
      <c r="AD174" s="14"/>
      <c r="AE174" s="14"/>
      <c r="AT174" s="287" t="s">
        <v>271</v>
      </c>
      <c r="AU174" s="287" t="s">
        <v>99</v>
      </c>
      <c r="AV174" s="14" t="s">
        <v>196</v>
      </c>
      <c r="AW174" s="14" t="s">
        <v>38</v>
      </c>
      <c r="AX174" s="14" t="s">
        <v>91</v>
      </c>
      <c r="AY174" s="287" t="s">
        <v>184</v>
      </c>
    </row>
    <row r="175" s="2" customFormat="1" ht="16.5" customHeight="1">
      <c r="A175" s="40"/>
      <c r="B175" s="41"/>
      <c r="C175" s="312" t="s">
        <v>353</v>
      </c>
      <c r="D175" s="312" t="s">
        <v>497</v>
      </c>
      <c r="E175" s="313" t="s">
        <v>3757</v>
      </c>
      <c r="F175" s="314" t="s">
        <v>3758</v>
      </c>
      <c r="G175" s="315" t="s">
        <v>276</v>
      </c>
      <c r="H175" s="316">
        <v>43</v>
      </c>
      <c r="I175" s="317"/>
      <c r="J175" s="318">
        <f>ROUND(I175*H175,2)</f>
        <v>0</v>
      </c>
      <c r="K175" s="314" t="s">
        <v>284</v>
      </c>
      <c r="L175" s="319"/>
      <c r="M175" s="320" t="s">
        <v>1</v>
      </c>
      <c r="N175" s="321" t="s">
        <v>49</v>
      </c>
      <c r="O175" s="93"/>
      <c r="P175" s="254">
        <f>O175*H175</f>
        <v>0</v>
      </c>
      <c r="Q175" s="254">
        <v>0.0043</v>
      </c>
      <c r="R175" s="254">
        <f>Q175*H175</f>
        <v>0.18490000000000001</v>
      </c>
      <c r="S175" s="254">
        <v>0</v>
      </c>
      <c r="T175" s="255">
        <f>S175*H175</f>
        <v>0</v>
      </c>
      <c r="U175" s="40"/>
      <c r="V175" s="40"/>
      <c r="W175" s="40"/>
      <c r="X175" s="40"/>
      <c r="Y175" s="40"/>
      <c r="Z175" s="40"/>
      <c r="AA175" s="40"/>
      <c r="AB175" s="40"/>
      <c r="AC175" s="40"/>
      <c r="AD175" s="40"/>
      <c r="AE175" s="40"/>
      <c r="AR175" s="256" t="s">
        <v>219</v>
      </c>
      <c r="AT175" s="256" t="s">
        <v>497</v>
      </c>
      <c r="AU175" s="256" t="s">
        <v>99</v>
      </c>
      <c r="AY175" s="18" t="s">
        <v>184</v>
      </c>
      <c r="BE175" s="257">
        <f>IF(N175="základní",J175,0)</f>
        <v>0</v>
      </c>
      <c r="BF175" s="257">
        <f>IF(N175="snížená",J175,0)</f>
        <v>0</v>
      </c>
      <c r="BG175" s="257">
        <f>IF(N175="zákl. přenesená",J175,0)</f>
        <v>0</v>
      </c>
      <c r="BH175" s="257">
        <f>IF(N175="sníž. přenesená",J175,0)</f>
        <v>0</v>
      </c>
      <c r="BI175" s="257">
        <f>IF(N175="nulová",J175,0)</f>
        <v>0</v>
      </c>
      <c r="BJ175" s="18" t="s">
        <v>99</v>
      </c>
      <c r="BK175" s="257">
        <f>ROUND(I175*H175,2)</f>
        <v>0</v>
      </c>
      <c r="BL175" s="18" t="s">
        <v>196</v>
      </c>
      <c r="BM175" s="256" t="s">
        <v>3759</v>
      </c>
    </row>
    <row r="176" s="2" customFormat="1" ht="16.5" customHeight="1">
      <c r="A176" s="40"/>
      <c r="B176" s="41"/>
      <c r="C176" s="312" t="s">
        <v>7</v>
      </c>
      <c r="D176" s="312" t="s">
        <v>497</v>
      </c>
      <c r="E176" s="313" t="s">
        <v>3760</v>
      </c>
      <c r="F176" s="314" t="s">
        <v>3761</v>
      </c>
      <c r="G176" s="315" t="s">
        <v>276</v>
      </c>
      <c r="H176" s="316">
        <v>4</v>
      </c>
      <c r="I176" s="317"/>
      <c r="J176" s="318">
        <f>ROUND(I176*H176,2)</f>
        <v>0</v>
      </c>
      <c r="K176" s="314" t="s">
        <v>284</v>
      </c>
      <c r="L176" s="319"/>
      <c r="M176" s="320" t="s">
        <v>1</v>
      </c>
      <c r="N176" s="321" t="s">
        <v>49</v>
      </c>
      <c r="O176" s="93"/>
      <c r="P176" s="254">
        <f>O176*H176</f>
        <v>0</v>
      </c>
      <c r="Q176" s="254">
        <v>0.0033999999999999998</v>
      </c>
      <c r="R176" s="254">
        <f>Q176*H176</f>
        <v>0.013599999999999999</v>
      </c>
      <c r="S176" s="254">
        <v>0</v>
      </c>
      <c r="T176" s="255">
        <f>S176*H176</f>
        <v>0</v>
      </c>
      <c r="U176" s="40"/>
      <c r="V176" s="40"/>
      <c r="W176" s="40"/>
      <c r="X176" s="40"/>
      <c r="Y176" s="40"/>
      <c r="Z176" s="40"/>
      <c r="AA176" s="40"/>
      <c r="AB176" s="40"/>
      <c r="AC176" s="40"/>
      <c r="AD176" s="40"/>
      <c r="AE176" s="40"/>
      <c r="AR176" s="256" t="s">
        <v>219</v>
      </c>
      <c r="AT176" s="256" t="s">
        <v>497</v>
      </c>
      <c r="AU176" s="256" t="s">
        <v>99</v>
      </c>
      <c r="AY176" s="18" t="s">
        <v>184</v>
      </c>
      <c r="BE176" s="257">
        <f>IF(N176="základní",J176,0)</f>
        <v>0</v>
      </c>
      <c r="BF176" s="257">
        <f>IF(N176="snížená",J176,0)</f>
        <v>0</v>
      </c>
      <c r="BG176" s="257">
        <f>IF(N176="zákl. přenesená",J176,0)</f>
        <v>0</v>
      </c>
      <c r="BH176" s="257">
        <f>IF(N176="sníž. přenesená",J176,0)</f>
        <v>0</v>
      </c>
      <c r="BI176" s="257">
        <f>IF(N176="nulová",J176,0)</f>
        <v>0</v>
      </c>
      <c r="BJ176" s="18" t="s">
        <v>99</v>
      </c>
      <c r="BK176" s="257">
        <f>ROUND(I176*H176,2)</f>
        <v>0</v>
      </c>
      <c r="BL176" s="18" t="s">
        <v>196</v>
      </c>
      <c r="BM176" s="256" t="s">
        <v>3762</v>
      </c>
    </row>
    <row r="177" s="2" customFormat="1" ht="16.5" customHeight="1">
      <c r="A177" s="40"/>
      <c r="B177" s="41"/>
      <c r="C177" s="312" t="s">
        <v>362</v>
      </c>
      <c r="D177" s="312" t="s">
        <v>497</v>
      </c>
      <c r="E177" s="313" t="s">
        <v>3763</v>
      </c>
      <c r="F177" s="314" t="s">
        <v>3764</v>
      </c>
      <c r="G177" s="315" t="s">
        <v>276</v>
      </c>
      <c r="H177" s="316">
        <v>13</v>
      </c>
      <c r="I177" s="317"/>
      <c r="J177" s="318">
        <f>ROUND(I177*H177,2)</f>
        <v>0</v>
      </c>
      <c r="K177" s="314" t="s">
        <v>284</v>
      </c>
      <c r="L177" s="319"/>
      <c r="M177" s="320" t="s">
        <v>1</v>
      </c>
      <c r="N177" s="321" t="s">
        <v>49</v>
      </c>
      <c r="O177" s="93"/>
      <c r="P177" s="254">
        <f>O177*H177</f>
        <v>0</v>
      </c>
      <c r="Q177" s="254">
        <v>0.002</v>
      </c>
      <c r="R177" s="254">
        <f>Q177*H177</f>
        <v>0.026000000000000002</v>
      </c>
      <c r="S177" s="254">
        <v>0</v>
      </c>
      <c r="T177" s="255">
        <f>S177*H177</f>
        <v>0</v>
      </c>
      <c r="U177" s="40"/>
      <c r="V177" s="40"/>
      <c r="W177" s="40"/>
      <c r="X177" s="40"/>
      <c r="Y177" s="40"/>
      <c r="Z177" s="40"/>
      <c r="AA177" s="40"/>
      <c r="AB177" s="40"/>
      <c r="AC177" s="40"/>
      <c r="AD177" s="40"/>
      <c r="AE177" s="40"/>
      <c r="AR177" s="256" t="s">
        <v>219</v>
      </c>
      <c r="AT177" s="256" t="s">
        <v>497</v>
      </c>
      <c r="AU177" s="256" t="s">
        <v>99</v>
      </c>
      <c r="AY177" s="18" t="s">
        <v>184</v>
      </c>
      <c r="BE177" s="257">
        <f>IF(N177="základní",J177,0)</f>
        <v>0</v>
      </c>
      <c r="BF177" s="257">
        <f>IF(N177="snížená",J177,0)</f>
        <v>0</v>
      </c>
      <c r="BG177" s="257">
        <f>IF(N177="zákl. přenesená",J177,0)</f>
        <v>0</v>
      </c>
      <c r="BH177" s="257">
        <f>IF(N177="sníž. přenesená",J177,0)</f>
        <v>0</v>
      </c>
      <c r="BI177" s="257">
        <f>IF(N177="nulová",J177,0)</f>
        <v>0</v>
      </c>
      <c r="BJ177" s="18" t="s">
        <v>99</v>
      </c>
      <c r="BK177" s="257">
        <f>ROUND(I177*H177,2)</f>
        <v>0</v>
      </c>
      <c r="BL177" s="18" t="s">
        <v>196</v>
      </c>
      <c r="BM177" s="256" t="s">
        <v>3765</v>
      </c>
    </row>
    <row r="178" s="2" customFormat="1" ht="21.75" customHeight="1">
      <c r="A178" s="40"/>
      <c r="B178" s="41"/>
      <c r="C178" s="312" t="s">
        <v>367</v>
      </c>
      <c r="D178" s="312" t="s">
        <v>497</v>
      </c>
      <c r="E178" s="313" t="s">
        <v>3766</v>
      </c>
      <c r="F178" s="314" t="s">
        <v>3767</v>
      </c>
      <c r="G178" s="315" t="s">
        <v>276</v>
      </c>
      <c r="H178" s="316">
        <v>16</v>
      </c>
      <c r="I178" s="317"/>
      <c r="J178" s="318">
        <f>ROUND(I178*H178,2)</f>
        <v>0</v>
      </c>
      <c r="K178" s="314" t="s">
        <v>284</v>
      </c>
      <c r="L178" s="319"/>
      <c r="M178" s="320" t="s">
        <v>1</v>
      </c>
      <c r="N178" s="321" t="s">
        <v>49</v>
      </c>
      <c r="O178" s="93"/>
      <c r="P178" s="254">
        <f>O178*H178</f>
        <v>0</v>
      </c>
      <c r="Q178" s="254">
        <v>0.0033999999999999998</v>
      </c>
      <c r="R178" s="254">
        <f>Q178*H178</f>
        <v>0.054399999999999997</v>
      </c>
      <c r="S178" s="254">
        <v>0</v>
      </c>
      <c r="T178" s="255">
        <f>S178*H178</f>
        <v>0</v>
      </c>
      <c r="U178" s="40"/>
      <c r="V178" s="40"/>
      <c r="W178" s="40"/>
      <c r="X178" s="40"/>
      <c r="Y178" s="40"/>
      <c r="Z178" s="40"/>
      <c r="AA178" s="40"/>
      <c r="AB178" s="40"/>
      <c r="AC178" s="40"/>
      <c r="AD178" s="40"/>
      <c r="AE178" s="40"/>
      <c r="AR178" s="256" t="s">
        <v>219</v>
      </c>
      <c r="AT178" s="256" t="s">
        <v>497</v>
      </c>
      <c r="AU178" s="256" t="s">
        <v>99</v>
      </c>
      <c r="AY178" s="18" t="s">
        <v>184</v>
      </c>
      <c r="BE178" s="257">
        <f>IF(N178="základní",J178,0)</f>
        <v>0</v>
      </c>
      <c r="BF178" s="257">
        <f>IF(N178="snížená",J178,0)</f>
        <v>0</v>
      </c>
      <c r="BG178" s="257">
        <f>IF(N178="zákl. přenesená",J178,0)</f>
        <v>0</v>
      </c>
      <c r="BH178" s="257">
        <f>IF(N178="sníž. přenesená",J178,0)</f>
        <v>0</v>
      </c>
      <c r="BI178" s="257">
        <f>IF(N178="nulová",J178,0)</f>
        <v>0</v>
      </c>
      <c r="BJ178" s="18" t="s">
        <v>99</v>
      </c>
      <c r="BK178" s="257">
        <f>ROUND(I178*H178,2)</f>
        <v>0</v>
      </c>
      <c r="BL178" s="18" t="s">
        <v>196</v>
      </c>
      <c r="BM178" s="256" t="s">
        <v>3768</v>
      </c>
    </row>
    <row r="179" s="2" customFormat="1" ht="21.75" customHeight="1">
      <c r="A179" s="40"/>
      <c r="B179" s="41"/>
      <c r="C179" s="312" t="s">
        <v>372</v>
      </c>
      <c r="D179" s="312" t="s">
        <v>497</v>
      </c>
      <c r="E179" s="313" t="s">
        <v>3769</v>
      </c>
      <c r="F179" s="314" t="s">
        <v>3770</v>
      </c>
      <c r="G179" s="315" t="s">
        <v>276</v>
      </c>
      <c r="H179" s="316">
        <v>2</v>
      </c>
      <c r="I179" s="317"/>
      <c r="J179" s="318">
        <f>ROUND(I179*H179,2)</f>
        <v>0</v>
      </c>
      <c r="K179" s="314" t="s">
        <v>284</v>
      </c>
      <c r="L179" s="319"/>
      <c r="M179" s="320" t="s">
        <v>1</v>
      </c>
      <c r="N179" s="321" t="s">
        <v>49</v>
      </c>
      <c r="O179" s="93"/>
      <c r="P179" s="254">
        <f>O179*H179</f>
        <v>0</v>
      </c>
      <c r="Q179" s="254">
        <v>0.002</v>
      </c>
      <c r="R179" s="254">
        <f>Q179*H179</f>
        <v>0.0040000000000000001</v>
      </c>
      <c r="S179" s="254">
        <v>0</v>
      </c>
      <c r="T179" s="255">
        <f>S179*H179</f>
        <v>0</v>
      </c>
      <c r="U179" s="40"/>
      <c r="V179" s="40"/>
      <c r="W179" s="40"/>
      <c r="X179" s="40"/>
      <c r="Y179" s="40"/>
      <c r="Z179" s="40"/>
      <c r="AA179" s="40"/>
      <c r="AB179" s="40"/>
      <c r="AC179" s="40"/>
      <c r="AD179" s="40"/>
      <c r="AE179" s="40"/>
      <c r="AR179" s="256" t="s">
        <v>219</v>
      </c>
      <c r="AT179" s="256" t="s">
        <v>497</v>
      </c>
      <c r="AU179" s="256" t="s">
        <v>99</v>
      </c>
      <c r="AY179" s="18" t="s">
        <v>184</v>
      </c>
      <c r="BE179" s="257">
        <f>IF(N179="základní",J179,0)</f>
        <v>0</v>
      </c>
      <c r="BF179" s="257">
        <f>IF(N179="snížená",J179,0)</f>
        <v>0</v>
      </c>
      <c r="BG179" s="257">
        <f>IF(N179="zákl. přenesená",J179,0)</f>
        <v>0</v>
      </c>
      <c r="BH179" s="257">
        <f>IF(N179="sníž. přenesená",J179,0)</f>
        <v>0</v>
      </c>
      <c r="BI179" s="257">
        <f>IF(N179="nulová",J179,0)</f>
        <v>0</v>
      </c>
      <c r="BJ179" s="18" t="s">
        <v>99</v>
      </c>
      <c r="BK179" s="257">
        <f>ROUND(I179*H179,2)</f>
        <v>0</v>
      </c>
      <c r="BL179" s="18" t="s">
        <v>196</v>
      </c>
      <c r="BM179" s="256" t="s">
        <v>3771</v>
      </c>
    </row>
    <row r="180" s="2" customFormat="1" ht="21.75" customHeight="1">
      <c r="A180" s="40"/>
      <c r="B180" s="41"/>
      <c r="C180" s="312" t="s">
        <v>378</v>
      </c>
      <c r="D180" s="312" t="s">
        <v>497</v>
      </c>
      <c r="E180" s="313" t="s">
        <v>3772</v>
      </c>
      <c r="F180" s="314" t="s">
        <v>3773</v>
      </c>
      <c r="G180" s="315" t="s">
        <v>276</v>
      </c>
      <c r="H180" s="316">
        <v>5</v>
      </c>
      <c r="I180" s="317"/>
      <c r="J180" s="318">
        <f>ROUND(I180*H180,2)</f>
        <v>0</v>
      </c>
      <c r="K180" s="314" t="s">
        <v>284</v>
      </c>
      <c r="L180" s="319"/>
      <c r="M180" s="320" t="s">
        <v>1</v>
      </c>
      <c r="N180" s="321" t="s">
        <v>49</v>
      </c>
      <c r="O180" s="93"/>
      <c r="P180" s="254">
        <f>O180*H180</f>
        <v>0</v>
      </c>
      <c r="Q180" s="254">
        <v>0.002</v>
      </c>
      <c r="R180" s="254">
        <f>Q180*H180</f>
        <v>0.01</v>
      </c>
      <c r="S180" s="254">
        <v>0</v>
      </c>
      <c r="T180" s="255">
        <f>S180*H180</f>
        <v>0</v>
      </c>
      <c r="U180" s="40"/>
      <c r="V180" s="40"/>
      <c r="W180" s="40"/>
      <c r="X180" s="40"/>
      <c r="Y180" s="40"/>
      <c r="Z180" s="40"/>
      <c r="AA180" s="40"/>
      <c r="AB180" s="40"/>
      <c r="AC180" s="40"/>
      <c r="AD180" s="40"/>
      <c r="AE180" s="40"/>
      <c r="AR180" s="256" t="s">
        <v>219</v>
      </c>
      <c r="AT180" s="256" t="s">
        <v>497</v>
      </c>
      <c r="AU180" s="256" t="s">
        <v>99</v>
      </c>
      <c r="AY180" s="18" t="s">
        <v>184</v>
      </c>
      <c r="BE180" s="257">
        <f>IF(N180="základní",J180,0)</f>
        <v>0</v>
      </c>
      <c r="BF180" s="257">
        <f>IF(N180="snížená",J180,0)</f>
        <v>0</v>
      </c>
      <c r="BG180" s="257">
        <f>IF(N180="zákl. přenesená",J180,0)</f>
        <v>0</v>
      </c>
      <c r="BH180" s="257">
        <f>IF(N180="sníž. přenesená",J180,0)</f>
        <v>0</v>
      </c>
      <c r="BI180" s="257">
        <f>IF(N180="nulová",J180,0)</f>
        <v>0</v>
      </c>
      <c r="BJ180" s="18" t="s">
        <v>99</v>
      </c>
      <c r="BK180" s="257">
        <f>ROUND(I180*H180,2)</f>
        <v>0</v>
      </c>
      <c r="BL180" s="18" t="s">
        <v>196</v>
      </c>
      <c r="BM180" s="256" t="s">
        <v>3774</v>
      </c>
    </row>
    <row r="181" s="2" customFormat="1" ht="16.5" customHeight="1">
      <c r="A181" s="40"/>
      <c r="B181" s="41"/>
      <c r="C181" s="245" t="s">
        <v>386</v>
      </c>
      <c r="D181" s="245" t="s">
        <v>187</v>
      </c>
      <c r="E181" s="246" t="s">
        <v>3775</v>
      </c>
      <c r="F181" s="247" t="s">
        <v>3776</v>
      </c>
      <c r="G181" s="248" t="s">
        <v>309</v>
      </c>
      <c r="H181" s="249">
        <v>141.80000000000001</v>
      </c>
      <c r="I181" s="250"/>
      <c r="J181" s="251">
        <f>ROUND(I181*H181,2)</f>
        <v>0</v>
      </c>
      <c r="K181" s="247" t="s">
        <v>191</v>
      </c>
      <c r="L181" s="46"/>
      <c r="M181" s="252" t="s">
        <v>1</v>
      </c>
      <c r="N181" s="253" t="s">
        <v>49</v>
      </c>
      <c r="O181" s="93"/>
      <c r="P181" s="254">
        <f>O181*H181</f>
        <v>0</v>
      </c>
      <c r="Q181" s="254">
        <v>0</v>
      </c>
      <c r="R181" s="254">
        <f>Q181*H181</f>
        <v>0</v>
      </c>
      <c r="S181" s="254">
        <v>0</v>
      </c>
      <c r="T181" s="255">
        <f>S181*H181</f>
        <v>0</v>
      </c>
      <c r="U181" s="40"/>
      <c r="V181" s="40"/>
      <c r="W181" s="40"/>
      <c r="X181" s="40"/>
      <c r="Y181" s="40"/>
      <c r="Z181" s="40"/>
      <c r="AA181" s="40"/>
      <c r="AB181" s="40"/>
      <c r="AC181" s="40"/>
      <c r="AD181" s="40"/>
      <c r="AE181" s="40"/>
      <c r="AR181" s="256" t="s">
        <v>196</v>
      </c>
      <c r="AT181" s="256" t="s">
        <v>187</v>
      </c>
      <c r="AU181" s="256" t="s">
        <v>99</v>
      </c>
      <c r="AY181" s="18" t="s">
        <v>184</v>
      </c>
      <c r="BE181" s="257">
        <f>IF(N181="základní",J181,0)</f>
        <v>0</v>
      </c>
      <c r="BF181" s="257">
        <f>IF(N181="snížená",J181,0)</f>
        <v>0</v>
      </c>
      <c r="BG181" s="257">
        <f>IF(N181="zákl. přenesená",J181,0)</f>
        <v>0</v>
      </c>
      <c r="BH181" s="257">
        <f>IF(N181="sníž. přenesená",J181,0)</f>
        <v>0</v>
      </c>
      <c r="BI181" s="257">
        <f>IF(N181="nulová",J181,0)</f>
        <v>0</v>
      </c>
      <c r="BJ181" s="18" t="s">
        <v>99</v>
      </c>
      <c r="BK181" s="257">
        <f>ROUND(I181*H181,2)</f>
        <v>0</v>
      </c>
      <c r="BL181" s="18" t="s">
        <v>196</v>
      </c>
      <c r="BM181" s="256" t="s">
        <v>3777</v>
      </c>
    </row>
    <row r="182" s="2" customFormat="1" ht="16.5" customHeight="1">
      <c r="A182" s="40"/>
      <c r="B182" s="41"/>
      <c r="C182" s="312" t="s">
        <v>392</v>
      </c>
      <c r="D182" s="312" t="s">
        <v>497</v>
      </c>
      <c r="E182" s="313" t="s">
        <v>3778</v>
      </c>
      <c r="F182" s="314" t="s">
        <v>3779</v>
      </c>
      <c r="G182" s="315" t="s">
        <v>309</v>
      </c>
      <c r="H182" s="316">
        <v>163.06999999999999</v>
      </c>
      <c r="I182" s="317"/>
      <c r="J182" s="318">
        <f>ROUND(I182*H182,2)</f>
        <v>0</v>
      </c>
      <c r="K182" s="314" t="s">
        <v>284</v>
      </c>
      <c r="L182" s="319"/>
      <c r="M182" s="320" t="s">
        <v>1</v>
      </c>
      <c r="N182" s="321" t="s">
        <v>49</v>
      </c>
      <c r="O182" s="93"/>
      <c r="P182" s="254">
        <f>O182*H182</f>
        <v>0</v>
      </c>
      <c r="Q182" s="254">
        <v>0.00248</v>
      </c>
      <c r="R182" s="254">
        <f>Q182*H182</f>
        <v>0.40441359999999998</v>
      </c>
      <c r="S182" s="254">
        <v>0</v>
      </c>
      <c r="T182" s="255">
        <f>S182*H182</f>
        <v>0</v>
      </c>
      <c r="U182" s="40"/>
      <c r="V182" s="40"/>
      <c r="W182" s="40"/>
      <c r="X182" s="40"/>
      <c r="Y182" s="40"/>
      <c r="Z182" s="40"/>
      <c r="AA182" s="40"/>
      <c r="AB182" s="40"/>
      <c r="AC182" s="40"/>
      <c r="AD182" s="40"/>
      <c r="AE182" s="40"/>
      <c r="AR182" s="256" t="s">
        <v>219</v>
      </c>
      <c r="AT182" s="256" t="s">
        <v>497</v>
      </c>
      <c r="AU182" s="256" t="s">
        <v>99</v>
      </c>
      <c r="AY182" s="18" t="s">
        <v>184</v>
      </c>
      <c r="BE182" s="257">
        <f>IF(N182="základní",J182,0)</f>
        <v>0</v>
      </c>
      <c r="BF182" s="257">
        <f>IF(N182="snížená",J182,0)</f>
        <v>0</v>
      </c>
      <c r="BG182" s="257">
        <f>IF(N182="zákl. přenesená",J182,0)</f>
        <v>0</v>
      </c>
      <c r="BH182" s="257">
        <f>IF(N182="sníž. přenesená",J182,0)</f>
        <v>0</v>
      </c>
      <c r="BI182" s="257">
        <f>IF(N182="nulová",J182,0)</f>
        <v>0</v>
      </c>
      <c r="BJ182" s="18" t="s">
        <v>99</v>
      </c>
      <c r="BK182" s="257">
        <f>ROUND(I182*H182,2)</f>
        <v>0</v>
      </c>
      <c r="BL182" s="18" t="s">
        <v>196</v>
      </c>
      <c r="BM182" s="256" t="s">
        <v>3780</v>
      </c>
    </row>
    <row r="183" s="13" customFormat="1">
      <c r="A183" s="13"/>
      <c r="B183" s="266"/>
      <c r="C183" s="267"/>
      <c r="D183" s="258" t="s">
        <v>271</v>
      </c>
      <c r="E183" s="267"/>
      <c r="F183" s="269" t="s">
        <v>3781</v>
      </c>
      <c r="G183" s="267"/>
      <c r="H183" s="270">
        <v>163.06999999999999</v>
      </c>
      <c r="I183" s="271"/>
      <c r="J183" s="267"/>
      <c r="K183" s="267"/>
      <c r="L183" s="272"/>
      <c r="M183" s="273"/>
      <c r="N183" s="274"/>
      <c r="O183" s="274"/>
      <c r="P183" s="274"/>
      <c r="Q183" s="274"/>
      <c r="R183" s="274"/>
      <c r="S183" s="274"/>
      <c r="T183" s="275"/>
      <c r="U183" s="13"/>
      <c r="V183" s="13"/>
      <c r="W183" s="13"/>
      <c r="X183" s="13"/>
      <c r="Y183" s="13"/>
      <c r="Z183" s="13"/>
      <c r="AA183" s="13"/>
      <c r="AB183" s="13"/>
      <c r="AC183" s="13"/>
      <c r="AD183" s="13"/>
      <c r="AE183" s="13"/>
      <c r="AT183" s="276" t="s">
        <v>271</v>
      </c>
      <c r="AU183" s="276" t="s">
        <v>99</v>
      </c>
      <c r="AV183" s="13" t="s">
        <v>99</v>
      </c>
      <c r="AW183" s="13" t="s">
        <v>4</v>
      </c>
      <c r="AX183" s="13" t="s">
        <v>91</v>
      </c>
      <c r="AY183" s="276" t="s">
        <v>184</v>
      </c>
    </row>
    <row r="184" s="12" customFormat="1" ht="22.8" customHeight="1">
      <c r="A184" s="12"/>
      <c r="B184" s="229"/>
      <c r="C184" s="230"/>
      <c r="D184" s="231" t="s">
        <v>82</v>
      </c>
      <c r="E184" s="243" t="s">
        <v>224</v>
      </c>
      <c r="F184" s="243" t="s">
        <v>340</v>
      </c>
      <c r="G184" s="230"/>
      <c r="H184" s="230"/>
      <c r="I184" s="233"/>
      <c r="J184" s="244">
        <f>BK184</f>
        <v>0</v>
      </c>
      <c r="K184" s="230"/>
      <c r="L184" s="235"/>
      <c r="M184" s="236"/>
      <c r="N184" s="237"/>
      <c r="O184" s="237"/>
      <c r="P184" s="238">
        <f>SUM(P185:P187)</f>
        <v>0</v>
      </c>
      <c r="Q184" s="237"/>
      <c r="R184" s="238">
        <f>SUM(R185:R187)</f>
        <v>0</v>
      </c>
      <c r="S184" s="237"/>
      <c r="T184" s="239">
        <f>SUM(T185:T187)</f>
        <v>17.54496</v>
      </c>
      <c r="U184" s="12"/>
      <c r="V184" s="12"/>
      <c r="W184" s="12"/>
      <c r="X184" s="12"/>
      <c r="Y184" s="12"/>
      <c r="Z184" s="12"/>
      <c r="AA184" s="12"/>
      <c r="AB184" s="12"/>
      <c r="AC184" s="12"/>
      <c r="AD184" s="12"/>
      <c r="AE184" s="12"/>
      <c r="AR184" s="240" t="s">
        <v>91</v>
      </c>
      <c r="AT184" s="241" t="s">
        <v>82</v>
      </c>
      <c r="AU184" s="241" t="s">
        <v>91</v>
      </c>
      <c r="AY184" s="240" t="s">
        <v>184</v>
      </c>
      <c r="BK184" s="242">
        <f>SUM(BK185:BK187)</f>
        <v>0</v>
      </c>
    </row>
    <row r="185" s="2" customFormat="1" ht="16.5" customHeight="1">
      <c r="A185" s="40"/>
      <c r="B185" s="41"/>
      <c r="C185" s="245" t="s">
        <v>396</v>
      </c>
      <c r="D185" s="245" t="s">
        <v>187</v>
      </c>
      <c r="E185" s="246" t="s">
        <v>342</v>
      </c>
      <c r="F185" s="247" t="s">
        <v>343</v>
      </c>
      <c r="G185" s="248" t="s">
        <v>319</v>
      </c>
      <c r="H185" s="249">
        <v>6.2999999999999998</v>
      </c>
      <c r="I185" s="250"/>
      <c r="J185" s="251">
        <f>ROUND(I185*H185,2)</f>
        <v>0</v>
      </c>
      <c r="K185" s="247" t="s">
        <v>191</v>
      </c>
      <c r="L185" s="46"/>
      <c r="M185" s="252" t="s">
        <v>1</v>
      </c>
      <c r="N185" s="253" t="s">
        <v>49</v>
      </c>
      <c r="O185" s="93"/>
      <c r="P185" s="254">
        <f>O185*H185</f>
        <v>0</v>
      </c>
      <c r="Q185" s="254">
        <v>0</v>
      </c>
      <c r="R185" s="254">
        <f>Q185*H185</f>
        <v>0</v>
      </c>
      <c r="S185" s="254">
        <v>2</v>
      </c>
      <c r="T185" s="255">
        <f>S185*H185</f>
        <v>12.6</v>
      </c>
      <c r="U185" s="40"/>
      <c r="V185" s="40"/>
      <c r="W185" s="40"/>
      <c r="X185" s="40"/>
      <c r="Y185" s="40"/>
      <c r="Z185" s="40"/>
      <c r="AA185" s="40"/>
      <c r="AB185" s="40"/>
      <c r="AC185" s="40"/>
      <c r="AD185" s="40"/>
      <c r="AE185" s="40"/>
      <c r="AR185" s="256" t="s">
        <v>196</v>
      </c>
      <c r="AT185" s="256" t="s">
        <v>187</v>
      </c>
      <c r="AU185" s="256" t="s">
        <v>99</v>
      </c>
      <c r="AY185" s="18" t="s">
        <v>184</v>
      </c>
      <c r="BE185" s="257">
        <f>IF(N185="základní",J185,0)</f>
        <v>0</v>
      </c>
      <c r="BF185" s="257">
        <f>IF(N185="snížená",J185,0)</f>
        <v>0</v>
      </c>
      <c r="BG185" s="257">
        <f>IF(N185="zákl. přenesená",J185,0)</f>
        <v>0</v>
      </c>
      <c r="BH185" s="257">
        <f>IF(N185="sníž. přenesená",J185,0)</f>
        <v>0</v>
      </c>
      <c r="BI185" s="257">
        <f>IF(N185="nulová",J185,0)</f>
        <v>0</v>
      </c>
      <c r="BJ185" s="18" t="s">
        <v>99</v>
      </c>
      <c r="BK185" s="257">
        <f>ROUND(I185*H185,2)</f>
        <v>0</v>
      </c>
      <c r="BL185" s="18" t="s">
        <v>196</v>
      </c>
      <c r="BM185" s="256" t="s">
        <v>3782</v>
      </c>
    </row>
    <row r="186" s="2" customFormat="1" ht="16.5" customHeight="1">
      <c r="A186" s="40"/>
      <c r="B186" s="41"/>
      <c r="C186" s="245" t="s">
        <v>401</v>
      </c>
      <c r="D186" s="245" t="s">
        <v>187</v>
      </c>
      <c r="E186" s="246" t="s">
        <v>363</v>
      </c>
      <c r="F186" s="247" t="s">
        <v>364</v>
      </c>
      <c r="G186" s="248" t="s">
        <v>276</v>
      </c>
      <c r="H186" s="249">
        <v>70</v>
      </c>
      <c r="I186" s="250"/>
      <c r="J186" s="251">
        <f>ROUND(I186*H186,2)</f>
        <v>0</v>
      </c>
      <c r="K186" s="247" t="s">
        <v>191</v>
      </c>
      <c r="L186" s="46"/>
      <c r="M186" s="252" t="s">
        <v>1</v>
      </c>
      <c r="N186" s="253" t="s">
        <v>49</v>
      </c>
      <c r="O186" s="93"/>
      <c r="P186" s="254">
        <f>O186*H186</f>
        <v>0</v>
      </c>
      <c r="Q186" s="254">
        <v>0</v>
      </c>
      <c r="R186" s="254">
        <f>Q186*H186</f>
        <v>0</v>
      </c>
      <c r="S186" s="254">
        <v>0.065699999999999995</v>
      </c>
      <c r="T186" s="255">
        <f>S186*H186</f>
        <v>4.5989999999999993</v>
      </c>
      <c r="U186" s="40"/>
      <c r="V186" s="40"/>
      <c r="W186" s="40"/>
      <c r="X186" s="40"/>
      <c r="Y186" s="40"/>
      <c r="Z186" s="40"/>
      <c r="AA186" s="40"/>
      <c r="AB186" s="40"/>
      <c r="AC186" s="40"/>
      <c r="AD186" s="40"/>
      <c r="AE186" s="40"/>
      <c r="AR186" s="256" t="s">
        <v>196</v>
      </c>
      <c r="AT186" s="256" t="s">
        <v>187</v>
      </c>
      <c r="AU186" s="256" t="s">
        <v>99</v>
      </c>
      <c r="AY186" s="18" t="s">
        <v>184</v>
      </c>
      <c r="BE186" s="257">
        <f>IF(N186="základní",J186,0)</f>
        <v>0</v>
      </c>
      <c r="BF186" s="257">
        <f>IF(N186="snížená",J186,0)</f>
        <v>0</v>
      </c>
      <c r="BG186" s="257">
        <f>IF(N186="zákl. přenesená",J186,0)</f>
        <v>0</v>
      </c>
      <c r="BH186" s="257">
        <f>IF(N186="sníž. přenesená",J186,0)</f>
        <v>0</v>
      </c>
      <c r="BI186" s="257">
        <f>IF(N186="nulová",J186,0)</f>
        <v>0</v>
      </c>
      <c r="BJ186" s="18" t="s">
        <v>99</v>
      </c>
      <c r="BK186" s="257">
        <f>ROUND(I186*H186,2)</f>
        <v>0</v>
      </c>
      <c r="BL186" s="18" t="s">
        <v>196</v>
      </c>
      <c r="BM186" s="256" t="s">
        <v>3783</v>
      </c>
    </row>
    <row r="187" s="2" customFormat="1" ht="16.5" customHeight="1">
      <c r="A187" s="40"/>
      <c r="B187" s="41"/>
      <c r="C187" s="245" t="s">
        <v>407</v>
      </c>
      <c r="D187" s="245" t="s">
        <v>187</v>
      </c>
      <c r="E187" s="246" t="s">
        <v>368</v>
      </c>
      <c r="F187" s="247" t="s">
        <v>369</v>
      </c>
      <c r="G187" s="248" t="s">
        <v>309</v>
      </c>
      <c r="H187" s="249">
        <v>139.5</v>
      </c>
      <c r="I187" s="250"/>
      <c r="J187" s="251">
        <f>ROUND(I187*H187,2)</f>
        <v>0</v>
      </c>
      <c r="K187" s="247" t="s">
        <v>191</v>
      </c>
      <c r="L187" s="46"/>
      <c r="M187" s="252" t="s">
        <v>1</v>
      </c>
      <c r="N187" s="253" t="s">
        <v>49</v>
      </c>
      <c r="O187" s="93"/>
      <c r="P187" s="254">
        <f>O187*H187</f>
        <v>0</v>
      </c>
      <c r="Q187" s="254">
        <v>0</v>
      </c>
      <c r="R187" s="254">
        <f>Q187*H187</f>
        <v>0</v>
      </c>
      <c r="S187" s="254">
        <v>0.00248</v>
      </c>
      <c r="T187" s="255">
        <f>S187*H187</f>
        <v>0.34595999999999999</v>
      </c>
      <c r="U187" s="40"/>
      <c r="V187" s="40"/>
      <c r="W187" s="40"/>
      <c r="X187" s="40"/>
      <c r="Y187" s="40"/>
      <c r="Z187" s="40"/>
      <c r="AA187" s="40"/>
      <c r="AB187" s="40"/>
      <c r="AC187" s="40"/>
      <c r="AD187" s="40"/>
      <c r="AE187" s="40"/>
      <c r="AR187" s="256" t="s">
        <v>196</v>
      </c>
      <c r="AT187" s="256" t="s">
        <v>187</v>
      </c>
      <c r="AU187" s="256" t="s">
        <v>99</v>
      </c>
      <c r="AY187" s="18" t="s">
        <v>184</v>
      </c>
      <c r="BE187" s="257">
        <f>IF(N187="základní",J187,0)</f>
        <v>0</v>
      </c>
      <c r="BF187" s="257">
        <f>IF(N187="snížená",J187,0)</f>
        <v>0</v>
      </c>
      <c r="BG187" s="257">
        <f>IF(N187="zákl. přenesená",J187,0)</f>
        <v>0</v>
      </c>
      <c r="BH187" s="257">
        <f>IF(N187="sníž. přenesená",J187,0)</f>
        <v>0</v>
      </c>
      <c r="BI187" s="257">
        <f>IF(N187="nulová",J187,0)</f>
        <v>0</v>
      </c>
      <c r="BJ187" s="18" t="s">
        <v>99</v>
      </c>
      <c r="BK187" s="257">
        <f>ROUND(I187*H187,2)</f>
        <v>0</v>
      </c>
      <c r="BL187" s="18" t="s">
        <v>196</v>
      </c>
      <c r="BM187" s="256" t="s">
        <v>3784</v>
      </c>
    </row>
    <row r="188" s="12" customFormat="1" ht="22.8" customHeight="1">
      <c r="A188" s="12"/>
      <c r="B188" s="229"/>
      <c r="C188" s="230"/>
      <c r="D188" s="231" t="s">
        <v>82</v>
      </c>
      <c r="E188" s="243" t="s">
        <v>384</v>
      </c>
      <c r="F188" s="243" t="s">
        <v>385</v>
      </c>
      <c r="G188" s="230"/>
      <c r="H188" s="230"/>
      <c r="I188" s="233"/>
      <c r="J188" s="244">
        <f>BK188</f>
        <v>0</v>
      </c>
      <c r="K188" s="230"/>
      <c r="L188" s="235"/>
      <c r="M188" s="236"/>
      <c r="N188" s="237"/>
      <c r="O188" s="237"/>
      <c r="P188" s="238">
        <f>SUM(P189:P195)</f>
        <v>0</v>
      </c>
      <c r="Q188" s="237"/>
      <c r="R188" s="238">
        <f>SUM(R189:R195)</f>
        <v>0</v>
      </c>
      <c r="S188" s="237"/>
      <c r="T188" s="239">
        <f>SUM(T189:T195)</f>
        <v>0</v>
      </c>
      <c r="U188" s="12"/>
      <c r="V188" s="12"/>
      <c r="W188" s="12"/>
      <c r="X188" s="12"/>
      <c r="Y188" s="12"/>
      <c r="Z188" s="12"/>
      <c r="AA188" s="12"/>
      <c r="AB188" s="12"/>
      <c r="AC188" s="12"/>
      <c r="AD188" s="12"/>
      <c r="AE188" s="12"/>
      <c r="AR188" s="240" t="s">
        <v>91</v>
      </c>
      <c r="AT188" s="241" t="s">
        <v>82</v>
      </c>
      <c r="AU188" s="241" t="s">
        <v>91</v>
      </c>
      <c r="AY188" s="240" t="s">
        <v>184</v>
      </c>
      <c r="BK188" s="242">
        <f>SUM(BK189:BK195)</f>
        <v>0</v>
      </c>
    </row>
    <row r="189" s="2" customFormat="1" ht="16.5" customHeight="1">
      <c r="A189" s="40"/>
      <c r="B189" s="41"/>
      <c r="C189" s="245" t="s">
        <v>571</v>
      </c>
      <c r="D189" s="245" t="s">
        <v>187</v>
      </c>
      <c r="E189" s="246" t="s">
        <v>3785</v>
      </c>
      <c r="F189" s="247" t="s">
        <v>3786</v>
      </c>
      <c r="G189" s="248" t="s">
        <v>389</v>
      </c>
      <c r="H189" s="249">
        <v>17.545000000000002</v>
      </c>
      <c r="I189" s="250"/>
      <c r="J189" s="251">
        <f>ROUND(I189*H189,2)</f>
        <v>0</v>
      </c>
      <c r="K189" s="247" t="s">
        <v>191</v>
      </c>
      <c r="L189" s="46"/>
      <c r="M189" s="252" t="s">
        <v>1</v>
      </c>
      <c r="N189" s="253" t="s">
        <v>49</v>
      </c>
      <c r="O189" s="93"/>
      <c r="P189" s="254">
        <f>O189*H189</f>
        <v>0</v>
      </c>
      <c r="Q189" s="254">
        <v>0</v>
      </c>
      <c r="R189" s="254">
        <f>Q189*H189</f>
        <v>0</v>
      </c>
      <c r="S189" s="254">
        <v>0</v>
      </c>
      <c r="T189" s="255">
        <f>S189*H189</f>
        <v>0</v>
      </c>
      <c r="U189" s="40"/>
      <c r="V189" s="40"/>
      <c r="W189" s="40"/>
      <c r="X189" s="40"/>
      <c r="Y189" s="40"/>
      <c r="Z189" s="40"/>
      <c r="AA189" s="40"/>
      <c r="AB189" s="40"/>
      <c r="AC189" s="40"/>
      <c r="AD189" s="40"/>
      <c r="AE189" s="40"/>
      <c r="AR189" s="256" t="s">
        <v>196</v>
      </c>
      <c r="AT189" s="256" t="s">
        <v>187</v>
      </c>
      <c r="AU189" s="256" t="s">
        <v>99</v>
      </c>
      <c r="AY189" s="18" t="s">
        <v>184</v>
      </c>
      <c r="BE189" s="257">
        <f>IF(N189="základní",J189,0)</f>
        <v>0</v>
      </c>
      <c r="BF189" s="257">
        <f>IF(N189="snížená",J189,0)</f>
        <v>0</v>
      </c>
      <c r="BG189" s="257">
        <f>IF(N189="zákl. přenesená",J189,0)</f>
        <v>0</v>
      </c>
      <c r="BH189" s="257">
        <f>IF(N189="sníž. přenesená",J189,0)</f>
        <v>0</v>
      </c>
      <c r="BI189" s="257">
        <f>IF(N189="nulová",J189,0)</f>
        <v>0</v>
      </c>
      <c r="BJ189" s="18" t="s">
        <v>99</v>
      </c>
      <c r="BK189" s="257">
        <f>ROUND(I189*H189,2)</f>
        <v>0</v>
      </c>
      <c r="BL189" s="18" t="s">
        <v>196</v>
      </c>
      <c r="BM189" s="256" t="s">
        <v>3787</v>
      </c>
    </row>
    <row r="190" s="2" customFormat="1" ht="16.5" customHeight="1">
      <c r="A190" s="40"/>
      <c r="B190" s="41"/>
      <c r="C190" s="245" t="s">
        <v>576</v>
      </c>
      <c r="D190" s="245" t="s">
        <v>187</v>
      </c>
      <c r="E190" s="246" t="s">
        <v>387</v>
      </c>
      <c r="F190" s="247" t="s">
        <v>388</v>
      </c>
      <c r="G190" s="248" t="s">
        <v>389</v>
      </c>
      <c r="H190" s="249">
        <v>17.545000000000002</v>
      </c>
      <c r="I190" s="250"/>
      <c r="J190" s="251">
        <f>ROUND(I190*H190,2)</f>
        <v>0</v>
      </c>
      <c r="K190" s="247" t="s">
        <v>284</v>
      </c>
      <c r="L190" s="46"/>
      <c r="M190" s="252" t="s">
        <v>1</v>
      </c>
      <c r="N190" s="253" t="s">
        <v>49</v>
      </c>
      <c r="O190" s="93"/>
      <c r="P190" s="254">
        <f>O190*H190</f>
        <v>0</v>
      </c>
      <c r="Q190" s="254">
        <v>0</v>
      </c>
      <c r="R190" s="254">
        <f>Q190*H190</f>
        <v>0</v>
      </c>
      <c r="S190" s="254">
        <v>0</v>
      </c>
      <c r="T190" s="255">
        <f>S190*H190</f>
        <v>0</v>
      </c>
      <c r="U190" s="40"/>
      <c r="V190" s="40"/>
      <c r="W190" s="40"/>
      <c r="X190" s="40"/>
      <c r="Y190" s="40"/>
      <c r="Z190" s="40"/>
      <c r="AA190" s="40"/>
      <c r="AB190" s="40"/>
      <c r="AC190" s="40"/>
      <c r="AD190" s="40"/>
      <c r="AE190" s="40"/>
      <c r="AR190" s="256" t="s">
        <v>196</v>
      </c>
      <c r="AT190" s="256" t="s">
        <v>187</v>
      </c>
      <c r="AU190" s="256" t="s">
        <v>99</v>
      </c>
      <c r="AY190" s="18" t="s">
        <v>184</v>
      </c>
      <c r="BE190" s="257">
        <f>IF(N190="základní",J190,0)</f>
        <v>0</v>
      </c>
      <c r="BF190" s="257">
        <f>IF(N190="snížená",J190,0)</f>
        <v>0</v>
      </c>
      <c r="BG190" s="257">
        <f>IF(N190="zákl. přenesená",J190,0)</f>
        <v>0</v>
      </c>
      <c r="BH190" s="257">
        <f>IF(N190="sníž. přenesená",J190,0)</f>
        <v>0</v>
      </c>
      <c r="BI190" s="257">
        <f>IF(N190="nulová",J190,0)</f>
        <v>0</v>
      </c>
      <c r="BJ190" s="18" t="s">
        <v>99</v>
      </c>
      <c r="BK190" s="257">
        <f>ROUND(I190*H190,2)</f>
        <v>0</v>
      </c>
      <c r="BL190" s="18" t="s">
        <v>196</v>
      </c>
      <c r="BM190" s="256" t="s">
        <v>3788</v>
      </c>
    </row>
    <row r="191" s="2" customFormat="1">
      <c r="A191" s="40"/>
      <c r="B191" s="41"/>
      <c r="C191" s="42"/>
      <c r="D191" s="258" t="s">
        <v>194</v>
      </c>
      <c r="E191" s="42"/>
      <c r="F191" s="259" t="s">
        <v>391</v>
      </c>
      <c r="G191" s="42"/>
      <c r="H191" s="42"/>
      <c r="I191" s="156"/>
      <c r="J191" s="42"/>
      <c r="K191" s="42"/>
      <c r="L191" s="46"/>
      <c r="M191" s="260"/>
      <c r="N191" s="261"/>
      <c r="O191" s="93"/>
      <c r="P191" s="93"/>
      <c r="Q191" s="93"/>
      <c r="R191" s="93"/>
      <c r="S191" s="93"/>
      <c r="T191" s="94"/>
      <c r="U191" s="40"/>
      <c r="V191" s="40"/>
      <c r="W191" s="40"/>
      <c r="X191" s="40"/>
      <c r="Y191" s="40"/>
      <c r="Z191" s="40"/>
      <c r="AA191" s="40"/>
      <c r="AB191" s="40"/>
      <c r="AC191" s="40"/>
      <c r="AD191" s="40"/>
      <c r="AE191" s="40"/>
      <c r="AT191" s="18" t="s">
        <v>194</v>
      </c>
      <c r="AU191" s="18" t="s">
        <v>99</v>
      </c>
    </row>
    <row r="192" s="2" customFormat="1" ht="16.5" customHeight="1">
      <c r="A192" s="40"/>
      <c r="B192" s="41"/>
      <c r="C192" s="245" t="s">
        <v>582</v>
      </c>
      <c r="D192" s="245" t="s">
        <v>187</v>
      </c>
      <c r="E192" s="246" t="s">
        <v>393</v>
      </c>
      <c r="F192" s="247" t="s">
        <v>394</v>
      </c>
      <c r="G192" s="248" t="s">
        <v>389</v>
      </c>
      <c r="H192" s="249">
        <v>17.545000000000002</v>
      </c>
      <c r="I192" s="250"/>
      <c r="J192" s="251">
        <f>ROUND(I192*H192,2)</f>
        <v>0</v>
      </c>
      <c r="K192" s="247" t="s">
        <v>191</v>
      </c>
      <c r="L192" s="46"/>
      <c r="M192" s="252" t="s">
        <v>1</v>
      </c>
      <c r="N192" s="253" t="s">
        <v>49</v>
      </c>
      <c r="O192" s="93"/>
      <c r="P192" s="254">
        <f>O192*H192</f>
        <v>0</v>
      </c>
      <c r="Q192" s="254">
        <v>0</v>
      </c>
      <c r="R192" s="254">
        <f>Q192*H192</f>
        <v>0</v>
      </c>
      <c r="S192" s="254">
        <v>0</v>
      </c>
      <c r="T192" s="255">
        <f>S192*H192</f>
        <v>0</v>
      </c>
      <c r="U192" s="40"/>
      <c r="V192" s="40"/>
      <c r="W192" s="40"/>
      <c r="X192" s="40"/>
      <c r="Y192" s="40"/>
      <c r="Z192" s="40"/>
      <c r="AA192" s="40"/>
      <c r="AB192" s="40"/>
      <c r="AC192" s="40"/>
      <c r="AD192" s="40"/>
      <c r="AE192" s="40"/>
      <c r="AR192" s="256" t="s">
        <v>196</v>
      </c>
      <c r="AT192" s="256" t="s">
        <v>187</v>
      </c>
      <c r="AU192" s="256" t="s">
        <v>99</v>
      </c>
      <c r="AY192" s="18" t="s">
        <v>184</v>
      </c>
      <c r="BE192" s="257">
        <f>IF(N192="základní",J192,0)</f>
        <v>0</v>
      </c>
      <c r="BF192" s="257">
        <f>IF(N192="snížená",J192,0)</f>
        <v>0</v>
      </c>
      <c r="BG192" s="257">
        <f>IF(N192="zákl. přenesená",J192,0)</f>
        <v>0</v>
      </c>
      <c r="BH192" s="257">
        <f>IF(N192="sníž. přenesená",J192,0)</f>
        <v>0</v>
      </c>
      <c r="BI192" s="257">
        <f>IF(N192="nulová",J192,0)</f>
        <v>0</v>
      </c>
      <c r="BJ192" s="18" t="s">
        <v>99</v>
      </c>
      <c r="BK192" s="257">
        <f>ROUND(I192*H192,2)</f>
        <v>0</v>
      </c>
      <c r="BL192" s="18" t="s">
        <v>196</v>
      </c>
      <c r="BM192" s="256" t="s">
        <v>3789</v>
      </c>
    </row>
    <row r="193" s="2" customFormat="1" ht="16.5" customHeight="1">
      <c r="A193" s="40"/>
      <c r="B193" s="41"/>
      <c r="C193" s="245" t="s">
        <v>587</v>
      </c>
      <c r="D193" s="245" t="s">
        <v>187</v>
      </c>
      <c r="E193" s="246" t="s">
        <v>397</v>
      </c>
      <c r="F193" s="247" t="s">
        <v>398</v>
      </c>
      <c r="G193" s="248" t="s">
        <v>389</v>
      </c>
      <c r="H193" s="249">
        <v>350.89999999999998</v>
      </c>
      <c r="I193" s="250"/>
      <c r="J193" s="251">
        <f>ROUND(I193*H193,2)</f>
        <v>0</v>
      </c>
      <c r="K193" s="247" t="s">
        <v>191</v>
      </c>
      <c r="L193" s="46"/>
      <c r="M193" s="252" t="s">
        <v>1</v>
      </c>
      <c r="N193" s="253" t="s">
        <v>49</v>
      </c>
      <c r="O193" s="93"/>
      <c r="P193" s="254">
        <f>O193*H193</f>
        <v>0</v>
      </c>
      <c r="Q193" s="254">
        <v>0</v>
      </c>
      <c r="R193" s="254">
        <f>Q193*H193</f>
        <v>0</v>
      </c>
      <c r="S193" s="254">
        <v>0</v>
      </c>
      <c r="T193" s="255">
        <f>S193*H193</f>
        <v>0</v>
      </c>
      <c r="U193" s="40"/>
      <c r="V193" s="40"/>
      <c r="W193" s="40"/>
      <c r="X193" s="40"/>
      <c r="Y193" s="40"/>
      <c r="Z193" s="40"/>
      <c r="AA193" s="40"/>
      <c r="AB193" s="40"/>
      <c r="AC193" s="40"/>
      <c r="AD193" s="40"/>
      <c r="AE193" s="40"/>
      <c r="AR193" s="256" t="s">
        <v>196</v>
      </c>
      <c r="AT193" s="256" t="s">
        <v>187</v>
      </c>
      <c r="AU193" s="256" t="s">
        <v>99</v>
      </c>
      <c r="AY193" s="18" t="s">
        <v>184</v>
      </c>
      <c r="BE193" s="257">
        <f>IF(N193="základní",J193,0)</f>
        <v>0</v>
      </c>
      <c r="BF193" s="257">
        <f>IF(N193="snížená",J193,0)</f>
        <v>0</v>
      </c>
      <c r="BG193" s="257">
        <f>IF(N193="zákl. přenesená",J193,0)</f>
        <v>0</v>
      </c>
      <c r="BH193" s="257">
        <f>IF(N193="sníž. přenesená",J193,0)</f>
        <v>0</v>
      </c>
      <c r="BI193" s="257">
        <f>IF(N193="nulová",J193,0)</f>
        <v>0</v>
      </c>
      <c r="BJ193" s="18" t="s">
        <v>99</v>
      </c>
      <c r="BK193" s="257">
        <f>ROUND(I193*H193,2)</f>
        <v>0</v>
      </c>
      <c r="BL193" s="18" t="s">
        <v>196</v>
      </c>
      <c r="BM193" s="256" t="s">
        <v>3790</v>
      </c>
    </row>
    <row r="194" s="13" customFormat="1">
      <c r="A194" s="13"/>
      <c r="B194" s="266"/>
      <c r="C194" s="267"/>
      <c r="D194" s="258" t="s">
        <v>271</v>
      </c>
      <c r="E194" s="267"/>
      <c r="F194" s="269" t="s">
        <v>3791</v>
      </c>
      <c r="G194" s="267"/>
      <c r="H194" s="270">
        <v>350.89999999999998</v>
      </c>
      <c r="I194" s="271"/>
      <c r="J194" s="267"/>
      <c r="K194" s="267"/>
      <c r="L194" s="272"/>
      <c r="M194" s="273"/>
      <c r="N194" s="274"/>
      <c r="O194" s="274"/>
      <c r="P194" s="274"/>
      <c r="Q194" s="274"/>
      <c r="R194" s="274"/>
      <c r="S194" s="274"/>
      <c r="T194" s="275"/>
      <c r="U194" s="13"/>
      <c r="V194" s="13"/>
      <c r="W194" s="13"/>
      <c r="X194" s="13"/>
      <c r="Y194" s="13"/>
      <c r="Z194" s="13"/>
      <c r="AA194" s="13"/>
      <c r="AB194" s="13"/>
      <c r="AC194" s="13"/>
      <c r="AD194" s="13"/>
      <c r="AE194" s="13"/>
      <c r="AT194" s="276" t="s">
        <v>271</v>
      </c>
      <c r="AU194" s="276" t="s">
        <v>99</v>
      </c>
      <c r="AV194" s="13" t="s">
        <v>99</v>
      </c>
      <c r="AW194" s="13" t="s">
        <v>4</v>
      </c>
      <c r="AX194" s="13" t="s">
        <v>91</v>
      </c>
      <c r="AY194" s="276" t="s">
        <v>184</v>
      </c>
    </row>
    <row r="195" s="2" customFormat="1" ht="16.5" customHeight="1">
      <c r="A195" s="40"/>
      <c r="B195" s="41"/>
      <c r="C195" s="245" t="s">
        <v>591</v>
      </c>
      <c r="D195" s="245" t="s">
        <v>187</v>
      </c>
      <c r="E195" s="246" t="s">
        <v>402</v>
      </c>
      <c r="F195" s="247" t="s">
        <v>403</v>
      </c>
      <c r="G195" s="248" t="s">
        <v>389</v>
      </c>
      <c r="H195" s="249">
        <v>17.545000000000002</v>
      </c>
      <c r="I195" s="250"/>
      <c r="J195" s="251">
        <f>ROUND(I195*H195,2)</f>
        <v>0</v>
      </c>
      <c r="K195" s="247" t="s">
        <v>191</v>
      </c>
      <c r="L195" s="46"/>
      <c r="M195" s="252" t="s">
        <v>1</v>
      </c>
      <c r="N195" s="253" t="s">
        <v>49</v>
      </c>
      <c r="O195" s="93"/>
      <c r="P195" s="254">
        <f>O195*H195</f>
        <v>0</v>
      </c>
      <c r="Q195" s="254">
        <v>0</v>
      </c>
      <c r="R195" s="254">
        <f>Q195*H195</f>
        <v>0</v>
      </c>
      <c r="S195" s="254">
        <v>0</v>
      </c>
      <c r="T195" s="255">
        <f>S195*H195</f>
        <v>0</v>
      </c>
      <c r="U195" s="40"/>
      <c r="V195" s="40"/>
      <c r="W195" s="40"/>
      <c r="X195" s="40"/>
      <c r="Y195" s="40"/>
      <c r="Z195" s="40"/>
      <c r="AA195" s="40"/>
      <c r="AB195" s="40"/>
      <c r="AC195" s="40"/>
      <c r="AD195" s="40"/>
      <c r="AE195" s="40"/>
      <c r="AR195" s="256" t="s">
        <v>196</v>
      </c>
      <c r="AT195" s="256" t="s">
        <v>187</v>
      </c>
      <c r="AU195" s="256" t="s">
        <v>99</v>
      </c>
      <c r="AY195" s="18" t="s">
        <v>184</v>
      </c>
      <c r="BE195" s="257">
        <f>IF(N195="základní",J195,0)</f>
        <v>0</v>
      </c>
      <c r="BF195" s="257">
        <f>IF(N195="snížená",J195,0)</f>
        <v>0</v>
      </c>
      <c r="BG195" s="257">
        <f>IF(N195="zákl. přenesená",J195,0)</f>
        <v>0</v>
      </c>
      <c r="BH195" s="257">
        <f>IF(N195="sníž. přenesená",J195,0)</f>
        <v>0</v>
      </c>
      <c r="BI195" s="257">
        <f>IF(N195="nulová",J195,0)</f>
        <v>0</v>
      </c>
      <c r="BJ195" s="18" t="s">
        <v>99</v>
      </c>
      <c r="BK195" s="257">
        <f>ROUND(I195*H195,2)</f>
        <v>0</v>
      </c>
      <c r="BL195" s="18" t="s">
        <v>196</v>
      </c>
      <c r="BM195" s="256" t="s">
        <v>3792</v>
      </c>
    </row>
    <row r="196" s="12" customFormat="1" ht="22.8" customHeight="1">
      <c r="A196" s="12"/>
      <c r="B196" s="229"/>
      <c r="C196" s="230"/>
      <c r="D196" s="231" t="s">
        <v>82</v>
      </c>
      <c r="E196" s="243" t="s">
        <v>1336</v>
      </c>
      <c r="F196" s="243" t="s">
        <v>1337</v>
      </c>
      <c r="G196" s="230"/>
      <c r="H196" s="230"/>
      <c r="I196" s="233"/>
      <c r="J196" s="244">
        <f>BK196</f>
        <v>0</v>
      </c>
      <c r="K196" s="230"/>
      <c r="L196" s="235"/>
      <c r="M196" s="236"/>
      <c r="N196" s="237"/>
      <c r="O196" s="237"/>
      <c r="P196" s="238">
        <f>P197</f>
        <v>0</v>
      </c>
      <c r="Q196" s="237"/>
      <c r="R196" s="238">
        <f>R197</f>
        <v>0</v>
      </c>
      <c r="S196" s="237"/>
      <c r="T196" s="239">
        <f>T197</f>
        <v>0</v>
      </c>
      <c r="U196" s="12"/>
      <c r="V196" s="12"/>
      <c r="W196" s="12"/>
      <c r="X196" s="12"/>
      <c r="Y196" s="12"/>
      <c r="Z196" s="12"/>
      <c r="AA196" s="12"/>
      <c r="AB196" s="12"/>
      <c r="AC196" s="12"/>
      <c r="AD196" s="12"/>
      <c r="AE196" s="12"/>
      <c r="AR196" s="240" t="s">
        <v>91</v>
      </c>
      <c r="AT196" s="241" t="s">
        <v>82</v>
      </c>
      <c r="AU196" s="241" t="s">
        <v>91</v>
      </c>
      <c r="AY196" s="240" t="s">
        <v>184</v>
      </c>
      <c r="BK196" s="242">
        <f>BK197</f>
        <v>0</v>
      </c>
    </row>
    <row r="197" s="2" customFormat="1" ht="16.5" customHeight="1">
      <c r="A197" s="40"/>
      <c r="B197" s="41"/>
      <c r="C197" s="245" t="s">
        <v>595</v>
      </c>
      <c r="D197" s="245" t="s">
        <v>187</v>
      </c>
      <c r="E197" s="246" t="s">
        <v>3793</v>
      </c>
      <c r="F197" s="247" t="s">
        <v>3794</v>
      </c>
      <c r="G197" s="248" t="s">
        <v>389</v>
      </c>
      <c r="H197" s="249">
        <v>134.19999999999999</v>
      </c>
      <c r="I197" s="250"/>
      <c r="J197" s="251">
        <f>ROUND(I197*H197,2)</f>
        <v>0</v>
      </c>
      <c r="K197" s="247" t="s">
        <v>191</v>
      </c>
      <c r="L197" s="46"/>
      <c r="M197" s="252" t="s">
        <v>1</v>
      </c>
      <c r="N197" s="253" t="s">
        <v>49</v>
      </c>
      <c r="O197" s="93"/>
      <c r="P197" s="254">
        <f>O197*H197</f>
        <v>0</v>
      </c>
      <c r="Q197" s="254">
        <v>0</v>
      </c>
      <c r="R197" s="254">
        <f>Q197*H197</f>
        <v>0</v>
      </c>
      <c r="S197" s="254">
        <v>0</v>
      </c>
      <c r="T197" s="255">
        <f>S197*H197</f>
        <v>0</v>
      </c>
      <c r="U197" s="40"/>
      <c r="V197" s="40"/>
      <c r="W197" s="40"/>
      <c r="X197" s="40"/>
      <c r="Y197" s="40"/>
      <c r="Z197" s="40"/>
      <c r="AA197" s="40"/>
      <c r="AB197" s="40"/>
      <c r="AC197" s="40"/>
      <c r="AD197" s="40"/>
      <c r="AE197" s="40"/>
      <c r="AR197" s="256" t="s">
        <v>196</v>
      </c>
      <c r="AT197" s="256" t="s">
        <v>187</v>
      </c>
      <c r="AU197" s="256" t="s">
        <v>99</v>
      </c>
      <c r="AY197" s="18" t="s">
        <v>184</v>
      </c>
      <c r="BE197" s="257">
        <f>IF(N197="základní",J197,0)</f>
        <v>0</v>
      </c>
      <c r="BF197" s="257">
        <f>IF(N197="snížená",J197,0)</f>
        <v>0</v>
      </c>
      <c r="BG197" s="257">
        <f>IF(N197="zákl. přenesená",J197,0)</f>
        <v>0</v>
      </c>
      <c r="BH197" s="257">
        <f>IF(N197="sníž. přenesená",J197,0)</f>
        <v>0</v>
      </c>
      <c r="BI197" s="257">
        <f>IF(N197="nulová",J197,0)</f>
        <v>0</v>
      </c>
      <c r="BJ197" s="18" t="s">
        <v>99</v>
      </c>
      <c r="BK197" s="257">
        <f>ROUND(I197*H197,2)</f>
        <v>0</v>
      </c>
      <c r="BL197" s="18" t="s">
        <v>196</v>
      </c>
      <c r="BM197" s="256" t="s">
        <v>3795</v>
      </c>
    </row>
    <row r="198" s="12" customFormat="1" ht="25.92" customHeight="1">
      <c r="A198" s="12"/>
      <c r="B198" s="229"/>
      <c r="C198" s="230"/>
      <c r="D198" s="231" t="s">
        <v>82</v>
      </c>
      <c r="E198" s="232" t="s">
        <v>1342</v>
      </c>
      <c r="F198" s="232" t="s">
        <v>1343</v>
      </c>
      <c r="G198" s="230"/>
      <c r="H198" s="230"/>
      <c r="I198" s="233"/>
      <c r="J198" s="234">
        <f>BK198</f>
        <v>0</v>
      </c>
      <c r="K198" s="230"/>
      <c r="L198" s="235"/>
      <c r="M198" s="236"/>
      <c r="N198" s="237"/>
      <c r="O198" s="237"/>
      <c r="P198" s="238">
        <f>P199+P204</f>
        <v>0</v>
      </c>
      <c r="Q198" s="237"/>
      <c r="R198" s="238">
        <f>R199+R204</f>
        <v>0.47844199999999992</v>
      </c>
      <c r="S198" s="237"/>
      <c r="T198" s="239">
        <f>T199+T204</f>
        <v>0</v>
      </c>
      <c r="U198" s="12"/>
      <c r="V198" s="12"/>
      <c r="W198" s="12"/>
      <c r="X198" s="12"/>
      <c r="Y198" s="12"/>
      <c r="Z198" s="12"/>
      <c r="AA198" s="12"/>
      <c r="AB198" s="12"/>
      <c r="AC198" s="12"/>
      <c r="AD198" s="12"/>
      <c r="AE198" s="12"/>
      <c r="AR198" s="240" t="s">
        <v>99</v>
      </c>
      <c r="AT198" s="241" t="s">
        <v>82</v>
      </c>
      <c r="AU198" s="241" t="s">
        <v>83</v>
      </c>
      <c r="AY198" s="240" t="s">
        <v>184</v>
      </c>
      <c r="BK198" s="242">
        <f>BK199+BK204</f>
        <v>0</v>
      </c>
    </row>
    <row r="199" s="12" customFormat="1" ht="22.8" customHeight="1">
      <c r="A199" s="12"/>
      <c r="B199" s="229"/>
      <c r="C199" s="230"/>
      <c r="D199" s="231" t="s">
        <v>82</v>
      </c>
      <c r="E199" s="243" t="s">
        <v>1344</v>
      </c>
      <c r="F199" s="243" t="s">
        <v>1345</v>
      </c>
      <c r="G199" s="230"/>
      <c r="H199" s="230"/>
      <c r="I199" s="233"/>
      <c r="J199" s="244">
        <f>BK199</f>
        <v>0</v>
      </c>
      <c r="K199" s="230"/>
      <c r="L199" s="235"/>
      <c r="M199" s="236"/>
      <c r="N199" s="237"/>
      <c r="O199" s="237"/>
      <c r="P199" s="238">
        <f>SUM(P200:P203)</f>
        <v>0</v>
      </c>
      <c r="Q199" s="237"/>
      <c r="R199" s="238">
        <f>SUM(R200:R203)</f>
        <v>0.47844199999999992</v>
      </c>
      <c r="S199" s="237"/>
      <c r="T199" s="239">
        <f>SUM(T200:T203)</f>
        <v>0</v>
      </c>
      <c r="U199" s="12"/>
      <c r="V199" s="12"/>
      <c r="W199" s="12"/>
      <c r="X199" s="12"/>
      <c r="Y199" s="12"/>
      <c r="Z199" s="12"/>
      <c r="AA199" s="12"/>
      <c r="AB199" s="12"/>
      <c r="AC199" s="12"/>
      <c r="AD199" s="12"/>
      <c r="AE199" s="12"/>
      <c r="AR199" s="240" t="s">
        <v>99</v>
      </c>
      <c r="AT199" s="241" t="s">
        <v>82</v>
      </c>
      <c r="AU199" s="241" t="s">
        <v>91</v>
      </c>
      <c r="AY199" s="240" t="s">
        <v>184</v>
      </c>
      <c r="BK199" s="242">
        <f>SUM(BK200:BK203)</f>
        <v>0</v>
      </c>
    </row>
    <row r="200" s="2" customFormat="1" ht="16.5" customHeight="1">
      <c r="A200" s="40"/>
      <c r="B200" s="41"/>
      <c r="C200" s="245" t="s">
        <v>599</v>
      </c>
      <c r="D200" s="245" t="s">
        <v>187</v>
      </c>
      <c r="E200" s="246" t="s">
        <v>1423</v>
      </c>
      <c r="F200" s="247" t="s">
        <v>1424</v>
      </c>
      <c r="G200" s="248" t="s">
        <v>269</v>
      </c>
      <c r="H200" s="249">
        <v>105.84999999999999</v>
      </c>
      <c r="I200" s="250"/>
      <c r="J200" s="251">
        <f>ROUND(I200*H200,2)</f>
        <v>0</v>
      </c>
      <c r="K200" s="247" t="s">
        <v>191</v>
      </c>
      <c r="L200" s="46"/>
      <c r="M200" s="252" t="s">
        <v>1</v>
      </c>
      <c r="N200" s="253" t="s">
        <v>49</v>
      </c>
      <c r="O200" s="93"/>
      <c r="P200" s="254">
        <f>O200*H200</f>
        <v>0</v>
      </c>
      <c r="Q200" s="254">
        <v>0.0045199999999999997</v>
      </c>
      <c r="R200" s="254">
        <f>Q200*H200</f>
        <v>0.47844199999999992</v>
      </c>
      <c r="S200" s="254">
        <v>0</v>
      </c>
      <c r="T200" s="255">
        <f>S200*H200</f>
        <v>0</v>
      </c>
      <c r="U200" s="40"/>
      <c r="V200" s="40"/>
      <c r="W200" s="40"/>
      <c r="X200" s="40"/>
      <c r="Y200" s="40"/>
      <c r="Z200" s="40"/>
      <c r="AA200" s="40"/>
      <c r="AB200" s="40"/>
      <c r="AC200" s="40"/>
      <c r="AD200" s="40"/>
      <c r="AE200" s="40"/>
      <c r="AR200" s="256" t="s">
        <v>332</v>
      </c>
      <c r="AT200" s="256" t="s">
        <v>187</v>
      </c>
      <c r="AU200" s="256" t="s">
        <v>99</v>
      </c>
      <c r="AY200" s="18" t="s">
        <v>184</v>
      </c>
      <c r="BE200" s="257">
        <f>IF(N200="základní",J200,0)</f>
        <v>0</v>
      </c>
      <c r="BF200" s="257">
        <f>IF(N200="snížená",J200,0)</f>
        <v>0</v>
      </c>
      <c r="BG200" s="257">
        <f>IF(N200="zákl. přenesená",J200,0)</f>
        <v>0</v>
      </c>
      <c r="BH200" s="257">
        <f>IF(N200="sníž. přenesená",J200,0)</f>
        <v>0</v>
      </c>
      <c r="BI200" s="257">
        <f>IF(N200="nulová",J200,0)</f>
        <v>0</v>
      </c>
      <c r="BJ200" s="18" t="s">
        <v>99</v>
      </c>
      <c r="BK200" s="257">
        <f>ROUND(I200*H200,2)</f>
        <v>0</v>
      </c>
      <c r="BL200" s="18" t="s">
        <v>332</v>
      </c>
      <c r="BM200" s="256" t="s">
        <v>3796</v>
      </c>
    </row>
    <row r="201" s="2" customFormat="1">
      <c r="A201" s="40"/>
      <c r="B201" s="41"/>
      <c r="C201" s="42"/>
      <c r="D201" s="258" t="s">
        <v>194</v>
      </c>
      <c r="E201" s="42"/>
      <c r="F201" s="259" t="s">
        <v>1426</v>
      </c>
      <c r="G201" s="42"/>
      <c r="H201" s="42"/>
      <c r="I201" s="156"/>
      <c r="J201" s="42"/>
      <c r="K201" s="42"/>
      <c r="L201" s="46"/>
      <c r="M201" s="260"/>
      <c r="N201" s="261"/>
      <c r="O201" s="93"/>
      <c r="P201" s="93"/>
      <c r="Q201" s="93"/>
      <c r="R201" s="93"/>
      <c r="S201" s="93"/>
      <c r="T201" s="94"/>
      <c r="U201" s="40"/>
      <c r="V201" s="40"/>
      <c r="W201" s="40"/>
      <c r="X201" s="40"/>
      <c r="Y201" s="40"/>
      <c r="Z201" s="40"/>
      <c r="AA201" s="40"/>
      <c r="AB201" s="40"/>
      <c r="AC201" s="40"/>
      <c r="AD201" s="40"/>
      <c r="AE201" s="40"/>
      <c r="AT201" s="18" t="s">
        <v>194</v>
      </c>
      <c r="AU201" s="18" t="s">
        <v>99</v>
      </c>
    </row>
    <row r="202" s="13" customFormat="1">
      <c r="A202" s="13"/>
      <c r="B202" s="266"/>
      <c r="C202" s="267"/>
      <c r="D202" s="258" t="s">
        <v>271</v>
      </c>
      <c r="E202" s="268" t="s">
        <v>1</v>
      </c>
      <c r="F202" s="269" t="s">
        <v>3797</v>
      </c>
      <c r="G202" s="267"/>
      <c r="H202" s="270">
        <v>105.84999999999999</v>
      </c>
      <c r="I202" s="271"/>
      <c r="J202" s="267"/>
      <c r="K202" s="267"/>
      <c r="L202" s="272"/>
      <c r="M202" s="273"/>
      <c r="N202" s="274"/>
      <c r="O202" s="274"/>
      <c r="P202" s="274"/>
      <c r="Q202" s="274"/>
      <c r="R202" s="274"/>
      <c r="S202" s="274"/>
      <c r="T202" s="275"/>
      <c r="U202" s="13"/>
      <c r="V202" s="13"/>
      <c r="W202" s="13"/>
      <c r="X202" s="13"/>
      <c r="Y202" s="13"/>
      <c r="Z202" s="13"/>
      <c r="AA202" s="13"/>
      <c r="AB202" s="13"/>
      <c r="AC202" s="13"/>
      <c r="AD202" s="13"/>
      <c r="AE202" s="13"/>
      <c r="AT202" s="276" t="s">
        <v>271</v>
      </c>
      <c r="AU202" s="276" t="s">
        <v>99</v>
      </c>
      <c r="AV202" s="13" t="s">
        <v>99</v>
      </c>
      <c r="AW202" s="13" t="s">
        <v>38</v>
      </c>
      <c r="AX202" s="13" t="s">
        <v>83</v>
      </c>
      <c r="AY202" s="276" t="s">
        <v>184</v>
      </c>
    </row>
    <row r="203" s="14" customFormat="1">
      <c r="A203" s="14"/>
      <c r="B203" s="277"/>
      <c r="C203" s="278"/>
      <c r="D203" s="258" t="s">
        <v>271</v>
      </c>
      <c r="E203" s="279" t="s">
        <v>1</v>
      </c>
      <c r="F203" s="280" t="s">
        <v>273</v>
      </c>
      <c r="G203" s="278"/>
      <c r="H203" s="281">
        <v>105.84999999999999</v>
      </c>
      <c r="I203" s="282"/>
      <c r="J203" s="278"/>
      <c r="K203" s="278"/>
      <c r="L203" s="283"/>
      <c r="M203" s="284"/>
      <c r="N203" s="285"/>
      <c r="O203" s="285"/>
      <c r="P203" s="285"/>
      <c r="Q203" s="285"/>
      <c r="R203" s="285"/>
      <c r="S203" s="285"/>
      <c r="T203" s="286"/>
      <c r="U203" s="14"/>
      <c r="V203" s="14"/>
      <c r="W203" s="14"/>
      <c r="X203" s="14"/>
      <c r="Y203" s="14"/>
      <c r="Z203" s="14"/>
      <c r="AA203" s="14"/>
      <c r="AB203" s="14"/>
      <c r="AC203" s="14"/>
      <c r="AD203" s="14"/>
      <c r="AE203" s="14"/>
      <c r="AT203" s="287" t="s">
        <v>271</v>
      </c>
      <c r="AU203" s="287" t="s">
        <v>99</v>
      </c>
      <c r="AV203" s="14" t="s">
        <v>196</v>
      </c>
      <c r="AW203" s="14" t="s">
        <v>38</v>
      </c>
      <c r="AX203" s="14" t="s">
        <v>91</v>
      </c>
      <c r="AY203" s="287" t="s">
        <v>184</v>
      </c>
    </row>
    <row r="204" s="12" customFormat="1" ht="22.8" customHeight="1">
      <c r="A204" s="12"/>
      <c r="B204" s="229"/>
      <c r="C204" s="230"/>
      <c r="D204" s="231" t="s">
        <v>82</v>
      </c>
      <c r="E204" s="243" t="s">
        <v>2302</v>
      </c>
      <c r="F204" s="243" t="s">
        <v>2303</v>
      </c>
      <c r="G204" s="230"/>
      <c r="H204" s="230"/>
      <c r="I204" s="233"/>
      <c r="J204" s="244">
        <f>BK204</f>
        <v>0</v>
      </c>
      <c r="K204" s="230"/>
      <c r="L204" s="235"/>
      <c r="M204" s="236"/>
      <c r="N204" s="237"/>
      <c r="O204" s="237"/>
      <c r="P204" s="238">
        <f>SUM(P205:P210)</f>
        <v>0</v>
      </c>
      <c r="Q204" s="237"/>
      <c r="R204" s="238">
        <f>SUM(R205:R210)</f>
        <v>0</v>
      </c>
      <c r="S204" s="237"/>
      <c r="T204" s="239">
        <f>SUM(T205:T210)</f>
        <v>0</v>
      </c>
      <c r="U204" s="12"/>
      <c r="V204" s="12"/>
      <c r="W204" s="12"/>
      <c r="X204" s="12"/>
      <c r="Y204" s="12"/>
      <c r="Z204" s="12"/>
      <c r="AA204" s="12"/>
      <c r="AB204" s="12"/>
      <c r="AC204" s="12"/>
      <c r="AD204" s="12"/>
      <c r="AE204" s="12"/>
      <c r="AR204" s="240" t="s">
        <v>99</v>
      </c>
      <c r="AT204" s="241" t="s">
        <v>82</v>
      </c>
      <c r="AU204" s="241" t="s">
        <v>91</v>
      </c>
      <c r="AY204" s="240" t="s">
        <v>184</v>
      </c>
      <c r="BK204" s="242">
        <f>SUM(BK205:BK210)</f>
        <v>0</v>
      </c>
    </row>
    <row r="205" s="2" customFormat="1" ht="16.5" customHeight="1">
      <c r="A205" s="40"/>
      <c r="B205" s="41"/>
      <c r="C205" s="245" t="s">
        <v>603</v>
      </c>
      <c r="D205" s="245" t="s">
        <v>187</v>
      </c>
      <c r="E205" s="246" t="s">
        <v>3227</v>
      </c>
      <c r="F205" s="247" t="s">
        <v>3798</v>
      </c>
      <c r="G205" s="248" t="s">
        <v>276</v>
      </c>
      <c r="H205" s="249">
        <v>1</v>
      </c>
      <c r="I205" s="250"/>
      <c r="J205" s="251">
        <f>ROUND(I205*H205,2)</f>
        <v>0</v>
      </c>
      <c r="K205" s="247" t="s">
        <v>284</v>
      </c>
      <c r="L205" s="46"/>
      <c r="M205" s="252" t="s">
        <v>1</v>
      </c>
      <c r="N205" s="253" t="s">
        <v>49</v>
      </c>
      <c r="O205" s="93"/>
      <c r="P205" s="254">
        <f>O205*H205</f>
        <v>0</v>
      </c>
      <c r="Q205" s="254">
        <v>0</v>
      </c>
      <c r="R205" s="254">
        <f>Q205*H205</f>
        <v>0</v>
      </c>
      <c r="S205" s="254">
        <v>0</v>
      </c>
      <c r="T205" s="255">
        <f>S205*H205</f>
        <v>0</v>
      </c>
      <c r="U205" s="40"/>
      <c r="V205" s="40"/>
      <c r="W205" s="40"/>
      <c r="X205" s="40"/>
      <c r="Y205" s="40"/>
      <c r="Z205" s="40"/>
      <c r="AA205" s="40"/>
      <c r="AB205" s="40"/>
      <c r="AC205" s="40"/>
      <c r="AD205" s="40"/>
      <c r="AE205" s="40"/>
      <c r="AR205" s="256" t="s">
        <v>332</v>
      </c>
      <c r="AT205" s="256" t="s">
        <v>187</v>
      </c>
      <c r="AU205" s="256" t="s">
        <v>99</v>
      </c>
      <c r="AY205" s="18" t="s">
        <v>184</v>
      </c>
      <c r="BE205" s="257">
        <f>IF(N205="základní",J205,0)</f>
        <v>0</v>
      </c>
      <c r="BF205" s="257">
        <f>IF(N205="snížená",J205,0)</f>
        <v>0</v>
      </c>
      <c r="BG205" s="257">
        <f>IF(N205="zákl. přenesená",J205,0)</f>
        <v>0</v>
      </c>
      <c r="BH205" s="257">
        <f>IF(N205="sníž. přenesená",J205,0)</f>
        <v>0</v>
      </c>
      <c r="BI205" s="257">
        <f>IF(N205="nulová",J205,0)</f>
        <v>0</v>
      </c>
      <c r="BJ205" s="18" t="s">
        <v>99</v>
      </c>
      <c r="BK205" s="257">
        <f>ROUND(I205*H205,2)</f>
        <v>0</v>
      </c>
      <c r="BL205" s="18" t="s">
        <v>332</v>
      </c>
      <c r="BM205" s="256" t="s">
        <v>3799</v>
      </c>
    </row>
    <row r="206" s="2" customFormat="1">
      <c r="A206" s="40"/>
      <c r="B206" s="41"/>
      <c r="C206" s="42"/>
      <c r="D206" s="258" t="s">
        <v>194</v>
      </c>
      <c r="E206" s="42"/>
      <c r="F206" s="259" t="s">
        <v>3800</v>
      </c>
      <c r="G206" s="42"/>
      <c r="H206" s="42"/>
      <c r="I206" s="156"/>
      <c r="J206" s="42"/>
      <c r="K206" s="42"/>
      <c r="L206" s="46"/>
      <c r="M206" s="260"/>
      <c r="N206" s="261"/>
      <c r="O206" s="93"/>
      <c r="P206" s="93"/>
      <c r="Q206" s="93"/>
      <c r="R206" s="93"/>
      <c r="S206" s="93"/>
      <c r="T206" s="94"/>
      <c r="U206" s="40"/>
      <c r="V206" s="40"/>
      <c r="W206" s="40"/>
      <c r="X206" s="40"/>
      <c r="Y206" s="40"/>
      <c r="Z206" s="40"/>
      <c r="AA206" s="40"/>
      <c r="AB206" s="40"/>
      <c r="AC206" s="40"/>
      <c r="AD206" s="40"/>
      <c r="AE206" s="40"/>
      <c r="AT206" s="18" t="s">
        <v>194</v>
      </c>
      <c r="AU206" s="18" t="s">
        <v>99</v>
      </c>
    </row>
    <row r="207" s="2" customFormat="1" ht="16.5" customHeight="1">
      <c r="A207" s="40"/>
      <c r="B207" s="41"/>
      <c r="C207" s="245" t="s">
        <v>607</v>
      </c>
      <c r="D207" s="245" t="s">
        <v>187</v>
      </c>
      <c r="E207" s="246" t="s">
        <v>3801</v>
      </c>
      <c r="F207" s="247" t="s">
        <v>3802</v>
      </c>
      <c r="G207" s="248" t="s">
        <v>276</v>
      </c>
      <c r="H207" s="249">
        <v>1</v>
      </c>
      <c r="I207" s="250"/>
      <c r="J207" s="251">
        <f>ROUND(I207*H207,2)</f>
        <v>0</v>
      </c>
      <c r="K207" s="247" t="s">
        <v>284</v>
      </c>
      <c r="L207" s="46"/>
      <c r="M207" s="252" t="s">
        <v>1</v>
      </c>
      <c r="N207" s="253" t="s">
        <v>49</v>
      </c>
      <c r="O207" s="93"/>
      <c r="P207" s="254">
        <f>O207*H207</f>
        <v>0</v>
      </c>
      <c r="Q207" s="254">
        <v>0</v>
      </c>
      <c r="R207" s="254">
        <f>Q207*H207</f>
        <v>0</v>
      </c>
      <c r="S207" s="254">
        <v>0</v>
      </c>
      <c r="T207" s="255">
        <f>S207*H207</f>
        <v>0</v>
      </c>
      <c r="U207" s="40"/>
      <c r="V207" s="40"/>
      <c r="W207" s="40"/>
      <c r="X207" s="40"/>
      <c r="Y207" s="40"/>
      <c r="Z207" s="40"/>
      <c r="AA207" s="40"/>
      <c r="AB207" s="40"/>
      <c r="AC207" s="40"/>
      <c r="AD207" s="40"/>
      <c r="AE207" s="40"/>
      <c r="AR207" s="256" t="s">
        <v>332</v>
      </c>
      <c r="AT207" s="256" t="s">
        <v>187</v>
      </c>
      <c r="AU207" s="256" t="s">
        <v>99</v>
      </c>
      <c r="AY207" s="18" t="s">
        <v>184</v>
      </c>
      <c r="BE207" s="257">
        <f>IF(N207="základní",J207,0)</f>
        <v>0</v>
      </c>
      <c r="BF207" s="257">
        <f>IF(N207="snížená",J207,0)</f>
        <v>0</v>
      </c>
      <c r="BG207" s="257">
        <f>IF(N207="zákl. přenesená",J207,0)</f>
        <v>0</v>
      </c>
      <c r="BH207" s="257">
        <f>IF(N207="sníž. přenesená",J207,0)</f>
        <v>0</v>
      </c>
      <c r="BI207" s="257">
        <f>IF(N207="nulová",J207,0)</f>
        <v>0</v>
      </c>
      <c r="BJ207" s="18" t="s">
        <v>99</v>
      </c>
      <c r="BK207" s="257">
        <f>ROUND(I207*H207,2)</f>
        <v>0</v>
      </c>
      <c r="BL207" s="18" t="s">
        <v>332</v>
      </c>
      <c r="BM207" s="256" t="s">
        <v>3803</v>
      </c>
    </row>
    <row r="208" s="2" customFormat="1">
      <c r="A208" s="40"/>
      <c r="B208" s="41"/>
      <c r="C208" s="42"/>
      <c r="D208" s="258" t="s">
        <v>194</v>
      </c>
      <c r="E208" s="42"/>
      <c r="F208" s="259" t="s">
        <v>3800</v>
      </c>
      <c r="G208" s="42"/>
      <c r="H208" s="42"/>
      <c r="I208" s="156"/>
      <c r="J208" s="42"/>
      <c r="K208" s="42"/>
      <c r="L208" s="46"/>
      <c r="M208" s="260"/>
      <c r="N208" s="261"/>
      <c r="O208" s="93"/>
      <c r="P208" s="93"/>
      <c r="Q208" s="93"/>
      <c r="R208" s="93"/>
      <c r="S208" s="93"/>
      <c r="T208" s="94"/>
      <c r="U208" s="40"/>
      <c r="V208" s="40"/>
      <c r="W208" s="40"/>
      <c r="X208" s="40"/>
      <c r="Y208" s="40"/>
      <c r="Z208" s="40"/>
      <c r="AA208" s="40"/>
      <c r="AB208" s="40"/>
      <c r="AC208" s="40"/>
      <c r="AD208" s="40"/>
      <c r="AE208" s="40"/>
      <c r="AT208" s="18" t="s">
        <v>194</v>
      </c>
      <c r="AU208" s="18" t="s">
        <v>99</v>
      </c>
    </row>
    <row r="209" s="2" customFormat="1" ht="16.5" customHeight="1">
      <c r="A209" s="40"/>
      <c r="B209" s="41"/>
      <c r="C209" s="245" t="s">
        <v>611</v>
      </c>
      <c r="D209" s="245" t="s">
        <v>187</v>
      </c>
      <c r="E209" s="246" t="s">
        <v>3804</v>
      </c>
      <c r="F209" s="247" t="s">
        <v>3805</v>
      </c>
      <c r="G209" s="248" t="s">
        <v>276</v>
      </c>
      <c r="H209" s="249">
        <v>1</v>
      </c>
      <c r="I209" s="250"/>
      <c r="J209" s="251">
        <f>ROUND(I209*H209,2)</f>
        <v>0</v>
      </c>
      <c r="K209" s="247" t="s">
        <v>284</v>
      </c>
      <c r="L209" s="46"/>
      <c r="M209" s="252" t="s">
        <v>1</v>
      </c>
      <c r="N209" s="253" t="s">
        <v>49</v>
      </c>
      <c r="O209" s="93"/>
      <c r="P209" s="254">
        <f>O209*H209</f>
        <v>0</v>
      </c>
      <c r="Q209" s="254">
        <v>0</v>
      </c>
      <c r="R209" s="254">
        <f>Q209*H209</f>
        <v>0</v>
      </c>
      <c r="S209" s="254">
        <v>0</v>
      </c>
      <c r="T209" s="255">
        <f>S209*H209</f>
        <v>0</v>
      </c>
      <c r="U209" s="40"/>
      <c r="V209" s="40"/>
      <c r="W209" s="40"/>
      <c r="X209" s="40"/>
      <c r="Y209" s="40"/>
      <c r="Z209" s="40"/>
      <c r="AA209" s="40"/>
      <c r="AB209" s="40"/>
      <c r="AC209" s="40"/>
      <c r="AD209" s="40"/>
      <c r="AE209" s="40"/>
      <c r="AR209" s="256" t="s">
        <v>332</v>
      </c>
      <c r="AT209" s="256" t="s">
        <v>187</v>
      </c>
      <c r="AU209" s="256" t="s">
        <v>99</v>
      </c>
      <c r="AY209" s="18" t="s">
        <v>184</v>
      </c>
      <c r="BE209" s="257">
        <f>IF(N209="základní",J209,0)</f>
        <v>0</v>
      </c>
      <c r="BF209" s="257">
        <f>IF(N209="snížená",J209,0)</f>
        <v>0</v>
      </c>
      <c r="BG209" s="257">
        <f>IF(N209="zákl. přenesená",J209,0)</f>
        <v>0</v>
      </c>
      <c r="BH209" s="257">
        <f>IF(N209="sníž. přenesená",J209,0)</f>
        <v>0</v>
      </c>
      <c r="BI209" s="257">
        <f>IF(N209="nulová",J209,0)</f>
        <v>0</v>
      </c>
      <c r="BJ209" s="18" t="s">
        <v>99</v>
      </c>
      <c r="BK209" s="257">
        <f>ROUND(I209*H209,2)</f>
        <v>0</v>
      </c>
      <c r="BL209" s="18" t="s">
        <v>332</v>
      </c>
      <c r="BM209" s="256" t="s">
        <v>3806</v>
      </c>
    </row>
    <row r="210" s="2" customFormat="1">
      <c r="A210" s="40"/>
      <c r="B210" s="41"/>
      <c r="C210" s="42"/>
      <c r="D210" s="258" t="s">
        <v>194</v>
      </c>
      <c r="E210" s="42"/>
      <c r="F210" s="259" t="s">
        <v>3807</v>
      </c>
      <c r="G210" s="42"/>
      <c r="H210" s="42"/>
      <c r="I210" s="156"/>
      <c r="J210" s="42"/>
      <c r="K210" s="42"/>
      <c r="L210" s="46"/>
      <c r="M210" s="262"/>
      <c r="N210" s="263"/>
      <c r="O210" s="264"/>
      <c r="P210" s="264"/>
      <c r="Q210" s="264"/>
      <c r="R210" s="264"/>
      <c r="S210" s="264"/>
      <c r="T210" s="265"/>
      <c r="U210" s="40"/>
      <c r="V210" s="40"/>
      <c r="W210" s="40"/>
      <c r="X210" s="40"/>
      <c r="Y210" s="40"/>
      <c r="Z210" s="40"/>
      <c r="AA210" s="40"/>
      <c r="AB210" s="40"/>
      <c r="AC210" s="40"/>
      <c r="AD210" s="40"/>
      <c r="AE210" s="40"/>
      <c r="AT210" s="18" t="s">
        <v>194</v>
      </c>
      <c r="AU210" s="18" t="s">
        <v>99</v>
      </c>
    </row>
    <row r="211" s="2" customFormat="1" ht="6.96" customHeight="1">
      <c r="A211" s="40"/>
      <c r="B211" s="68"/>
      <c r="C211" s="69"/>
      <c r="D211" s="69"/>
      <c r="E211" s="69"/>
      <c r="F211" s="69"/>
      <c r="G211" s="69"/>
      <c r="H211" s="69"/>
      <c r="I211" s="194"/>
      <c r="J211" s="69"/>
      <c r="K211" s="69"/>
      <c r="L211" s="46"/>
      <c r="M211" s="40"/>
      <c r="O211" s="40"/>
      <c r="P211" s="40"/>
      <c r="Q211" s="40"/>
      <c r="R211" s="40"/>
      <c r="S211" s="40"/>
      <c r="T211" s="40"/>
      <c r="U211" s="40"/>
      <c r="V211" s="40"/>
      <c r="W211" s="40"/>
      <c r="X211" s="40"/>
      <c r="Y211" s="40"/>
      <c r="Z211" s="40"/>
      <c r="AA211" s="40"/>
      <c r="AB211" s="40"/>
      <c r="AC211" s="40"/>
      <c r="AD211" s="40"/>
      <c r="AE211" s="40"/>
    </row>
  </sheetData>
  <sheetProtection sheet="1" autoFilter="0" formatColumns="0" formatRows="0" objects="1" scenarios="1" spinCount="100000" saltValue="T/cxOVxrsaE2vdqhKEc2P/MPEEI8EsTC3LVQ/bfchSZA8hpOQBAuK1V3ZVrDMtqfCRJKeCN/dIXVdak1To8c/A==" hashValue="bleLfQVAVDBxRpV+VJHNusyvQBBZStEPwUik5GRMKB9BXDrhZzRn5k0D/uRAHyKbBIqCnPWMlL0Wdv/HblkTeg==" algorithmName="SHA-512" password="E785"/>
  <autoFilter ref="C125:K210"/>
  <mergeCells count="9">
    <mergeCell ref="E7:H7"/>
    <mergeCell ref="E9:H9"/>
    <mergeCell ref="E18:H18"/>
    <mergeCell ref="E27:H27"/>
    <mergeCell ref="E85:H85"/>
    <mergeCell ref="E87:H87"/>
    <mergeCell ref="E116:H116"/>
    <mergeCell ref="E118:H118"/>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92</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156</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14. 5. 2020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ROUND(J122,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ROUND((SUM(BE122:BE151)),  2)</f>
        <v>0</v>
      </c>
      <c r="G33" s="40"/>
      <c r="H33" s="40"/>
      <c r="I33" s="173">
        <v>0.20999999999999999</v>
      </c>
      <c r="J33" s="172">
        <f>ROUND(((SUM(BE122:BE151))*I33),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ROUND((SUM(BF122:BF151)),  2)</f>
        <v>0</v>
      </c>
      <c r="G34" s="40"/>
      <c r="H34" s="40"/>
      <c r="I34" s="173">
        <v>0.14999999999999999</v>
      </c>
      <c r="J34" s="172">
        <f>ROUND(((SUM(BF122:BF151))*I34),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ROUND((SUM(BG122:BG151)),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ROUND((SUM(BH122:BH151)),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ROUND((SUM(BI122:BI151)),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VON - Vedlejší a ostatní náklady stavby</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14. 5. 2020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J122</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162</v>
      </c>
      <c r="E97" s="207"/>
      <c r="F97" s="207"/>
      <c r="G97" s="207"/>
      <c r="H97" s="207"/>
      <c r="I97" s="208"/>
      <c r="J97" s="209">
        <f>J123</f>
        <v>0</v>
      </c>
      <c r="K97" s="205"/>
      <c r="L97" s="210"/>
      <c r="S97" s="9"/>
      <c r="T97" s="9"/>
      <c r="U97" s="9"/>
      <c r="V97" s="9"/>
      <c r="W97" s="9"/>
      <c r="X97" s="9"/>
      <c r="Y97" s="9"/>
      <c r="Z97" s="9"/>
      <c r="AA97" s="9"/>
      <c r="AB97" s="9"/>
      <c r="AC97" s="9"/>
      <c r="AD97" s="9"/>
      <c r="AE97" s="9"/>
    </row>
    <row r="98" s="10" customFormat="1" ht="19.92" customHeight="1">
      <c r="A98" s="10"/>
      <c r="B98" s="211"/>
      <c r="C98" s="135"/>
      <c r="D98" s="212" t="s">
        <v>163</v>
      </c>
      <c r="E98" s="213"/>
      <c r="F98" s="213"/>
      <c r="G98" s="213"/>
      <c r="H98" s="213"/>
      <c r="I98" s="214"/>
      <c r="J98" s="215">
        <f>J124</f>
        <v>0</v>
      </c>
      <c r="K98" s="135"/>
      <c r="L98" s="216"/>
      <c r="S98" s="10"/>
      <c r="T98" s="10"/>
      <c r="U98" s="10"/>
      <c r="V98" s="10"/>
      <c r="W98" s="10"/>
      <c r="X98" s="10"/>
      <c r="Y98" s="10"/>
      <c r="Z98" s="10"/>
      <c r="AA98" s="10"/>
      <c r="AB98" s="10"/>
      <c r="AC98" s="10"/>
      <c r="AD98" s="10"/>
      <c r="AE98" s="10"/>
    </row>
    <row r="99" s="10" customFormat="1" ht="19.92" customHeight="1">
      <c r="A99" s="10"/>
      <c r="B99" s="211"/>
      <c r="C99" s="135"/>
      <c r="D99" s="212" t="s">
        <v>164</v>
      </c>
      <c r="E99" s="213"/>
      <c r="F99" s="213"/>
      <c r="G99" s="213"/>
      <c r="H99" s="213"/>
      <c r="I99" s="214"/>
      <c r="J99" s="215">
        <f>J133</f>
        <v>0</v>
      </c>
      <c r="K99" s="135"/>
      <c r="L99" s="216"/>
      <c r="S99" s="10"/>
      <c r="T99" s="10"/>
      <c r="U99" s="10"/>
      <c r="V99" s="10"/>
      <c r="W99" s="10"/>
      <c r="X99" s="10"/>
      <c r="Y99" s="10"/>
      <c r="Z99" s="10"/>
      <c r="AA99" s="10"/>
      <c r="AB99" s="10"/>
      <c r="AC99" s="10"/>
      <c r="AD99" s="10"/>
      <c r="AE99" s="10"/>
    </row>
    <row r="100" s="10" customFormat="1" ht="19.92" customHeight="1">
      <c r="A100" s="10"/>
      <c r="B100" s="211"/>
      <c r="C100" s="135"/>
      <c r="D100" s="212" t="s">
        <v>165</v>
      </c>
      <c r="E100" s="213"/>
      <c r="F100" s="213"/>
      <c r="G100" s="213"/>
      <c r="H100" s="213"/>
      <c r="I100" s="214"/>
      <c r="J100" s="215">
        <f>J136</f>
        <v>0</v>
      </c>
      <c r="K100" s="135"/>
      <c r="L100" s="216"/>
      <c r="S100" s="10"/>
      <c r="T100" s="10"/>
      <c r="U100" s="10"/>
      <c r="V100" s="10"/>
      <c r="W100" s="10"/>
      <c r="X100" s="10"/>
      <c r="Y100" s="10"/>
      <c r="Z100" s="10"/>
      <c r="AA100" s="10"/>
      <c r="AB100" s="10"/>
      <c r="AC100" s="10"/>
      <c r="AD100" s="10"/>
      <c r="AE100" s="10"/>
    </row>
    <row r="101" s="10" customFormat="1" ht="19.92" customHeight="1">
      <c r="A101" s="10"/>
      <c r="B101" s="211"/>
      <c r="C101" s="135"/>
      <c r="D101" s="212" t="s">
        <v>166</v>
      </c>
      <c r="E101" s="213"/>
      <c r="F101" s="213"/>
      <c r="G101" s="213"/>
      <c r="H101" s="213"/>
      <c r="I101" s="214"/>
      <c r="J101" s="215">
        <f>J143</f>
        <v>0</v>
      </c>
      <c r="K101" s="135"/>
      <c r="L101" s="216"/>
      <c r="S101" s="10"/>
      <c r="T101" s="10"/>
      <c r="U101" s="10"/>
      <c r="V101" s="10"/>
      <c r="W101" s="10"/>
      <c r="X101" s="10"/>
      <c r="Y101" s="10"/>
      <c r="Z101" s="10"/>
      <c r="AA101" s="10"/>
      <c r="AB101" s="10"/>
      <c r="AC101" s="10"/>
      <c r="AD101" s="10"/>
      <c r="AE101" s="10"/>
    </row>
    <row r="102" s="10" customFormat="1" ht="19.92" customHeight="1">
      <c r="A102" s="10"/>
      <c r="B102" s="211"/>
      <c r="C102" s="135"/>
      <c r="D102" s="212" t="s">
        <v>167</v>
      </c>
      <c r="E102" s="213"/>
      <c r="F102" s="213"/>
      <c r="G102" s="213"/>
      <c r="H102" s="213"/>
      <c r="I102" s="214"/>
      <c r="J102" s="215">
        <f>J149</f>
        <v>0</v>
      </c>
      <c r="K102" s="135"/>
      <c r="L102" s="216"/>
      <c r="S102" s="10"/>
      <c r="T102" s="10"/>
      <c r="U102" s="10"/>
      <c r="V102" s="10"/>
      <c r="W102" s="10"/>
      <c r="X102" s="10"/>
      <c r="Y102" s="10"/>
      <c r="Z102" s="10"/>
      <c r="AA102" s="10"/>
      <c r="AB102" s="10"/>
      <c r="AC102" s="10"/>
      <c r="AD102" s="10"/>
      <c r="AE102" s="10"/>
    </row>
    <row r="103" s="2" customFormat="1" ht="21.84" customHeight="1">
      <c r="A103" s="40"/>
      <c r="B103" s="41"/>
      <c r="C103" s="42"/>
      <c r="D103" s="42"/>
      <c r="E103" s="42"/>
      <c r="F103" s="42"/>
      <c r="G103" s="42"/>
      <c r="H103" s="42"/>
      <c r="I103" s="156"/>
      <c r="J103" s="42"/>
      <c r="K103" s="42"/>
      <c r="L103" s="65"/>
      <c r="S103" s="40"/>
      <c r="T103" s="40"/>
      <c r="U103" s="40"/>
      <c r="V103" s="40"/>
      <c r="W103" s="40"/>
      <c r="X103" s="40"/>
      <c r="Y103" s="40"/>
      <c r="Z103" s="40"/>
      <c r="AA103" s="40"/>
      <c r="AB103" s="40"/>
      <c r="AC103" s="40"/>
      <c r="AD103" s="40"/>
      <c r="AE103" s="40"/>
    </row>
    <row r="104" s="2" customFormat="1" ht="6.96" customHeight="1">
      <c r="A104" s="40"/>
      <c r="B104" s="68"/>
      <c r="C104" s="69"/>
      <c r="D104" s="69"/>
      <c r="E104" s="69"/>
      <c r="F104" s="69"/>
      <c r="G104" s="69"/>
      <c r="H104" s="69"/>
      <c r="I104" s="194"/>
      <c r="J104" s="69"/>
      <c r="K104" s="69"/>
      <c r="L104" s="65"/>
      <c r="S104" s="40"/>
      <c r="T104" s="40"/>
      <c r="U104" s="40"/>
      <c r="V104" s="40"/>
      <c r="W104" s="40"/>
      <c r="X104" s="40"/>
      <c r="Y104" s="40"/>
      <c r="Z104" s="40"/>
      <c r="AA104" s="40"/>
      <c r="AB104" s="40"/>
      <c r="AC104" s="40"/>
      <c r="AD104" s="40"/>
      <c r="AE104" s="40"/>
    </row>
    <row r="108" s="2" customFormat="1" ht="6.96" customHeight="1">
      <c r="A108" s="40"/>
      <c r="B108" s="70"/>
      <c r="C108" s="71"/>
      <c r="D108" s="71"/>
      <c r="E108" s="71"/>
      <c r="F108" s="71"/>
      <c r="G108" s="71"/>
      <c r="H108" s="71"/>
      <c r="I108" s="197"/>
      <c r="J108" s="71"/>
      <c r="K108" s="71"/>
      <c r="L108" s="65"/>
      <c r="S108" s="40"/>
      <c r="T108" s="40"/>
      <c r="U108" s="40"/>
      <c r="V108" s="40"/>
      <c r="W108" s="40"/>
      <c r="X108" s="40"/>
      <c r="Y108" s="40"/>
      <c r="Z108" s="40"/>
      <c r="AA108" s="40"/>
      <c r="AB108" s="40"/>
      <c r="AC108" s="40"/>
      <c r="AD108" s="40"/>
      <c r="AE108" s="40"/>
    </row>
    <row r="109" s="2" customFormat="1" ht="24.96" customHeight="1">
      <c r="A109" s="40"/>
      <c r="B109" s="41"/>
      <c r="C109" s="24" t="s">
        <v>168</v>
      </c>
      <c r="D109" s="42"/>
      <c r="E109" s="42"/>
      <c r="F109" s="42"/>
      <c r="G109" s="42"/>
      <c r="H109" s="42"/>
      <c r="I109" s="156"/>
      <c r="J109" s="42"/>
      <c r="K109" s="42"/>
      <c r="L109" s="65"/>
      <c r="S109" s="40"/>
      <c r="T109" s="40"/>
      <c r="U109" s="40"/>
      <c r="V109" s="40"/>
      <c r="W109" s="40"/>
      <c r="X109" s="40"/>
      <c r="Y109" s="40"/>
      <c r="Z109" s="40"/>
      <c r="AA109" s="40"/>
      <c r="AB109" s="40"/>
      <c r="AC109" s="40"/>
      <c r="AD109" s="40"/>
      <c r="AE109" s="40"/>
    </row>
    <row r="110" s="2" customFormat="1" ht="6.96" customHeight="1">
      <c r="A110" s="40"/>
      <c r="B110" s="41"/>
      <c r="C110" s="42"/>
      <c r="D110" s="42"/>
      <c r="E110" s="42"/>
      <c r="F110" s="42"/>
      <c r="G110" s="42"/>
      <c r="H110" s="42"/>
      <c r="I110" s="156"/>
      <c r="J110" s="42"/>
      <c r="K110" s="42"/>
      <c r="L110" s="65"/>
      <c r="S110" s="40"/>
      <c r="T110" s="40"/>
      <c r="U110" s="40"/>
      <c r="V110" s="40"/>
      <c r="W110" s="40"/>
      <c r="X110" s="40"/>
      <c r="Y110" s="40"/>
      <c r="Z110" s="40"/>
      <c r="AA110" s="40"/>
      <c r="AB110" s="40"/>
      <c r="AC110" s="40"/>
      <c r="AD110" s="40"/>
      <c r="AE110" s="40"/>
    </row>
    <row r="111" s="2" customFormat="1" ht="12" customHeight="1">
      <c r="A111" s="40"/>
      <c r="B111" s="41"/>
      <c r="C111" s="33" t="s">
        <v>16</v>
      </c>
      <c r="D111" s="42"/>
      <c r="E111" s="42"/>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6.5" customHeight="1">
      <c r="A112" s="40"/>
      <c r="B112" s="41"/>
      <c r="C112" s="42"/>
      <c r="D112" s="42"/>
      <c r="E112" s="198" t="str">
        <f>E7</f>
        <v>DOMOV PRO SENIORY ANTOŠOVICE</v>
      </c>
      <c r="F112" s="33"/>
      <c r="G112" s="33"/>
      <c r="H112" s="33"/>
      <c r="I112" s="156"/>
      <c r="J112" s="42"/>
      <c r="K112" s="42"/>
      <c r="L112" s="65"/>
      <c r="S112" s="40"/>
      <c r="T112" s="40"/>
      <c r="U112" s="40"/>
      <c r="V112" s="40"/>
      <c r="W112" s="40"/>
      <c r="X112" s="40"/>
      <c r="Y112" s="40"/>
      <c r="Z112" s="40"/>
      <c r="AA112" s="40"/>
      <c r="AB112" s="40"/>
      <c r="AC112" s="40"/>
      <c r="AD112" s="40"/>
      <c r="AE112" s="40"/>
    </row>
    <row r="113" s="2" customFormat="1" ht="12" customHeight="1">
      <c r="A113" s="40"/>
      <c r="B113" s="41"/>
      <c r="C113" s="33" t="s">
        <v>155</v>
      </c>
      <c r="D113" s="42"/>
      <c r="E113" s="42"/>
      <c r="F113" s="42"/>
      <c r="G113" s="42"/>
      <c r="H113" s="42"/>
      <c r="I113" s="156"/>
      <c r="J113" s="42"/>
      <c r="K113" s="42"/>
      <c r="L113" s="65"/>
      <c r="S113" s="40"/>
      <c r="T113" s="40"/>
      <c r="U113" s="40"/>
      <c r="V113" s="40"/>
      <c r="W113" s="40"/>
      <c r="X113" s="40"/>
      <c r="Y113" s="40"/>
      <c r="Z113" s="40"/>
      <c r="AA113" s="40"/>
      <c r="AB113" s="40"/>
      <c r="AC113" s="40"/>
      <c r="AD113" s="40"/>
      <c r="AE113" s="40"/>
    </row>
    <row r="114" s="2" customFormat="1" ht="16.5" customHeight="1">
      <c r="A114" s="40"/>
      <c r="B114" s="41"/>
      <c r="C114" s="42"/>
      <c r="D114" s="42"/>
      <c r="E114" s="78" t="str">
        <f>E9</f>
        <v>VON - Vedlejší a ostatní náklady stavby</v>
      </c>
      <c r="F114" s="42"/>
      <c r="G114" s="42"/>
      <c r="H114" s="42"/>
      <c r="I114" s="156"/>
      <c r="J114" s="42"/>
      <c r="K114" s="42"/>
      <c r="L114" s="65"/>
      <c r="S114" s="40"/>
      <c r="T114" s="40"/>
      <c r="U114" s="40"/>
      <c r="V114" s="40"/>
      <c r="W114" s="40"/>
      <c r="X114" s="40"/>
      <c r="Y114" s="40"/>
      <c r="Z114" s="40"/>
      <c r="AA114" s="40"/>
      <c r="AB114" s="40"/>
      <c r="AC114" s="40"/>
      <c r="AD114" s="40"/>
      <c r="AE114" s="40"/>
    </row>
    <row r="115" s="2" customFormat="1" ht="6.96" customHeight="1">
      <c r="A115" s="40"/>
      <c r="B115" s="41"/>
      <c r="C115" s="42"/>
      <c r="D115" s="42"/>
      <c r="E115" s="42"/>
      <c r="F115" s="42"/>
      <c r="G115" s="42"/>
      <c r="H115" s="42"/>
      <c r="I115" s="156"/>
      <c r="J115" s="42"/>
      <c r="K115" s="42"/>
      <c r="L115" s="65"/>
      <c r="S115" s="40"/>
      <c r="T115" s="40"/>
      <c r="U115" s="40"/>
      <c r="V115" s="40"/>
      <c r="W115" s="40"/>
      <c r="X115" s="40"/>
      <c r="Y115" s="40"/>
      <c r="Z115" s="40"/>
      <c r="AA115" s="40"/>
      <c r="AB115" s="40"/>
      <c r="AC115" s="40"/>
      <c r="AD115" s="40"/>
      <c r="AE115" s="40"/>
    </row>
    <row r="116" s="2" customFormat="1" ht="12" customHeight="1">
      <c r="A116" s="40"/>
      <c r="B116" s="41"/>
      <c r="C116" s="33" t="s">
        <v>22</v>
      </c>
      <c r="D116" s="42"/>
      <c r="E116" s="42"/>
      <c r="F116" s="28" t="str">
        <f>F12</f>
        <v>p.č.. 1, 3/1, 3/2, A 4/1 V K. Ú. ANTOŠOVICE</v>
      </c>
      <c r="G116" s="42"/>
      <c r="H116" s="42"/>
      <c r="I116" s="158" t="s">
        <v>24</v>
      </c>
      <c r="J116" s="81" t="str">
        <f>IF(J12="","",J12)</f>
        <v>14. 5. 2020</v>
      </c>
      <c r="K116" s="42"/>
      <c r="L116" s="65"/>
      <c r="S116" s="40"/>
      <c r="T116" s="40"/>
      <c r="U116" s="40"/>
      <c r="V116" s="40"/>
      <c r="W116" s="40"/>
      <c r="X116" s="40"/>
      <c r="Y116" s="40"/>
      <c r="Z116" s="40"/>
      <c r="AA116" s="40"/>
      <c r="AB116" s="40"/>
      <c r="AC116" s="40"/>
      <c r="AD116" s="40"/>
      <c r="AE116" s="40"/>
    </row>
    <row r="117" s="2" customFormat="1" ht="6.96" customHeight="1">
      <c r="A117" s="40"/>
      <c r="B117" s="41"/>
      <c r="C117" s="42"/>
      <c r="D117" s="42"/>
      <c r="E117" s="42"/>
      <c r="F117" s="42"/>
      <c r="G117" s="42"/>
      <c r="H117" s="42"/>
      <c r="I117" s="156"/>
      <c r="J117" s="42"/>
      <c r="K117" s="42"/>
      <c r="L117" s="65"/>
      <c r="S117" s="40"/>
      <c r="T117" s="40"/>
      <c r="U117" s="40"/>
      <c r="V117" s="40"/>
      <c r="W117" s="40"/>
      <c r="X117" s="40"/>
      <c r="Y117" s="40"/>
      <c r="Z117" s="40"/>
      <c r="AA117" s="40"/>
      <c r="AB117" s="40"/>
      <c r="AC117" s="40"/>
      <c r="AD117" s="40"/>
      <c r="AE117" s="40"/>
    </row>
    <row r="118" s="2" customFormat="1" ht="25.65" customHeight="1">
      <c r="A118" s="40"/>
      <c r="B118" s="41"/>
      <c r="C118" s="33" t="s">
        <v>30</v>
      </c>
      <c r="D118" s="42"/>
      <c r="E118" s="42"/>
      <c r="F118" s="28" t="str">
        <f>E15</f>
        <v>Statutární město Ostrava, MOb Slezská Ostrava</v>
      </c>
      <c r="G118" s="42"/>
      <c r="H118" s="42"/>
      <c r="I118" s="158" t="s">
        <v>36</v>
      </c>
      <c r="J118" s="38" t="str">
        <f>E21</f>
        <v>Master Design s.r.o.</v>
      </c>
      <c r="K118" s="42"/>
      <c r="L118" s="65"/>
      <c r="S118" s="40"/>
      <c r="T118" s="40"/>
      <c r="U118" s="40"/>
      <c r="V118" s="40"/>
      <c r="W118" s="40"/>
      <c r="X118" s="40"/>
      <c r="Y118" s="40"/>
      <c r="Z118" s="40"/>
      <c r="AA118" s="40"/>
      <c r="AB118" s="40"/>
      <c r="AC118" s="40"/>
      <c r="AD118" s="40"/>
      <c r="AE118" s="40"/>
    </row>
    <row r="119" s="2" customFormat="1" ht="15.15" customHeight="1">
      <c r="A119" s="40"/>
      <c r="B119" s="41"/>
      <c r="C119" s="33" t="s">
        <v>34</v>
      </c>
      <c r="D119" s="42"/>
      <c r="E119" s="42"/>
      <c r="F119" s="28" t="str">
        <f>IF(E18="","",E18)</f>
        <v>Vyplň údaj</v>
      </c>
      <c r="G119" s="42"/>
      <c r="H119" s="42"/>
      <c r="I119" s="158" t="s">
        <v>39</v>
      </c>
      <c r="J119" s="38" t="str">
        <f>E24</f>
        <v xml:space="preserve"> </v>
      </c>
      <c r="K119" s="42"/>
      <c r="L119" s="65"/>
      <c r="S119" s="40"/>
      <c r="T119" s="40"/>
      <c r="U119" s="40"/>
      <c r="V119" s="40"/>
      <c r="W119" s="40"/>
      <c r="X119" s="40"/>
      <c r="Y119" s="40"/>
      <c r="Z119" s="40"/>
      <c r="AA119" s="40"/>
      <c r="AB119" s="40"/>
      <c r="AC119" s="40"/>
      <c r="AD119" s="40"/>
      <c r="AE119" s="40"/>
    </row>
    <row r="120" s="2" customFormat="1" ht="10.32" customHeight="1">
      <c r="A120" s="40"/>
      <c r="B120" s="41"/>
      <c r="C120" s="42"/>
      <c r="D120" s="42"/>
      <c r="E120" s="42"/>
      <c r="F120" s="42"/>
      <c r="G120" s="42"/>
      <c r="H120" s="42"/>
      <c r="I120" s="156"/>
      <c r="J120" s="42"/>
      <c r="K120" s="42"/>
      <c r="L120" s="65"/>
      <c r="S120" s="40"/>
      <c r="T120" s="40"/>
      <c r="U120" s="40"/>
      <c r="V120" s="40"/>
      <c r="W120" s="40"/>
      <c r="X120" s="40"/>
      <c r="Y120" s="40"/>
      <c r="Z120" s="40"/>
      <c r="AA120" s="40"/>
      <c r="AB120" s="40"/>
      <c r="AC120" s="40"/>
      <c r="AD120" s="40"/>
      <c r="AE120" s="40"/>
    </row>
    <row r="121" s="11" customFormat="1" ht="29.28" customHeight="1">
      <c r="A121" s="217"/>
      <c r="B121" s="218"/>
      <c r="C121" s="219" t="s">
        <v>169</v>
      </c>
      <c r="D121" s="220" t="s">
        <v>68</v>
      </c>
      <c r="E121" s="220" t="s">
        <v>64</v>
      </c>
      <c r="F121" s="220" t="s">
        <v>65</v>
      </c>
      <c r="G121" s="220" t="s">
        <v>170</v>
      </c>
      <c r="H121" s="220" t="s">
        <v>171</v>
      </c>
      <c r="I121" s="221" t="s">
        <v>172</v>
      </c>
      <c r="J121" s="220" t="s">
        <v>159</v>
      </c>
      <c r="K121" s="222" t="s">
        <v>173</v>
      </c>
      <c r="L121" s="223"/>
      <c r="M121" s="102" t="s">
        <v>1</v>
      </c>
      <c r="N121" s="103" t="s">
        <v>47</v>
      </c>
      <c r="O121" s="103" t="s">
        <v>174</v>
      </c>
      <c r="P121" s="103" t="s">
        <v>175</v>
      </c>
      <c r="Q121" s="103" t="s">
        <v>176</v>
      </c>
      <c r="R121" s="103" t="s">
        <v>177</v>
      </c>
      <c r="S121" s="103" t="s">
        <v>178</v>
      </c>
      <c r="T121" s="104" t="s">
        <v>179</v>
      </c>
      <c r="U121" s="217"/>
      <c r="V121" s="217"/>
      <c r="W121" s="217"/>
      <c r="X121" s="217"/>
      <c r="Y121" s="217"/>
      <c r="Z121" s="217"/>
      <c r="AA121" s="217"/>
      <c r="AB121" s="217"/>
      <c r="AC121" s="217"/>
      <c r="AD121" s="217"/>
      <c r="AE121" s="217"/>
    </row>
    <row r="122" s="2" customFormat="1" ht="22.8" customHeight="1">
      <c r="A122" s="40"/>
      <c r="B122" s="41"/>
      <c r="C122" s="109" t="s">
        <v>180</v>
      </c>
      <c r="D122" s="42"/>
      <c r="E122" s="42"/>
      <c r="F122" s="42"/>
      <c r="G122" s="42"/>
      <c r="H122" s="42"/>
      <c r="I122" s="156"/>
      <c r="J122" s="224">
        <f>BK122</f>
        <v>0</v>
      </c>
      <c r="K122" s="42"/>
      <c r="L122" s="46"/>
      <c r="M122" s="105"/>
      <c r="N122" s="225"/>
      <c r="O122" s="106"/>
      <c r="P122" s="226">
        <f>P123</f>
        <v>0</v>
      </c>
      <c r="Q122" s="106"/>
      <c r="R122" s="226">
        <f>R123</f>
        <v>0</v>
      </c>
      <c r="S122" s="106"/>
      <c r="T122" s="227">
        <f>T123</f>
        <v>0</v>
      </c>
      <c r="U122" s="40"/>
      <c r="V122" s="40"/>
      <c r="W122" s="40"/>
      <c r="X122" s="40"/>
      <c r="Y122" s="40"/>
      <c r="Z122" s="40"/>
      <c r="AA122" s="40"/>
      <c r="AB122" s="40"/>
      <c r="AC122" s="40"/>
      <c r="AD122" s="40"/>
      <c r="AE122" s="40"/>
      <c r="AT122" s="18" t="s">
        <v>82</v>
      </c>
      <c r="AU122" s="18" t="s">
        <v>161</v>
      </c>
      <c r="BK122" s="228">
        <f>BK123</f>
        <v>0</v>
      </c>
    </row>
    <row r="123" s="12" customFormat="1" ht="25.92" customHeight="1">
      <c r="A123" s="12"/>
      <c r="B123" s="229"/>
      <c r="C123" s="230"/>
      <c r="D123" s="231" t="s">
        <v>82</v>
      </c>
      <c r="E123" s="232" t="s">
        <v>181</v>
      </c>
      <c r="F123" s="232" t="s">
        <v>182</v>
      </c>
      <c r="G123" s="230"/>
      <c r="H123" s="230"/>
      <c r="I123" s="233"/>
      <c r="J123" s="234">
        <f>BK123</f>
        <v>0</v>
      </c>
      <c r="K123" s="230"/>
      <c r="L123" s="235"/>
      <c r="M123" s="236"/>
      <c r="N123" s="237"/>
      <c r="O123" s="237"/>
      <c r="P123" s="238">
        <f>P124+P133+P136+P143+P149</f>
        <v>0</v>
      </c>
      <c r="Q123" s="237"/>
      <c r="R123" s="238">
        <f>R124+R133+R136+R143+R149</f>
        <v>0</v>
      </c>
      <c r="S123" s="237"/>
      <c r="T123" s="239">
        <f>T124+T133+T136+T143+T149</f>
        <v>0</v>
      </c>
      <c r="U123" s="12"/>
      <c r="V123" s="12"/>
      <c r="W123" s="12"/>
      <c r="X123" s="12"/>
      <c r="Y123" s="12"/>
      <c r="Z123" s="12"/>
      <c r="AA123" s="12"/>
      <c r="AB123" s="12"/>
      <c r="AC123" s="12"/>
      <c r="AD123" s="12"/>
      <c r="AE123" s="12"/>
      <c r="AR123" s="240" t="s">
        <v>183</v>
      </c>
      <c r="AT123" s="241" t="s">
        <v>82</v>
      </c>
      <c r="AU123" s="241" t="s">
        <v>83</v>
      </c>
      <c r="AY123" s="240" t="s">
        <v>184</v>
      </c>
      <c r="BK123" s="242">
        <f>BK124+BK133+BK136+BK143+BK149</f>
        <v>0</v>
      </c>
    </row>
    <row r="124" s="12" customFormat="1" ht="22.8" customHeight="1">
      <c r="A124" s="12"/>
      <c r="B124" s="229"/>
      <c r="C124" s="230"/>
      <c r="D124" s="231" t="s">
        <v>82</v>
      </c>
      <c r="E124" s="243" t="s">
        <v>185</v>
      </c>
      <c r="F124" s="243" t="s">
        <v>186</v>
      </c>
      <c r="G124" s="230"/>
      <c r="H124" s="230"/>
      <c r="I124" s="233"/>
      <c r="J124" s="244">
        <f>BK124</f>
        <v>0</v>
      </c>
      <c r="K124" s="230"/>
      <c r="L124" s="235"/>
      <c r="M124" s="236"/>
      <c r="N124" s="237"/>
      <c r="O124" s="237"/>
      <c r="P124" s="238">
        <f>SUM(P125:P132)</f>
        <v>0</v>
      </c>
      <c r="Q124" s="237"/>
      <c r="R124" s="238">
        <f>SUM(R125:R132)</f>
        <v>0</v>
      </c>
      <c r="S124" s="237"/>
      <c r="T124" s="239">
        <f>SUM(T125:T132)</f>
        <v>0</v>
      </c>
      <c r="U124" s="12"/>
      <c r="V124" s="12"/>
      <c r="W124" s="12"/>
      <c r="X124" s="12"/>
      <c r="Y124" s="12"/>
      <c r="Z124" s="12"/>
      <c r="AA124" s="12"/>
      <c r="AB124" s="12"/>
      <c r="AC124" s="12"/>
      <c r="AD124" s="12"/>
      <c r="AE124" s="12"/>
      <c r="AR124" s="240" t="s">
        <v>183</v>
      </c>
      <c r="AT124" s="241" t="s">
        <v>82</v>
      </c>
      <c r="AU124" s="241" t="s">
        <v>91</v>
      </c>
      <c r="AY124" s="240" t="s">
        <v>184</v>
      </c>
      <c r="BK124" s="242">
        <f>SUM(BK125:BK132)</f>
        <v>0</v>
      </c>
    </row>
    <row r="125" s="2" customFormat="1" ht="16.5" customHeight="1">
      <c r="A125" s="40"/>
      <c r="B125" s="41"/>
      <c r="C125" s="245" t="s">
        <v>99</v>
      </c>
      <c r="D125" s="245" t="s">
        <v>187</v>
      </c>
      <c r="E125" s="246" t="s">
        <v>188</v>
      </c>
      <c r="F125" s="247" t="s">
        <v>189</v>
      </c>
      <c r="G125" s="248" t="s">
        <v>190</v>
      </c>
      <c r="H125" s="249">
        <v>1</v>
      </c>
      <c r="I125" s="250"/>
      <c r="J125" s="251">
        <f>ROUND(I125*H125,2)</f>
        <v>0</v>
      </c>
      <c r="K125" s="247" t="s">
        <v>191</v>
      </c>
      <c r="L125" s="46"/>
      <c r="M125" s="252" t="s">
        <v>1</v>
      </c>
      <c r="N125" s="253" t="s">
        <v>49</v>
      </c>
      <c r="O125" s="93"/>
      <c r="P125" s="254">
        <f>O125*H125</f>
        <v>0</v>
      </c>
      <c r="Q125" s="254">
        <v>0</v>
      </c>
      <c r="R125" s="254">
        <f>Q125*H125</f>
        <v>0</v>
      </c>
      <c r="S125" s="254">
        <v>0</v>
      </c>
      <c r="T125" s="255">
        <f>S125*H125</f>
        <v>0</v>
      </c>
      <c r="U125" s="40"/>
      <c r="V125" s="40"/>
      <c r="W125" s="40"/>
      <c r="X125" s="40"/>
      <c r="Y125" s="40"/>
      <c r="Z125" s="40"/>
      <c r="AA125" s="40"/>
      <c r="AB125" s="40"/>
      <c r="AC125" s="40"/>
      <c r="AD125" s="40"/>
      <c r="AE125" s="40"/>
      <c r="AR125" s="256" t="s">
        <v>192</v>
      </c>
      <c r="AT125" s="256" t="s">
        <v>187</v>
      </c>
      <c r="AU125" s="256" t="s">
        <v>99</v>
      </c>
      <c r="AY125" s="18" t="s">
        <v>184</v>
      </c>
      <c r="BE125" s="257">
        <f>IF(N125="základní",J125,0)</f>
        <v>0</v>
      </c>
      <c r="BF125" s="257">
        <f>IF(N125="snížená",J125,0)</f>
        <v>0</v>
      </c>
      <c r="BG125" s="257">
        <f>IF(N125="zákl. přenesená",J125,0)</f>
        <v>0</v>
      </c>
      <c r="BH125" s="257">
        <f>IF(N125="sníž. přenesená",J125,0)</f>
        <v>0</v>
      </c>
      <c r="BI125" s="257">
        <f>IF(N125="nulová",J125,0)</f>
        <v>0</v>
      </c>
      <c r="BJ125" s="18" t="s">
        <v>99</v>
      </c>
      <c r="BK125" s="257">
        <f>ROUND(I125*H125,2)</f>
        <v>0</v>
      </c>
      <c r="BL125" s="18" t="s">
        <v>192</v>
      </c>
      <c r="BM125" s="256" t="s">
        <v>193</v>
      </c>
    </row>
    <row r="126" s="2" customFormat="1">
      <c r="A126" s="40"/>
      <c r="B126" s="41"/>
      <c r="C126" s="42"/>
      <c r="D126" s="258" t="s">
        <v>194</v>
      </c>
      <c r="E126" s="42"/>
      <c r="F126" s="259" t="s">
        <v>195</v>
      </c>
      <c r="G126" s="42"/>
      <c r="H126" s="42"/>
      <c r="I126" s="156"/>
      <c r="J126" s="42"/>
      <c r="K126" s="42"/>
      <c r="L126" s="46"/>
      <c r="M126" s="260"/>
      <c r="N126" s="261"/>
      <c r="O126" s="93"/>
      <c r="P126" s="93"/>
      <c r="Q126" s="93"/>
      <c r="R126" s="93"/>
      <c r="S126" s="93"/>
      <c r="T126" s="94"/>
      <c r="U126" s="40"/>
      <c r="V126" s="40"/>
      <c r="W126" s="40"/>
      <c r="X126" s="40"/>
      <c r="Y126" s="40"/>
      <c r="Z126" s="40"/>
      <c r="AA126" s="40"/>
      <c r="AB126" s="40"/>
      <c r="AC126" s="40"/>
      <c r="AD126" s="40"/>
      <c r="AE126" s="40"/>
      <c r="AT126" s="18" t="s">
        <v>194</v>
      </c>
      <c r="AU126" s="18" t="s">
        <v>99</v>
      </c>
    </row>
    <row r="127" s="2" customFormat="1" ht="16.5" customHeight="1">
      <c r="A127" s="40"/>
      <c r="B127" s="41"/>
      <c r="C127" s="245" t="s">
        <v>196</v>
      </c>
      <c r="D127" s="245" t="s">
        <v>187</v>
      </c>
      <c r="E127" s="246" t="s">
        <v>197</v>
      </c>
      <c r="F127" s="247" t="s">
        <v>198</v>
      </c>
      <c r="G127" s="248" t="s">
        <v>190</v>
      </c>
      <c r="H127" s="249">
        <v>1</v>
      </c>
      <c r="I127" s="250"/>
      <c r="J127" s="251">
        <f>ROUND(I127*H127,2)</f>
        <v>0</v>
      </c>
      <c r="K127" s="247" t="s">
        <v>191</v>
      </c>
      <c r="L127" s="46"/>
      <c r="M127" s="252" t="s">
        <v>1</v>
      </c>
      <c r="N127" s="253" t="s">
        <v>49</v>
      </c>
      <c r="O127" s="93"/>
      <c r="P127" s="254">
        <f>O127*H127</f>
        <v>0</v>
      </c>
      <c r="Q127" s="254">
        <v>0</v>
      </c>
      <c r="R127" s="254">
        <f>Q127*H127</f>
        <v>0</v>
      </c>
      <c r="S127" s="254">
        <v>0</v>
      </c>
      <c r="T127" s="255">
        <f>S127*H127</f>
        <v>0</v>
      </c>
      <c r="U127" s="40"/>
      <c r="V127" s="40"/>
      <c r="W127" s="40"/>
      <c r="X127" s="40"/>
      <c r="Y127" s="40"/>
      <c r="Z127" s="40"/>
      <c r="AA127" s="40"/>
      <c r="AB127" s="40"/>
      <c r="AC127" s="40"/>
      <c r="AD127" s="40"/>
      <c r="AE127" s="40"/>
      <c r="AR127" s="256" t="s">
        <v>192</v>
      </c>
      <c r="AT127" s="256" t="s">
        <v>187</v>
      </c>
      <c r="AU127" s="256" t="s">
        <v>99</v>
      </c>
      <c r="AY127" s="18" t="s">
        <v>184</v>
      </c>
      <c r="BE127" s="257">
        <f>IF(N127="základní",J127,0)</f>
        <v>0</v>
      </c>
      <c r="BF127" s="257">
        <f>IF(N127="snížená",J127,0)</f>
        <v>0</v>
      </c>
      <c r="BG127" s="257">
        <f>IF(N127="zákl. přenesená",J127,0)</f>
        <v>0</v>
      </c>
      <c r="BH127" s="257">
        <f>IF(N127="sníž. přenesená",J127,0)</f>
        <v>0</v>
      </c>
      <c r="BI127" s="257">
        <f>IF(N127="nulová",J127,0)</f>
        <v>0</v>
      </c>
      <c r="BJ127" s="18" t="s">
        <v>99</v>
      </c>
      <c r="BK127" s="257">
        <f>ROUND(I127*H127,2)</f>
        <v>0</v>
      </c>
      <c r="BL127" s="18" t="s">
        <v>192</v>
      </c>
      <c r="BM127" s="256" t="s">
        <v>199</v>
      </c>
    </row>
    <row r="128" s="2" customFormat="1">
      <c r="A128" s="40"/>
      <c r="B128" s="41"/>
      <c r="C128" s="42"/>
      <c r="D128" s="258" t="s">
        <v>194</v>
      </c>
      <c r="E128" s="42"/>
      <c r="F128" s="259" t="s">
        <v>200</v>
      </c>
      <c r="G128" s="42"/>
      <c r="H128" s="42"/>
      <c r="I128" s="156"/>
      <c r="J128" s="42"/>
      <c r="K128" s="42"/>
      <c r="L128" s="46"/>
      <c r="M128" s="260"/>
      <c r="N128" s="261"/>
      <c r="O128" s="93"/>
      <c r="P128" s="93"/>
      <c r="Q128" s="93"/>
      <c r="R128" s="93"/>
      <c r="S128" s="93"/>
      <c r="T128" s="94"/>
      <c r="U128" s="40"/>
      <c r="V128" s="40"/>
      <c r="W128" s="40"/>
      <c r="X128" s="40"/>
      <c r="Y128" s="40"/>
      <c r="Z128" s="40"/>
      <c r="AA128" s="40"/>
      <c r="AB128" s="40"/>
      <c r="AC128" s="40"/>
      <c r="AD128" s="40"/>
      <c r="AE128" s="40"/>
      <c r="AT128" s="18" t="s">
        <v>194</v>
      </c>
      <c r="AU128" s="18" t="s">
        <v>99</v>
      </c>
    </row>
    <row r="129" s="2" customFormat="1" ht="16.5" customHeight="1">
      <c r="A129" s="40"/>
      <c r="B129" s="41"/>
      <c r="C129" s="245" t="s">
        <v>183</v>
      </c>
      <c r="D129" s="245" t="s">
        <v>187</v>
      </c>
      <c r="E129" s="246" t="s">
        <v>201</v>
      </c>
      <c r="F129" s="247" t="s">
        <v>202</v>
      </c>
      <c r="G129" s="248" t="s">
        <v>190</v>
      </c>
      <c r="H129" s="249">
        <v>1</v>
      </c>
      <c r="I129" s="250"/>
      <c r="J129" s="251">
        <f>ROUND(I129*H129,2)</f>
        <v>0</v>
      </c>
      <c r="K129" s="247" t="s">
        <v>191</v>
      </c>
      <c r="L129" s="46"/>
      <c r="M129" s="252" t="s">
        <v>1</v>
      </c>
      <c r="N129" s="253" t="s">
        <v>49</v>
      </c>
      <c r="O129" s="93"/>
      <c r="P129" s="254">
        <f>O129*H129</f>
        <v>0</v>
      </c>
      <c r="Q129" s="254">
        <v>0</v>
      </c>
      <c r="R129" s="254">
        <f>Q129*H129</f>
        <v>0</v>
      </c>
      <c r="S129" s="254">
        <v>0</v>
      </c>
      <c r="T129" s="255">
        <f>S129*H129</f>
        <v>0</v>
      </c>
      <c r="U129" s="40"/>
      <c r="V129" s="40"/>
      <c r="W129" s="40"/>
      <c r="X129" s="40"/>
      <c r="Y129" s="40"/>
      <c r="Z129" s="40"/>
      <c r="AA129" s="40"/>
      <c r="AB129" s="40"/>
      <c r="AC129" s="40"/>
      <c r="AD129" s="40"/>
      <c r="AE129" s="40"/>
      <c r="AR129" s="256" t="s">
        <v>192</v>
      </c>
      <c r="AT129" s="256" t="s">
        <v>187</v>
      </c>
      <c r="AU129" s="256" t="s">
        <v>99</v>
      </c>
      <c r="AY129" s="18" t="s">
        <v>184</v>
      </c>
      <c r="BE129" s="257">
        <f>IF(N129="základní",J129,0)</f>
        <v>0</v>
      </c>
      <c r="BF129" s="257">
        <f>IF(N129="snížená",J129,0)</f>
        <v>0</v>
      </c>
      <c r="BG129" s="257">
        <f>IF(N129="zákl. přenesená",J129,0)</f>
        <v>0</v>
      </c>
      <c r="BH129" s="257">
        <f>IF(N129="sníž. přenesená",J129,0)</f>
        <v>0</v>
      </c>
      <c r="BI129" s="257">
        <f>IF(N129="nulová",J129,0)</f>
        <v>0</v>
      </c>
      <c r="BJ129" s="18" t="s">
        <v>99</v>
      </c>
      <c r="BK129" s="257">
        <f>ROUND(I129*H129,2)</f>
        <v>0</v>
      </c>
      <c r="BL129" s="18" t="s">
        <v>192</v>
      </c>
      <c r="BM129" s="256" t="s">
        <v>203</v>
      </c>
    </row>
    <row r="130" s="2" customFormat="1">
      <c r="A130" s="40"/>
      <c r="B130" s="41"/>
      <c r="C130" s="42"/>
      <c r="D130" s="258" t="s">
        <v>194</v>
      </c>
      <c r="E130" s="42"/>
      <c r="F130" s="259" t="s">
        <v>204</v>
      </c>
      <c r="G130" s="42"/>
      <c r="H130" s="42"/>
      <c r="I130" s="156"/>
      <c r="J130" s="42"/>
      <c r="K130" s="42"/>
      <c r="L130" s="46"/>
      <c r="M130" s="260"/>
      <c r="N130" s="261"/>
      <c r="O130" s="93"/>
      <c r="P130" s="93"/>
      <c r="Q130" s="93"/>
      <c r="R130" s="93"/>
      <c r="S130" s="93"/>
      <c r="T130" s="94"/>
      <c r="U130" s="40"/>
      <c r="V130" s="40"/>
      <c r="W130" s="40"/>
      <c r="X130" s="40"/>
      <c r="Y130" s="40"/>
      <c r="Z130" s="40"/>
      <c r="AA130" s="40"/>
      <c r="AB130" s="40"/>
      <c r="AC130" s="40"/>
      <c r="AD130" s="40"/>
      <c r="AE130" s="40"/>
      <c r="AT130" s="18" t="s">
        <v>194</v>
      </c>
      <c r="AU130" s="18" t="s">
        <v>99</v>
      </c>
    </row>
    <row r="131" s="2" customFormat="1" ht="16.5" customHeight="1">
      <c r="A131" s="40"/>
      <c r="B131" s="41"/>
      <c r="C131" s="245" t="s">
        <v>205</v>
      </c>
      <c r="D131" s="245" t="s">
        <v>187</v>
      </c>
      <c r="E131" s="246" t="s">
        <v>206</v>
      </c>
      <c r="F131" s="247" t="s">
        <v>207</v>
      </c>
      <c r="G131" s="248" t="s">
        <v>190</v>
      </c>
      <c r="H131" s="249">
        <v>1</v>
      </c>
      <c r="I131" s="250"/>
      <c r="J131" s="251">
        <f>ROUND(I131*H131,2)</f>
        <v>0</v>
      </c>
      <c r="K131" s="247" t="s">
        <v>191</v>
      </c>
      <c r="L131" s="46"/>
      <c r="M131" s="252" t="s">
        <v>1</v>
      </c>
      <c r="N131" s="253" t="s">
        <v>49</v>
      </c>
      <c r="O131" s="93"/>
      <c r="P131" s="254">
        <f>O131*H131</f>
        <v>0</v>
      </c>
      <c r="Q131" s="254">
        <v>0</v>
      </c>
      <c r="R131" s="254">
        <f>Q131*H131</f>
        <v>0</v>
      </c>
      <c r="S131" s="254">
        <v>0</v>
      </c>
      <c r="T131" s="255">
        <f>S131*H131</f>
        <v>0</v>
      </c>
      <c r="U131" s="40"/>
      <c r="V131" s="40"/>
      <c r="W131" s="40"/>
      <c r="X131" s="40"/>
      <c r="Y131" s="40"/>
      <c r="Z131" s="40"/>
      <c r="AA131" s="40"/>
      <c r="AB131" s="40"/>
      <c r="AC131" s="40"/>
      <c r="AD131" s="40"/>
      <c r="AE131" s="40"/>
      <c r="AR131" s="256" t="s">
        <v>192</v>
      </c>
      <c r="AT131" s="256" t="s">
        <v>187</v>
      </c>
      <c r="AU131" s="256" t="s">
        <v>99</v>
      </c>
      <c r="AY131" s="18" t="s">
        <v>184</v>
      </c>
      <c r="BE131" s="257">
        <f>IF(N131="základní",J131,0)</f>
        <v>0</v>
      </c>
      <c r="BF131" s="257">
        <f>IF(N131="snížená",J131,0)</f>
        <v>0</v>
      </c>
      <c r="BG131" s="257">
        <f>IF(N131="zákl. přenesená",J131,0)</f>
        <v>0</v>
      </c>
      <c r="BH131" s="257">
        <f>IF(N131="sníž. přenesená",J131,0)</f>
        <v>0</v>
      </c>
      <c r="BI131" s="257">
        <f>IF(N131="nulová",J131,0)</f>
        <v>0</v>
      </c>
      <c r="BJ131" s="18" t="s">
        <v>99</v>
      </c>
      <c r="BK131" s="257">
        <f>ROUND(I131*H131,2)</f>
        <v>0</v>
      </c>
      <c r="BL131" s="18" t="s">
        <v>192</v>
      </c>
      <c r="BM131" s="256" t="s">
        <v>208</v>
      </c>
    </row>
    <row r="132" s="2" customFormat="1">
      <c r="A132" s="40"/>
      <c r="B132" s="41"/>
      <c r="C132" s="42"/>
      <c r="D132" s="258" t="s">
        <v>194</v>
      </c>
      <c r="E132" s="42"/>
      <c r="F132" s="259" t="s">
        <v>209</v>
      </c>
      <c r="G132" s="42"/>
      <c r="H132" s="42"/>
      <c r="I132" s="156"/>
      <c r="J132" s="42"/>
      <c r="K132" s="42"/>
      <c r="L132" s="46"/>
      <c r="M132" s="260"/>
      <c r="N132" s="261"/>
      <c r="O132" s="93"/>
      <c r="P132" s="93"/>
      <c r="Q132" s="93"/>
      <c r="R132" s="93"/>
      <c r="S132" s="93"/>
      <c r="T132" s="94"/>
      <c r="U132" s="40"/>
      <c r="V132" s="40"/>
      <c r="W132" s="40"/>
      <c r="X132" s="40"/>
      <c r="Y132" s="40"/>
      <c r="Z132" s="40"/>
      <c r="AA132" s="40"/>
      <c r="AB132" s="40"/>
      <c r="AC132" s="40"/>
      <c r="AD132" s="40"/>
      <c r="AE132" s="40"/>
      <c r="AT132" s="18" t="s">
        <v>194</v>
      </c>
      <c r="AU132" s="18" t="s">
        <v>99</v>
      </c>
    </row>
    <row r="133" s="12" customFormat="1" ht="22.8" customHeight="1">
      <c r="A133" s="12"/>
      <c r="B133" s="229"/>
      <c r="C133" s="230"/>
      <c r="D133" s="231" t="s">
        <v>82</v>
      </c>
      <c r="E133" s="243" t="s">
        <v>210</v>
      </c>
      <c r="F133" s="243" t="s">
        <v>211</v>
      </c>
      <c r="G133" s="230"/>
      <c r="H133" s="230"/>
      <c r="I133" s="233"/>
      <c r="J133" s="244">
        <f>BK133</f>
        <v>0</v>
      </c>
      <c r="K133" s="230"/>
      <c r="L133" s="235"/>
      <c r="M133" s="236"/>
      <c r="N133" s="237"/>
      <c r="O133" s="237"/>
      <c r="P133" s="238">
        <f>SUM(P134:P135)</f>
        <v>0</v>
      </c>
      <c r="Q133" s="237"/>
      <c r="R133" s="238">
        <f>SUM(R134:R135)</f>
        <v>0</v>
      </c>
      <c r="S133" s="237"/>
      <c r="T133" s="239">
        <f>SUM(T134:T135)</f>
        <v>0</v>
      </c>
      <c r="U133" s="12"/>
      <c r="V133" s="12"/>
      <c r="W133" s="12"/>
      <c r="X133" s="12"/>
      <c r="Y133" s="12"/>
      <c r="Z133" s="12"/>
      <c r="AA133" s="12"/>
      <c r="AB133" s="12"/>
      <c r="AC133" s="12"/>
      <c r="AD133" s="12"/>
      <c r="AE133" s="12"/>
      <c r="AR133" s="240" t="s">
        <v>183</v>
      </c>
      <c r="AT133" s="241" t="s">
        <v>82</v>
      </c>
      <c r="AU133" s="241" t="s">
        <v>91</v>
      </c>
      <c r="AY133" s="240" t="s">
        <v>184</v>
      </c>
      <c r="BK133" s="242">
        <f>SUM(BK134:BK135)</f>
        <v>0</v>
      </c>
    </row>
    <row r="134" s="2" customFormat="1" ht="16.5" customHeight="1">
      <c r="A134" s="40"/>
      <c r="B134" s="41"/>
      <c r="C134" s="245" t="s">
        <v>212</v>
      </c>
      <c r="D134" s="245" t="s">
        <v>187</v>
      </c>
      <c r="E134" s="246" t="s">
        <v>213</v>
      </c>
      <c r="F134" s="247" t="s">
        <v>214</v>
      </c>
      <c r="G134" s="248" t="s">
        <v>190</v>
      </c>
      <c r="H134" s="249">
        <v>1</v>
      </c>
      <c r="I134" s="250"/>
      <c r="J134" s="251">
        <f>ROUND(I134*H134,2)</f>
        <v>0</v>
      </c>
      <c r="K134" s="247" t="s">
        <v>191</v>
      </c>
      <c r="L134" s="46"/>
      <c r="M134" s="252" t="s">
        <v>1</v>
      </c>
      <c r="N134" s="253" t="s">
        <v>49</v>
      </c>
      <c r="O134" s="93"/>
      <c r="P134" s="254">
        <f>O134*H134</f>
        <v>0</v>
      </c>
      <c r="Q134" s="254">
        <v>0</v>
      </c>
      <c r="R134" s="254">
        <f>Q134*H134</f>
        <v>0</v>
      </c>
      <c r="S134" s="254">
        <v>0</v>
      </c>
      <c r="T134" s="255">
        <f>S134*H134</f>
        <v>0</v>
      </c>
      <c r="U134" s="40"/>
      <c r="V134" s="40"/>
      <c r="W134" s="40"/>
      <c r="X134" s="40"/>
      <c r="Y134" s="40"/>
      <c r="Z134" s="40"/>
      <c r="AA134" s="40"/>
      <c r="AB134" s="40"/>
      <c r="AC134" s="40"/>
      <c r="AD134" s="40"/>
      <c r="AE134" s="40"/>
      <c r="AR134" s="256" t="s">
        <v>192</v>
      </c>
      <c r="AT134" s="256" t="s">
        <v>187</v>
      </c>
      <c r="AU134" s="256" t="s">
        <v>99</v>
      </c>
      <c r="AY134" s="18" t="s">
        <v>184</v>
      </c>
      <c r="BE134" s="257">
        <f>IF(N134="základní",J134,0)</f>
        <v>0</v>
      </c>
      <c r="BF134" s="257">
        <f>IF(N134="snížená",J134,0)</f>
        <v>0</v>
      </c>
      <c r="BG134" s="257">
        <f>IF(N134="zákl. přenesená",J134,0)</f>
        <v>0</v>
      </c>
      <c r="BH134" s="257">
        <f>IF(N134="sníž. přenesená",J134,0)</f>
        <v>0</v>
      </c>
      <c r="BI134" s="257">
        <f>IF(N134="nulová",J134,0)</f>
        <v>0</v>
      </c>
      <c r="BJ134" s="18" t="s">
        <v>99</v>
      </c>
      <c r="BK134" s="257">
        <f>ROUND(I134*H134,2)</f>
        <v>0</v>
      </c>
      <c r="BL134" s="18" t="s">
        <v>192</v>
      </c>
      <c r="BM134" s="256" t="s">
        <v>215</v>
      </c>
    </row>
    <row r="135" s="2" customFormat="1">
      <c r="A135" s="40"/>
      <c r="B135" s="41"/>
      <c r="C135" s="42"/>
      <c r="D135" s="258" t="s">
        <v>194</v>
      </c>
      <c r="E135" s="42"/>
      <c r="F135" s="259" t="s">
        <v>216</v>
      </c>
      <c r="G135" s="42"/>
      <c r="H135" s="42"/>
      <c r="I135" s="156"/>
      <c r="J135" s="42"/>
      <c r="K135" s="42"/>
      <c r="L135" s="46"/>
      <c r="M135" s="260"/>
      <c r="N135" s="261"/>
      <c r="O135" s="93"/>
      <c r="P135" s="93"/>
      <c r="Q135" s="93"/>
      <c r="R135" s="93"/>
      <c r="S135" s="93"/>
      <c r="T135" s="94"/>
      <c r="U135" s="40"/>
      <c r="V135" s="40"/>
      <c r="W135" s="40"/>
      <c r="X135" s="40"/>
      <c r="Y135" s="40"/>
      <c r="Z135" s="40"/>
      <c r="AA135" s="40"/>
      <c r="AB135" s="40"/>
      <c r="AC135" s="40"/>
      <c r="AD135" s="40"/>
      <c r="AE135" s="40"/>
      <c r="AT135" s="18" t="s">
        <v>194</v>
      </c>
      <c r="AU135" s="18" t="s">
        <v>99</v>
      </c>
    </row>
    <row r="136" s="12" customFormat="1" ht="22.8" customHeight="1">
      <c r="A136" s="12"/>
      <c r="B136" s="229"/>
      <c r="C136" s="230"/>
      <c r="D136" s="231" t="s">
        <v>82</v>
      </c>
      <c r="E136" s="243" t="s">
        <v>217</v>
      </c>
      <c r="F136" s="243" t="s">
        <v>218</v>
      </c>
      <c r="G136" s="230"/>
      <c r="H136" s="230"/>
      <c r="I136" s="233"/>
      <c r="J136" s="244">
        <f>BK136</f>
        <v>0</v>
      </c>
      <c r="K136" s="230"/>
      <c r="L136" s="235"/>
      <c r="M136" s="236"/>
      <c r="N136" s="237"/>
      <c r="O136" s="237"/>
      <c r="P136" s="238">
        <f>SUM(P137:P142)</f>
        <v>0</v>
      </c>
      <c r="Q136" s="237"/>
      <c r="R136" s="238">
        <f>SUM(R137:R142)</f>
        <v>0</v>
      </c>
      <c r="S136" s="237"/>
      <c r="T136" s="239">
        <f>SUM(T137:T142)</f>
        <v>0</v>
      </c>
      <c r="U136" s="12"/>
      <c r="V136" s="12"/>
      <c r="W136" s="12"/>
      <c r="X136" s="12"/>
      <c r="Y136" s="12"/>
      <c r="Z136" s="12"/>
      <c r="AA136" s="12"/>
      <c r="AB136" s="12"/>
      <c r="AC136" s="12"/>
      <c r="AD136" s="12"/>
      <c r="AE136" s="12"/>
      <c r="AR136" s="240" t="s">
        <v>183</v>
      </c>
      <c r="AT136" s="241" t="s">
        <v>82</v>
      </c>
      <c r="AU136" s="241" t="s">
        <v>91</v>
      </c>
      <c r="AY136" s="240" t="s">
        <v>184</v>
      </c>
      <c r="BK136" s="242">
        <f>SUM(BK137:BK142)</f>
        <v>0</v>
      </c>
    </row>
    <row r="137" s="2" customFormat="1" ht="16.5" customHeight="1">
      <c r="A137" s="40"/>
      <c r="B137" s="41"/>
      <c r="C137" s="245" t="s">
        <v>219</v>
      </c>
      <c r="D137" s="245" t="s">
        <v>187</v>
      </c>
      <c r="E137" s="246" t="s">
        <v>220</v>
      </c>
      <c r="F137" s="247" t="s">
        <v>221</v>
      </c>
      <c r="G137" s="248" t="s">
        <v>190</v>
      </c>
      <c r="H137" s="249">
        <v>1</v>
      </c>
      <c r="I137" s="250"/>
      <c r="J137" s="251">
        <f>ROUND(I137*H137,2)</f>
        <v>0</v>
      </c>
      <c r="K137" s="247" t="s">
        <v>191</v>
      </c>
      <c r="L137" s="46"/>
      <c r="M137" s="252" t="s">
        <v>1</v>
      </c>
      <c r="N137" s="253" t="s">
        <v>49</v>
      </c>
      <c r="O137" s="93"/>
      <c r="P137" s="254">
        <f>O137*H137</f>
        <v>0</v>
      </c>
      <c r="Q137" s="254">
        <v>0</v>
      </c>
      <c r="R137" s="254">
        <f>Q137*H137</f>
        <v>0</v>
      </c>
      <c r="S137" s="254">
        <v>0</v>
      </c>
      <c r="T137" s="255">
        <f>S137*H137</f>
        <v>0</v>
      </c>
      <c r="U137" s="40"/>
      <c r="V137" s="40"/>
      <c r="W137" s="40"/>
      <c r="X137" s="40"/>
      <c r="Y137" s="40"/>
      <c r="Z137" s="40"/>
      <c r="AA137" s="40"/>
      <c r="AB137" s="40"/>
      <c r="AC137" s="40"/>
      <c r="AD137" s="40"/>
      <c r="AE137" s="40"/>
      <c r="AR137" s="256" t="s">
        <v>192</v>
      </c>
      <c r="AT137" s="256" t="s">
        <v>187</v>
      </c>
      <c r="AU137" s="256" t="s">
        <v>99</v>
      </c>
      <c r="AY137" s="18" t="s">
        <v>184</v>
      </c>
      <c r="BE137" s="257">
        <f>IF(N137="základní",J137,0)</f>
        <v>0</v>
      </c>
      <c r="BF137" s="257">
        <f>IF(N137="snížená",J137,0)</f>
        <v>0</v>
      </c>
      <c r="BG137" s="257">
        <f>IF(N137="zákl. přenesená",J137,0)</f>
        <v>0</v>
      </c>
      <c r="BH137" s="257">
        <f>IF(N137="sníž. přenesená",J137,0)</f>
        <v>0</v>
      </c>
      <c r="BI137" s="257">
        <f>IF(N137="nulová",J137,0)</f>
        <v>0</v>
      </c>
      <c r="BJ137" s="18" t="s">
        <v>99</v>
      </c>
      <c r="BK137" s="257">
        <f>ROUND(I137*H137,2)</f>
        <v>0</v>
      </c>
      <c r="BL137" s="18" t="s">
        <v>192</v>
      </c>
      <c r="BM137" s="256" t="s">
        <v>222</v>
      </c>
    </row>
    <row r="138" s="2" customFormat="1">
      <c r="A138" s="40"/>
      <c r="B138" s="41"/>
      <c r="C138" s="42"/>
      <c r="D138" s="258" t="s">
        <v>194</v>
      </c>
      <c r="E138" s="42"/>
      <c r="F138" s="259" t="s">
        <v>223</v>
      </c>
      <c r="G138" s="42"/>
      <c r="H138" s="42"/>
      <c r="I138" s="156"/>
      <c r="J138" s="42"/>
      <c r="K138" s="42"/>
      <c r="L138" s="46"/>
      <c r="M138" s="260"/>
      <c r="N138" s="261"/>
      <c r="O138" s="93"/>
      <c r="P138" s="93"/>
      <c r="Q138" s="93"/>
      <c r="R138" s="93"/>
      <c r="S138" s="93"/>
      <c r="T138" s="94"/>
      <c r="U138" s="40"/>
      <c r="V138" s="40"/>
      <c r="W138" s="40"/>
      <c r="X138" s="40"/>
      <c r="Y138" s="40"/>
      <c r="Z138" s="40"/>
      <c r="AA138" s="40"/>
      <c r="AB138" s="40"/>
      <c r="AC138" s="40"/>
      <c r="AD138" s="40"/>
      <c r="AE138" s="40"/>
      <c r="AT138" s="18" t="s">
        <v>194</v>
      </c>
      <c r="AU138" s="18" t="s">
        <v>99</v>
      </c>
    </row>
    <row r="139" s="2" customFormat="1" ht="16.5" customHeight="1">
      <c r="A139" s="40"/>
      <c r="B139" s="41"/>
      <c r="C139" s="245" t="s">
        <v>224</v>
      </c>
      <c r="D139" s="245" t="s">
        <v>187</v>
      </c>
      <c r="E139" s="246" t="s">
        <v>225</v>
      </c>
      <c r="F139" s="247" t="s">
        <v>226</v>
      </c>
      <c r="G139" s="248" t="s">
        <v>190</v>
      </c>
      <c r="H139" s="249">
        <v>1</v>
      </c>
      <c r="I139" s="250"/>
      <c r="J139" s="251">
        <f>ROUND(I139*H139,2)</f>
        <v>0</v>
      </c>
      <c r="K139" s="247" t="s">
        <v>191</v>
      </c>
      <c r="L139" s="46"/>
      <c r="M139" s="252" t="s">
        <v>1</v>
      </c>
      <c r="N139" s="253" t="s">
        <v>49</v>
      </c>
      <c r="O139" s="93"/>
      <c r="P139" s="254">
        <f>O139*H139</f>
        <v>0</v>
      </c>
      <c r="Q139" s="254">
        <v>0</v>
      </c>
      <c r="R139" s="254">
        <f>Q139*H139</f>
        <v>0</v>
      </c>
      <c r="S139" s="254">
        <v>0</v>
      </c>
      <c r="T139" s="255">
        <f>S139*H139</f>
        <v>0</v>
      </c>
      <c r="U139" s="40"/>
      <c r="V139" s="40"/>
      <c r="W139" s="40"/>
      <c r="X139" s="40"/>
      <c r="Y139" s="40"/>
      <c r="Z139" s="40"/>
      <c r="AA139" s="40"/>
      <c r="AB139" s="40"/>
      <c r="AC139" s="40"/>
      <c r="AD139" s="40"/>
      <c r="AE139" s="40"/>
      <c r="AR139" s="256" t="s">
        <v>192</v>
      </c>
      <c r="AT139" s="256" t="s">
        <v>187</v>
      </c>
      <c r="AU139" s="256" t="s">
        <v>99</v>
      </c>
      <c r="AY139" s="18" t="s">
        <v>184</v>
      </c>
      <c r="BE139" s="257">
        <f>IF(N139="základní",J139,0)</f>
        <v>0</v>
      </c>
      <c r="BF139" s="257">
        <f>IF(N139="snížená",J139,0)</f>
        <v>0</v>
      </c>
      <c r="BG139" s="257">
        <f>IF(N139="zákl. přenesená",J139,0)</f>
        <v>0</v>
      </c>
      <c r="BH139" s="257">
        <f>IF(N139="sníž. přenesená",J139,0)</f>
        <v>0</v>
      </c>
      <c r="BI139" s="257">
        <f>IF(N139="nulová",J139,0)</f>
        <v>0</v>
      </c>
      <c r="BJ139" s="18" t="s">
        <v>99</v>
      </c>
      <c r="BK139" s="257">
        <f>ROUND(I139*H139,2)</f>
        <v>0</v>
      </c>
      <c r="BL139" s="18" t="s">
        <v>192</v>
      </c>
      <c r="BM139" s="256" t="s">
        <v>227</v>
      </c>
    </row>
    <row r="140" s="2" customFormat="1">
      <c r="A140" s="40"/>
      <c r="B140" s="41"/>
      <c r="C140" s="42"/>
      <c r="D140" s="258" t="s">
        <v>194</v>
      </c>
      <c r="E140" s="42"/>
      <c r="F140" s="259" t="s">
        <v>228</v>
      </c>
      <c r="G140" s="42"/>
      <c r="H140" s="42"/>
      <c r="I140" s="156"/>
      <c r="J140" s="42"/>
      <c r="K140" s="42"/>
      <c r="L140" s="46"/>
      <c r="M140" s="260"/>
      <c r="N140" s="261"/>
      <c r="O140" s="93"/>
      <c r="P140" s="93"/>
      <c r="Q140" s="93"/>
      <c r="R140" s="93"/>
      <c r="S140" s="93"/>
      <c r="T140" s="94"/>
      <c r="U140" s="40"/>
      <c r="V140" s="40"/>
      <c r="W140" s="40"/>
      <c r="X140" s="40"/>
      <c r="Y140" s="40"/>
      <c r="Z140" s="40"/>
      <c r="AA140" s="40"/>
      <c r="AB140" s="40"/>
      <c r="AC140" s="40"/>
      <c r="AD140" s="40"/>
      <c r="AE140" s="40"/>
      <c r="AT140" s="18" t="s">
        <v>194</v>
      </c>
      <c r="AU140" s="18" t="s">
        <v>99</v>
      </c>
    </row>
    <row r="141" s="2" customFormat="1" ht="16.5" customHeight="1">
      <c r="A141" s="40"/>
      <c r="B141" s="41"/>
      <c r="C141" s="245" t="s">
        <v>229</v>
      </c>
      <c r="D141" s="245" t="s">
        <v>187</v>
      </c>
      <c r="E141" s="246" t="s">
        <v>230</v>
      </c>
      <c r="F141" s="247" t="s">
        <v>231</v>
      </c>
      <c r="G141" s="248" t="s">
        <v>190</v>
      </c>
      <c r="H141" s="249">
        <v>1</v>
      </c>
      <c r="I141" s="250"/>
      <c r="J141" s="251">
        <f>ROUND(I141*H141,2)</f>
        <v>0</v>
      </c>
      <c r="K141" s="247" t="s">
        <v>191</v>
      </c>
      <c r="L141" s="46"/>
      <c r="M141" s="252" t="s">
        <v>1</v>
      </c>
      <c r="N141" s="253" t="s">
        <v>49</v>
      </c>
      <c r="O141" s="93"/>
      <c r="P141" s="254">
        <f>O141*H141</f>
        <v>0</v>
      </c>
      <c r="Q141" s="254">
        <v>0</v>
      </c>
      <c r="R141" s="254">
        <f>Q141*H141</f>
        <v>0</v>
      </c>
      <c r="S141" s="254">
        <v>0</v>
      </c>
      <c r="T141" s="255">
        <f>S141*H141</f>
        <v>0</v>
      </c>
      <c r="U141" s="40"/>
      <c r="V141" s="40"/>
      <c r="W141" s="40"/>
      <c r="X141" s="40"/>
      <c r="Y141" s="40"/>
      <c r="Z141" s="40"/>
      <c r="AA141" s="40"/>
      <c r="AB141" s="40"/>
      <c r="AC141" s="40"/>
      <c r="AD141" s="40"/>
      <c r="AE141" s="40"/>
      <c r="AR141" s="256" t="s">
        <v>192</v>
      </c>
      <c r="AT141" s="256" t="s">
        <v>187</v>
      </c>
      <c r="AU141" s="256" t="s">
        <v>99</v>
      </c>
      <c r="AY141" s="18" t="s">
        <v>184</v>
      </c>
      <c r="BE141" s="257">
        <f>IF(N141="základní",J141,0)</f>
        <v>0</v>
      </c>
      <c r="BF141" s="257">
        <f>IF(N141="snížená",J141,0)</f>
        <v>0</v>
      </c>
      <c r="BG141" s="257">
        <f>IF(N141="zákl. přenesená",J141,0)</f>
        <v>0</v>
      </c>
      <c r="BH141" s="257">
        <f>IF(N141="sníž. přenesená",J141,0)</f>
        <v>0</v>
      </c>
      <c r="BI141" s="257">
        <f>IF(N141="nulová",J141,0)</f>
        <v>0</v>
      </c>
      <c r="BJ141" s="18" t="s">
        <v>99</v>
      </c>
      <c r="BK141" s="257">
        <f>ROUND(I141*H141,2)</f>
        <v>0</v>
      </c>
      <c r="BL141" s="18" t="s">
        <v>192</v>
      </c>
      <c r="BM141" s="256" t="s">
        <v>232</v>
      </c>
    </row>
    <row r="142" s="2" customFormat="1">
      <c r="A142" s="40"/>
      <c r="B142" s="41"/>
      <c r="C142" s="42"/>
      <c r="D142" s="258" t="s">
        <v>194</v>
      </c>
      <c r="E142" s="42"/>
      <c r="F142" s="259" t="s">
        <v>233</v>
      </c>
      <c r="G142" s="42"/>
      <c r="H142" s="42"/>
      <c r="I142" s="156"/>
      <c r="J142" s="42"/>
      <c r="K142" s="42"/>
      <c r="L142" s="46"/>
      <c r="M142" s="260"/>
      <c r="N142" s="261"/>
      <c r="O142" s="93"/>
      <c r="P142" s="93"/>
      <c r="Q142" s="93"/>
      <c r="R142" s="93"/>
      <c r="S142" s="93"/>
      <c r="T142" s="94"/>
      <c r="U142" s="40"/>
      <c r="V142" s="40"/>
      <c r="W142" s="40"/>
      <c r="X142" s="40"/>
      <c r="Y142" s="40"/>
      <c r="Z142" s="40"/>
      <c r="AA142" s="40"/>
      <c r="AB142" s="40"/>
      <c r="AC142" s="40"/>
      <c r="AD142" s="40"/>
      <c r="AE142" s="40"/>
      <c r="AT142" s="18" t="s">
        <v>194</v>
      </c>
      <c r="AU142" s="18" t="s">
        <v>99</v>
      </c>
    </row>
    <row r="143" s="12" customFormat="1" ht="22.8" customHeight="1">
      <c r="A143" s="12"/>
      <c r="B143" s="229"/>
      <c r="C143" s="230"/>
      <c r="D143" s="231" t="s">
        <v>82</v>
      </c>
      <c r="E143" s="243" t="s">
        <v>234</v>
      </c>
      <c r="F143" s="243" t="s">
        <v>235</v>
      </c>
      <c r="G143" s="230"/>
      <c r="H143" s="230"/>
      <c r="I143" s="233"/>
      <c r="J143" s="244">
        <f>BK143</f>
        <v>0</v>
      </c>
      <c r="K143" s="230"/>
      <c r="L143" s="235"/>
      <c r="M143" s="236"/>
      <c r="N143" s="237"/>
      <c r="O143" s="237"/>
      <c r="P143" s="238">
        <f>SUM(P144:P148)</f>
        <v>0</v>
      </c>
      <c r="Q143" s="237"/>
      <c r="R143" s="238">
        <f>SUM(R144:R148)</f>
        <v>0</v>
      </c>
      <c r="S143" s="237"/>
      <c r="T143" s="239">
        <f>SUM(T144:T148)</f>
        <v>0</v>
      </c>
      <c r="U143" s="12"/>
      <c r="V143" s="12"/>
      <c r="W143" s="12"/>
      <c r="X143" s="12"/>
      <c r="Y143" s="12"/>
      <c r="Z143" s="12"/>
      <c r="AA143" s="12"/>
      <c r="AB143" s="12"/>
      <c r="AC143" s="12"/>
      <c r="AD143" s="12"/>
      <c r="AE143" s="12"/>
      <c r="AR143" s="240" t="s">
        <v>183</v>
      </c>
      <c r="AT143" s="241" t="s">
        <v>82</v>
      </c>
      <c r="AU143" s="241" t="s">
        <v>91</v>
      </c>
      <c r="AY143" s="240" t="s">
        <v>184</v>
      </c>
      <c r="BK143" s="242">
        <f>SUM(BK144:BK148)</f>
        <v>0</v>
      </c>
    </row>
    <row r="144" s="2" customFormat="1" ht="16.5" customHeight="1">
      <c r="A144" s="40"/>
      <c r="B144" s="41"/>
      <c r="C144" s="245" t="s">
        <v>236</v>
      </c>
      <c r="D144" s="245" t="s">
        <v>187</v>
      </c>
      <c r="E144" s="246" t="s">
        <v>237</v>
      </c>
      <c r="F144" s="247" t="s">
        <v>238</v>
      </c>
      <c r="G144" s="248" t="s">
        <v>190</v>
      </c>
      <c r="H144" s="249">
        <v>1</v>
      </c>
      <c r="I144" s="250"/>
      <c r="J144" s="251">
        <f>ROUND(I144*H144,2)</f>
        <v>0</v>
      </c>
      <c r="K144" s="247" t="s">
        <v>191</v>
      </c>
      <c r="L144" s="46"/>
      <c r="M144" s="252" t="s">
        <v>1</v>
      </c>
      <c r="N144" s="253" t="s">
        <v>49</v>
      </c>
      <c r="O144" s="93"/>
      <c r="P144" s="254">
        <f>O144*H144</f>
        <v>0</v>
      </c>
      <c r="Q144" s="254">
        <v>0</v>
      </c>
      <c r="R144" s="254">
        <f>Q144*H144</f>
        <v>0</v>
      </c>
      <c r="S144" s="254">
        <v>0</v>
      </c>
      <c r="T144" s="255">
        <f>S144*H144</f>
        <v>0</v>
      </c>
      <c r="U144" s="40"/>
      <c r="V144" s="40"/>
      <c r="W144" s="40"/>
      <c r="X144" s="40"/>
      <c r="Y144" s="40"/>
      <c r="Z144" s="40"/>
      <c r="AA144" s="40"/>
      <c r="AB144" s="40"/>
      <c r="AC144" s="40"/>
      <c r="AD144" s="40"/>
      <c r="AE144" s="40"/>
      <c r="AR144" s="256" t="s">
        <v>192</v>
      </c>
      <c r="AT144" s="256" t="s">
        <v>187</v>
      </c>
      <c r="AU144" s="256" t="s">
        <v>99</v>
      </c>
      <c r="AY144" s="18" t="s">
        <v>184</v>
      </c>
      <c r="BE144" s="257">
        <f>IF(N144="základní",J144,0)</f>
        <v>0</v>
      </c>
      <c r="BF144" s="257">
        <f>IF(N144="snížená",J144,0)</f>
        <v>0</v>
      </c>
      <c r="BG144" s="257">
        <f>IF(N144="zákl. přenesená",J144,0)</f>
        <v>0</v>
      </c>
      <c r="BH144" s="257">
        <f>IF(N144="sníž. přenesená",J144,0)</f>
        <v>0</v>
      </c>
      <c r="BI144" s="257">
        <f>IF(N144="nulová",J144,0)</f>
        <v>0</v>
      </c>
      <c r="BJ144" s="18" t="s">
        <v>99</v>
      </c>
      <c r="BK144" s="257">
        <f>ROUND(I144*H144,2)</f>
        <v>0</v>
      </c>
      <c r="BL144" s="18" t="s">
        <v>192</v>
      </c>
      <c r="BM144" s="256" t="s">
        <v>239</v>
      </c>
    </row>
    <row r="145" s="2" customFormat="1">
      <c r="A145" s="40"/>
      <c r="B145" s="41"/>
      <c r="C145" s="42"/>
      <c r="D145" s="258" t="s">
        <v>194</v>
      </c>
      <c r="E145" s="42"/>
      <c r="F145" s="259" t="s">
        <v>240</v>
      </c>
      <c r="G145" s="42"/>
      <c r="H145" s="42"/>
      <c r="I145" s="156"/>
      <c r="J145" s="42"/>
      <c r="K145" s="42"/>
      <c r="L145" s="46"/>
      <c r="M145" s="260"/>
      <c r="N145" s="261"/>
      <c r="O145" s="93"/>
      <c r="P145" s="93"/>
      <c r="Q145" s="93"/>
      <c r="R145" s="93"/>
      <c r="S145" s="93"/>
      <c r="T145" s="94"/>
      <c r="U145" s="40"/>
      <c r="V145" s="40"/>
      <c r="W145" s="40"/>
      <c r="X145" s="40"/>
      <c r="Y145" s="40"/>
      <c r="Z145" s="40"/>
      <c r="AA145" s="40"/>
      <c r="AB145" s="40"/>
      <c r="AC145" s="40"/>
      <c r="AD145" s="40"/>
      <c r="AE145" s="40"/>
      <c r="AT145" s="18" t="s">
        <v>194</v>
      </c>
      <c r="AU145" s="18" t="s">
        <v>99</v>
      </c>
    </row>
    <row r="146" s="2" customFormat="1" ht="16.5" customHeight="1">
      <c r="A146" s="40"/>
      <c r="B146" s="41"/>
      <c r="C146" s="245" t="s">
        <v>241</v>
      </c>
      <c r="D146" s="245" t="s">
        <v>187</v>
      </c>
      <c r="E146" s="246" t="s">
        <v>242</v>
      </c>
      <c r="F146" s="247" t="s">
        <v>243</v>
      </c>
      <c r="G146" s="248" t="s">
        <v>190</v>
      </c>
      <c r="H146" s="249">
        <v>1</v>
      </c>
      <c r="I146" s="250"/>
      <c r="J146" s="251">
        <f>ROUND(I146*H146,2)</f>
        <v>0</v>
      </c>
      <c r="K146" s="247" t="s">
        <v>191</v>
      </c>
      <c r="L146" s="46"/>
      <c r="M146" s="252" t="s">
        <v>1</v>
      </c>
      <c r="N146" s="253" t="s">
        <v>49</v>
      </c>
      <c r="O146" s="93"/>
      <c r="P146" s="254">
        <f>O146*H146</f>
        <v>0</v>
      </c>
      <c r="Q146" s="254">
        <v>0</v>
      </c>
      <c r="R146" s="254">
        <f>Q146*H146</f>
        <v>0</v>
      </c>
      <c r="S146" s="254">
        <v>0</v>
      </c>
      <c r="T146" s="255">
        <f>S146*H146</f>
        <v>0</v>
      </c>
      <c r="U146" s="40"/>
      <c r="V146" s="40"/>
      <c r="W146" s="40"/>
      <c r="X146" s="40"/>
      <c r="Y146" s="40"/>
      <c r="Z146" s="40"/>
      <c r="AA146" s="40"/>
      <c r="AB146" s="40"/>
      <c r="AC146" s="40"/>
      <c r="AD146" s="40"/>
      <c r="AE146" s="40"/>
      <c r="AR146" s="256" t="s">
        <v>192</v>
      </c>
      <c r="AT146" s="256" t="s">
        <v>187</v>
      </c>
      <c r="AU146" s="256" t="s">
        <v>99</v>
      </c>
      <c r="AY146" s="18" t="s">
        <v>184</v>
      </c>
      <c r="BE146" s="257">
        <f>IF(N146="základní",J146,0)</f>
        <v>0</v>
      </c>
      <c r="BF146" s="257">
        <f>IF(N146="snížená",J146,0)</f>
        <v>0</v>
      </c>
      <c r="BG146" s="257">
        <f>IF(N146="zákl. přenesená",J146,0)</f>
        <v>0</v>
      </c>
      <c r="BH146" s="257">
        <f>IF(N146="sníž. přenesená",J146,0)</f>
        <v>0</v>
      </c>
      <c r="BI146" s="257">
        <f>IF(N146="nulová",J146,0)</f>
        <v>0</v>
      </c>
      <c r="BJ146" s="18" t="s">
        <v>99</v>
      </c>
      <c r="BK146" s="257">
        <f>ROUND(I146*H146,2)</f>
        <v>0</v>
      </c>
      <c r="BL146" s="18" t="s">
        <v>192</v>
      </c>
      <c r="BM146" s="256" t="s">
        <v>244</v>
      </c>
    </row>
    <row r="147" s="2" customFormat="1">
      <c r="A147" s="40"/>
      <c r="B147" s="41"/>
      <c r="C147" s="42"/>
      <c r="D147" s="258" t="s">
        <v>194</v>
      </c>
      <c r="E147" s="42"/>
      <c r="F147" s="259" t="s">
        <v>245</v>
      </c>
      <c r="G147" s="42"/>
      <c r="H147" s="42"/>
      <c r="I147" s="156"/>
      <c r="J147" s="42"/>
      <c r="K147" s="42"/>
      <c r="L147" s="46"/>
      <c r="M147" s="260"/>
      <c r="N147" s="261"/>
      <c r="O147" s="93"/>
      <c r="P147" s="93"/>
      <c r="Q147" s="93"/>
      <c r="R147" s="93"/>
      <c r="S147" s="93"/>
      <c r="T147" s="94"/>
      <c r="U147" s="40"/>
      <c r="V147" s="40"/>
      <c r="W147" s="40"/>
      <c r="X147" s="40"/>
      <c r="Y147" s="40"/>
      <c r="Z147" s="40"/>
      <c r="AA147" s="40"/>
      <c r="AB147" s="40"/>
      <c r="AC147" s="40"/>
      <c r="AD147" s="40"/>
      <c r="AE147" s="40"/>
      <c r="AT147" s="18" t="s">
        <v>194</v>
      </c>
      <c r="AU147" s="18" t="s">
        <v>99</v>
      </c>
    </row>
    <row r="148" s="2" customFormat="1" ht="16.5" customHeight="1">
      <c r="A148" s="40"/>
      <c r="B148" s="41"/>
      <c r="C148" s="245" t="s">
        <v>91</v>
      </c>
      <c r="D148" s="245" t="s">
        <v>187</v>
      </c>
      <c r="E148" s="246" t="s">
        <v>246</v>
      </c>
      <c r="F148" s="247" t="s">
        <v>247</v>
      </c>
      <c r="G148" s="248" t="s">
        <v>190</v>
      </c>
      <c r="H148" s="249">
        <v>1</v>
      </c>
      <c r="I148" s="250"/>
      <c r="J148" s="251">
        <f>ROUND(I148*H148,2)</f>
        <v>0</v>
      </c>
      <c r="K148" s="247" t="s">
        <v>191</v>
      </c>
      <c r="L148" s="46"/>
      <c r="M148" s="252" t="s">
        <v>1</v>
      </c>
      <c r="N148" s="253" t="s">
        <v>49</v>
      </c>
      <c r="O148" s="93"/>
      <c r="P148" s="254">
        <f>O148*H148</f>
        <v>0</v>
      </c>
      <c r="Q148" s="254">
        <v>0</v>
      </c>
      <c r="R148" s="254">
        <f>Q148*H148</f>
        <v>0</v>
      </c>
      <c r="S148" s="254">
        <v>0</v>
      </c>
      <c r="T148" s="255">
        <f>S148*H148</f>
        <v>0</v>
      </c>
      <c r="U148" s="40"/>
      <c r="V148" s="40"/>
      <c r="W148" s="40"/>
      <c r="X148" s="40"/>
      <c r="Y148" s="40"/>
      <c r="Z148" s="40"/>
      <c r="AA148" s="40"/>
      <c r="AB148" s="40"/>
      <c r="AC148" s="40"/>
      <c r="AD148" s="40"/>
      <c r="AE148" s="40"/>
      <c r="AR148" s="256" t="s">
        <v>192</v>
      </c>
      <c r="AT148" s="256" t="s">
        <v>187</v>
      </c>
      <c r="AU148" s="256" t="s">
        <v>99</v>
      </c>
      <c r="AY148" s="18" t="s">
        <v>184</v>
      </c>
      <c r="BE148" s="257">
        <f>IF(N148="základní",J148,0)</f>
        <v>0</v>
      </c>
      <c r="BF148" s="257">
        <f>IF(N148="snížená",J148,0)</f>
        <v>0</v>
      </c>
      <c r="BG148" s="257">
        <f>IF(N148="zákl. přenesená",J148,0)</f>
        <v>0</v>
      </c>
      <c r="BH148" s="257">
        <f>IF(N148="sníž. přenesená",J148,0)</f>
        <v>0</v>
      </c>
      <c r="BI148" s="257">
        <f>IF(N148="nulová",J148,0)</f>
        <v>0</v>
      </c>
      <c r="BJ148" s="18" t="s">
        <v>99</v>
      </c>
      <c r="BK148" s="257">
        <f>ROUND(I148*H148,2)</f>
        <v>0</v>
      </c>
      <c r="BL148" s="18" t="s">
        <v>192</v>
      </c>
      <c r="BM148" s="256" t="s">
        <v>248</v>
      </c>
    </row>
    <row r="149" s="12" customFormat="1" ht="22.8" customHeight="1">
      <c r="A149" s="12"/>
      <c r="B149" s="229"/>
      <c r="C149" s="230"/>
      <c r="D149" s="231" t="s">
        <v>82</v>
      </c>
      <c r="E149" s="243" t="s">
        <v>249</v>
      </c>
      <c r="F149" s="243" t="s">
        <v>250</v>
      </c>
      <c r="G149" s="230"/>
      <c r="H149" s="230"/>
      <c r="I149" s="233"/>
      <c r="J149" s="244">
        <f>BK149</f>
        <v>0</v>
      </c>
      <c r="K149" s="230"/>
      <c r="L149" s="235"/>
      <c r="M149" s="236"/>
      <c r="N149" s="237"/>
      <c r="O149" s="237"/>
      <c r="P149" s="238">
        <f>SUM(P150:P151)</f>
        <v>0</v>
      </c>
      <c r="Q149" s="237"/>
      <c r="R149" s="238">
        <f>SUM(R150:R151)</f>
        <v>0</v>
      </c>
      <c r="S149" s="237"/>
      <c r="T149" s="239">
        <f>SUM(T150:T151)</f>
        <v>0</v>
      </c>
      <c r="U149" s="12"/>
      <c r="V149" s="12"/>
      <c r="W149" s="12"/>
      <c r="X149" s="12"/>
      <c r="Y149" s="12"/>
      <c r="Z149" s="12"/>
      <c r="AA149" s="12"/>
      <c r="AB149" s="12"/>
      <c r="AC149" s="12"/>
      <c r="AD149" s="12"/>
      <c r="AE149" s="12"/>
      <c r="AR149" s="240" t="s">
        <v>183</v>
      </c>
      <c r="AT149" s="241" t="s">
        <v>82</v>
      </c>
      <c r="AU149" s="241" t="s">
        <v>91</v>
      </c>
      <c r="AY149" s="240" t="s">
        <v>184</v>
      </c>
      <c r="BK149" s="242">
        <f>SUM(BK150:BK151)</f>
        <v>0</v>
      </c>
    </row>
    <row r="150" s="2" customFormat="1" ht="16.5" customHeight="1">
      <c r="A150" s="40"/>
      <c r="B150" s="41"/>
      <c r="C150" s="245" t="s">
        <v>251</v>
      </c>
      <c r="D150" s="245" t="s">
        <v>187</v>
      </c>
      <c r="E150" s="246" t="s">
        <v>252</v>
      </c>
      <c r="F150" s="247" t="s">
        <v>250</v>
      </c>
      <c r="G150" s="248" t="s">
        <v>190</v>
      </c>
      <c r="H150" s="249">
        <v>1</v>
      </c>
      <c r="I150" s="250"/>
      <c r="J150" s="251">
        <f>ROUND(I150*H150,2)</f>
        <v>0</v>
      </c>
      <c r="K150" s="247" t="s">
        <v>191</v>
      </c>
      <c r="L150" s="46"/>
      <c r="M150" s="252" t="s">
        <v>1</v>
      </c>
      <c r="N150" s="253" t="s">
        <v>49</v>
      </c>
      <c r="O150" s="93"/>
      <c r="P150" s="254">
        <f>O150*H150</f>
        <v>0</v>
      </c>
      <c r="Q150" s="254">
        <v>0</v>
      </c>
      <c r="R150" s="254">
        <f>Q150*H150</f>
        <v>0</v>
      </c>
      <c r="S150" s="254">
        <v>0</v>
      </c>
      <c r="T150" s="255">
        <f>S150*H150</f>
        <v>0</v>
      </c>
      <c r="U150" s="40"/>
      <c r="V150" s="40"/>
      <c r="W150" s="40"/>
      <c r="X150" s="40"/>
      <c r="Y150" s="40"/>
      <c r="Z150" s="40"/>
      <c r="AA150" s="40"/>
      <c r="AB150" s="40"/>
      <c r="AC150" s="40"/>
      <c r="AD150" s="40"/>
      <c r="AE150" s="40"/>
      <c r="AR150" s="256" t="s">
        <v>192</v>
      </c>
      <c r="AT150" s="256" t="s">
        <v>187</v>
      </c>
      <c r="AU150" s="256" t="s">
        <v>99</v>
      </c>
      <c r="AY150" s="18" t="s">
        <v>184</v>
      </c>
      <c r="BE150" s="257">
        <f>IF(N150="základní",J150,0)</f>
        <v>0</v>
      </c>
      <c r="BF150" s="257">
        <f>IF(N150="snížená",J150,0)</f>
        <v>0</v>
      </c>
      <c r="BG150" s="257">
        <f>IF(N150="zákl. přenesená",J150,0)</f>
        <v>0</v>
      </c>
      <c r="BH150" s="257">
        <f>IF(N150="sníž. přenesená",J150,0)</f>
        <v>0</v>
      </c>
      <c r="BI150" s="257">
        <f>IF(N150="nulová",J150,0)</f>
        <v>0</v>
      </c>
      <c r="BJ150" s="18" t="s">
        <v>99</v>
      </c>
      <c r="BK150" s="257">
        <f>ROUND(I150*H150,2)</f>
        <v>0</v>
      </c>
      <c r="BL150" s="18" t="s">
        <v>192</v>
      </c>
      <c r="BM150" s="256" t="s">
        <v>253</v>
      </c>
    </row>
    <row r="151" s="2" customFormat="1">
      <c r="A151" s="40"/>
      <c r="B151" s="41"/>
      <c r="C151" s="42"/>
      <c r="D151" s="258" t="s">
        <v>194</v>
      </c>
      <c r="E151" s="42"/>
      <c r="F151" s="259" t="s">
        <v>254</v>
      </c>
      <c r="G151" s="42"/>
      <c r="H151" s="42"/>
      <c r="I151" s="156"/>
      <c r="J151" s="42"/>
      <c r="K151" s="42"/>
      <c r="L151" s="46"/>
      <c r="M151" s="262"/>
      <c r="N151" s="263"/>
      <c r="O151" s="264"/>
      <c r="P151" s="264"/>
      <c r="Q151" s="264"/>
      <c r="R151" s="264"/>
      <c r="S151" s="264"/>
      <c r="T151" s="265"/>
      <c r="U151" s="40"/>
      <c r="V151" s="40"/>
      <c r="W151" s="40"/>
      <c r="X151" s="40"/>
      <c r="Y151" s="40"/>
      <c r="Z151" s="40"/>
      <c r="AA151" s="40"/>
      <c r="AB151" s="40"/>
      <c r="AC151" s="40"/>
      <c r="AD151" s="40"/>
      <c r="AE151" s="40"/>
      <c r="AT151" s="18" t="s">
        <v>194</v>
      </c>
      <c r="AU151" s="18" t="s">
        <v>99</v>
      </c>
    </row>
    <row r="152" s="2" customFormat="1" ht="6.96" customHeight="1">
      <c r="A152" s="40"/>
      <c r="B152" s="68"/>
      <c r="C152" s="69"/>
      <c r="D152" s="69"/>
      <c r="E152" s="69"/>
      <c r="F152" s="69"/>
      <c r="G152" s="69"/>
      <c r="H152" s="69"/>
      <c r="I152" s="194"/>
      <c r="J152" s="69"/>
      <c r="K152" s="69"/>
      <c r="L152" s="46"/>
      <c r="M152" s="40"/>
      <c r="O152" s="40"/>
      <c r="P152" s="40"/>
      <c r="Q152" s="40"/>
      <c r="R152" s="40"/>
      <c r="S152" s="40"/>
      <c r="T152" s="40"/>
      <c r="U152" s="40"/>
      <c r="V152" s="40"/>
      <c r="W152" s="40"/>
      <c r="X152" s="40"/>
      <c r="Y152" s="40"/>
      <c r="Z152" s="40"/>
      <c r="AA152" s="40"/>
      <c r="AB152" s="40"/>
      <c r="AC152" s="40"/>
      <c r="AD152" s="40"/>
      <c r="AE152" s="40"/>
    </row>
  </sheetData>
  <sheetProtection sheet="1" autoFilter="0" formatColumns="0" formatRows="0" objects="1" scenarios="1" spinCount="100000" saltValue="w58YYC8pNfpuh326qUJFe7ECYG841M7rNX7ZGGrmCInYiD+IWXXq5jtd9qWuzKUxshZ51eiy4f4RPqsj41bNTw==" hashValue="yTAlm+ncwTE4AJu47I8yp8D4rIt+rS46DvmvkatEthovUreu0W48C8/NC8Si0i76Dj7tT7UGu4LFfwAr8At14Q==" algorithmName="SHA-512" password="E785"/>
  <autoFilter ref="C121:K151"/>
  <mergeCells count="9">
    <mergeCell ref="E7:H7"/>
    <mergeCell ref="E9:H9"/>
    <mergeCell ref="E18:H18"/>
    <mergeCell ref="E27:H27"/>
    <mergeCell ref="E85:H85"/>
    <mergeCell ref="E87:H87"/>
    <mergeCell ref="E112:H112"/>
    <mergeCell ref="E114:H11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2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153</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3808</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14. 5. 2020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ROUND(J118,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ROUND((SUM(BE118:BE128)),  2)</f>
        <v>0</v>
      </c>
      <c r="G33" s="40"/>
      <c r="H33" s="40"/>
      <c r="I33" s="173">
        <v>0.20999999999999999</v>
      </c>
      <c r="J33" s="172">
        <f>ROUND(((SUM(BE118:BE128))*I33),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ROUND((SUM(BF118:BF128)),  2)</f>
        <v>0</v>
      </c>
      <c r="G34" s="40"/>
      <c r="H34" s="40"/>
      <c r="I34" s="173">
        <v>0.14999999999999999</v>
      </c>
      <c r="J34" s="172">
        <f>ROUND(((SUM(BF118:BF128))*I34),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ROUND((SUM(BG118:BG128)),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ROUND((SUM(BH118:BH128)),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ROUND((SUM(BI118:BI128)),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D.2.7 - Výtahy, plošiny</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14. 5. 2020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J118</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3809</v>
      </c>
      <c r="E97" s="207"/>
      <c r="F97" s="207"/>
      <c r="G97" s="207"/>
      <c r="H97" s="207"/>
      <c r="I97" s="208"/>
      <c r="J97" s="209">
        <f>J119</f>
        <v>0</v>
      </c>
      <c r="K97" s="205"/>
      <c r="L97" s="210"/>
      <c r="S97" s="9"/>
      <c r="T97" s="9"/>
      <c r="U97" s="9"/>
      <c r="V97" s="9"/>
      <c r="W97" s="9"/>
      <c r="X97" s="9"/>
      <c r="Y97" s="9"/>
      <c r="Z97" s="9"/>
      <c r="AA97" s="9"/>
      <c r="AB97" s="9"/>
      <c r="AC97" s="9"/>
      <c r="AD97" s="9"/>
      <c r="AE97" s="9"/>
    </row>
    <row r="98" s="10" customFormat="1" ht="19.92" customHeight="1">
      <c r="A98" s="10"/>
      <c r="B98" s="211"/>
      <c r="C98" s="135"/>
      <c r="D98" s="212" t="s">
        <v>3810</v>
      </c>
      <c r="E98" s="213"/>
      <c r="F98" s="213"/>
      <c r="G98" s="213"/>
      <c r="H98" s="213"/>
      <c r="I98" s="214"/>
      <c r="J98" s="215">
        <f>J120</f>
        <v>0</v>
      </c>
      <c r="K98" s="135"/>
      <c r="L98" s="216"/>
      <c r="S98" s="10"/>
      <c r="T98" s="10"/>
      <c r="U98" s="10"/>
      <c r="V98" s="10"/>
      <c r="W98" s="10"/>
      <c r="X98" s="10"/>
      <c r="Y98" s="10"/>
      <c r="Z98" s="10"/>
      <c r="AA98" s="10"/>
      <c r="AB98" s="10"/>
      <c r="AC98" s="10"/>
      <c r="AD98" s="10"/>
      <c r="AE98" s="10"/>
    </row>
    <row r="99" s="2" customFormat="1" ht="21.84" customHeight="1">
      <c r="A99" s="40"/>
      <c r="B99" s="41"/>
      <c r="C99" s="42"/>
      <c r="D99" s="42"/>
      <c r="E99" s="42"/>
      <c r="F99" s="42"/>
      <c r="G99" s="42"/>
      <c r="H99" s="42"/>
      <c r="I99" s="156"/>
      <c r="J99" s="42"/>
      <c r="K99" s="42"/>
      <c r="L99" s="65"/>
      <c r="S99" s="40"/>
      <c r="T99" s="40"/>
      <c r="U99" s="40"/>
      <c r="V99" s="40"/>
      <c r="W99" s="40"/>
      <c r="X99" s="40"/>
      <c r="Y99" s="40"/>
      <c r="Z99" s="40"/>
      <c r="AA99" s="40"/>
      <c r="AB99" s="40"/>
      <c r="AC99" s="40"/>
      <c r="AD99" s="40"/>
      <c r="AE99" s="40"/>
    </row>
    <row r="100" s="2" customFormat="1" ht="6.96" customHeight="1">
      <c r="A100" s="40"/>
      <c r="B100" s="68"/>
      <c r="C100" s="69"/>
      <c r="D100" s="69"/>
      <c r="E100" s="69"/>
      <c r="F100" s="69"/>
      <c r="G100" s="69"/>
      <c r="H100" s="69"/>
      <c r="I100" s="194"/>
      <c r="J100" s="69"/>
      <c r="K100" s="69"/>
      <c r="L100" s="65"/>
      <c r="S100" s="40"/>
      <c r="T100" s="40"/>
      <c r="U100" s="40"/>
      <c r="V100" s="40"/>
      <c r="W100" s="40"/>
      <c r="X100" s="40"/>
      <c r="Y100" s="40"/>
      <c r="Z100" s="40"/>
      <c r="AA100" s="40"/>
      <c r="AB100" s="40"/>
      <c r="AC100" s="40"/>
      <c r="AD100" s="40"/>
      <c r="AE100" s="40"/>
    </row>
    <row r="104" s="2" customFormat="1" ht="6.96" customHeight="1">
      <c r="A104" s="40"/>
      <c r="B104" s="70"/>
      <c r="C104" s="71"/>
      <c r="D104" s="71"/>
      <c r="E104" s="71"/>
      <c r="F104" s="71"/>
      <c r="G104" s="71"/>
      <c r="H104" s="71"/>
      <c r="I104" s="197"/>
      <c r="J104" s="71"/>
      <c r="K104" s="71"/>
      <c r="L104" s="65"/>
      <c r="S104" s="40"/>
      <c r="T104" s="40"/>
      <c r="U104" s="40"/>
      <c r="V104" s="40"/>
      <c r="W104" s="40"/>
      <c r="X104" s="40"/>
      <c r="Y104" s="40"/>
      <c r="Z104" s="40"/>
      <c r="AA104" s="40"/>
      <c r="AB104" s="40"/>
      <c r="AC104" s="40"/>
      <c r="AD104" s="40"/>
      <c r="AE104" s="40"/>
    </row>
    <row r="105" s="2" customFormat="1" ht="24.96" customHeight="1">
      <c r="A105" s="40"/>
      <c r="B105" s="41"/>
      <c r="C105" s="24" t="s">
        <v>168</v>
      </c>
      <c r="D105" s="42"/>
      <c r="E105" s="42"/>
      <c r="F105" s="42"/>
      <c r="G105" s="42"/>
      <c r="H105" s="42"/>
      <c r="I105" s="156"/>
      <c r="J105" s="42"/>
      <c r="K105" s="42"/>
      <c r="L105" s="65"/>
      <c r="S105" s="40"/>
      <c r="T105" s="40"/>
      <c r="U105" s="40"/>
      <c r="V105" s="40"/>
      <c r="W105" s="40"/>
      <c r="X105" s="40"/>
      <c r="Y105" s="40"/>
      <c r="Z105" s="40"/>
      <c r="AA105" s="40"/>
      <c r="AB105" s="40"/>
      <c r="AC105" s="40"/>
      <c r="AD105" s="40"/>
      <c r="AE105" s="40"/>
    </row>
    <row r="106" s="2" customFormat="1" ht="6.96" customHeight="1">
      <c r="A106" s="40"/>
      <c r="B106" s="41"/>
      <c r="C106" s="42"/>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12" customHeight="1">
      <c r="A107" s="40"/>
      <c r="B107" s="41"/>
      <c r="C107" s="33" t="s">
        <v>16</v>
      </c>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6.5" customHeight="1">
      <c r="A108" s="40"/>
      <c r="B108" s="41"/>
      <c r="C108" s="42"/>
      <c r="D108" s="42"/>
      <c r="E108" s="198" t="str">
        <f>E7</f>
        <v>DOMOV PRO SENIORY ANTOŠOVICE</v>
      </c>
      <c r="F108" s="33"/>
      <c r="G108" s="33"/>
      <c r="H108" s="33"/>
      <c r="I108" s="156"/>
      <c r="J108" s="42"/>
      <c r="K108" s="42"/>
      <c r="L108" s="65"/>
      <c r="S108" s="40"/>
      <c r="T108" s="40"/>
      <c r="U108" s="40"/>
      <c r="V108" s="40"/>
      <c r="W108" s="40"/>
      <c r="X108" s="40"/>
      <c r="Y108" s="40"/>
      <c r="Z108" s="40"/>
      <c r="AA108" s="40"/>
      <c r="AB108" s="40"/>
      <c r="AC108" s="40"/>
      <c r="AD108" s="40"/>
      <c r="AE108" s="40"/>
    </row>
    <row r="109" s="2" customFormat="1" ht="12" customHeight="1">
      <c r="A109" s="40"/>
      <c r="B109" s="41"/>
      <c r="C109" s="33" t="s">
        <v>155</v>
      </c>
      <c r="D109" s="42"/>
      <c r="E109" s="42"/>
      <c r="F109" s="42"/>
      <c r="G109" s="42"/>
      <c r="H109" s="42"/>
      <c r="I109" s="156"/>
      <c r="J109" s="42"/>
      <c r="K109" s="42"/>
      <c r="L109" s="65"/>
      <c r="S109" s="40"/>
      <c r="T109" s="40"/>
      <c r="U109" s="40"/>
      <c r="V109" s="40"/>
      <c r="W109" s="40"/>
      <c r="X109" s="40"/>
      <c r="Y109" s="40"/>
      <c r="Z109" s="40"/>
      <c r="AA109" s="40"/>
      <c r="AB109" s="40"/>
      <c r="AC109" s="40"/>
      <c r="AD109" s="40"/>
      <c r="AE109" s="40"/>
    </row>
    <row r="110" s="2" customFormat="1" ht="16.5" customHeight="1">
      <c r="A110" s="40"/>
      <c r="B110" s="41"/>
      <c r="C110" s="42"/>
      <c r="D110" s="42"/>
      <c r="E110" s="78" t="str">
        <f>E9</f>
        <v>D.2.7 - Výtahy, plošiny</v>
      </c>
      <c r="F110" s="42"/>
      <c r="G110" s="42"/>
      <c r="H110" s="42"/>
      <c r="I110" s="156"/>
      <c r="J110" s="42"/>
      <c r="K110" s="42"/>
      <c r="L110" s="65"/>
      <c r="S110" s="40"/>
      <c r="T110" s="40"/>
      <c r="U110" s="40"/>
      <c r="V110" s="40"/>
      <c r="W110" s="40"/>
      <c r="X110" s="40"/>
      <c r="Y110" s="40"/>
      <c r="Z110" s="40"/>
      <c r="AA110" s="40"/>
      <c r="AB110" s="40"/>
      <c r="AC110" s="40"/>
      <c r="AD110" s="40"/>
      <c r="AE110" s="40"/>
    </row>
    <row r="111" s="2" customFormat="1" ht="6.96" customHeight="1">
      <c r="A111" s="40"/>
      <c r="B111" s="41"/>
      <c r="C111" s="42"/>
      <c r="D111" s="42"/>
      <c r="E111" s="42"/>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22</v>
      </c>
      <c r="D112" s="42"/>
      <c r="E112" s="42"/>
      <c r="F112" s="28" t="str">
        <f>F12</f>
        <v>p.č.. 1, 3/1, 3/2, A 4/1 V K. Ú. ANTOŠOVICE</v>
      </c>
      <c r="G112" s="42"/>
      <c r="H112" s="42"/>
      <c r="I112" s="158" t="s">
        <v>24</v>
      </c>
      <c r="J112" s="81" t="str">
        <f>IF(J12="","",J12)</f>
        <v>14. 5. 2020</v>
      </c>
      <c r="K112" s="42"/>
      <c r="L112" s="65"/>
      <c r="S112" s="40"/>
      <c r="T112" s="40"/>
      <c r="U112" s="40"/>
      <c r="V112" s="40"/>
      <c r="W112" s="40"/>
      <c r="X112" s="40"/>
      <c r="Y112" s="40"/>
      <c r="Z112" s="40"/>
      <c r="AA112" s="40"/>
      <c r="AB112" s="40"/>
      <c r="AC112" s="40"/>
      <c r="AD112" s="40"/>
      <c r="AE112" s="40"/>
    </row>
    <row r="113" s="2" customFormat="1" ht="6.96" customHeight="1">
      <c r="A113" s="40"/>
      <c r="B113" s="41"/>
      <c r="C113" s="42"/>
      <c r="D113" s="42"/>
      <c r="E113" s="42"/>
      <c r="F113" s="42"/>
      <c r="G113" s="42"/>
      <c r="H113" s="42"/>
      <c r="I113" s="156"/>
      <c r="J113" s="42"/>
      <c r="K113" s="42"/>
      <c r="L113" s="65"/>
      <c r="S113" s="40"/>
      <c r="T113" s="40"/>
      <c r="U113" s="40"/>
      <c r="V113" s="40"/>
      <c r="W113" s="40"/>
      <c r="X113" s="40"/>
      <c r="Y113" s="40"/>
      <c r="Z113" s="40"/>
      <c r="AA113" s="40"/>
      <c r="AB113" s="40"/>
      <c r="AC113" s="40"/>
      <c r="AD113" s="40"/>
      <c r="AE113" s="40"/>
    </row>
    <row r="114" s="2" customFormat="1" ht="25.65" customHeight="1">
      <c r="A114" s="40"/>
      <c r="B114" s="41"/>
      <c r="C114" s="33" t="s">
        <v>30</v>
      </c>
      <c r="D114" s="42"/>
      <c r="E114" s="42"/>
      <c r="F114" s="28" t="str">
        <f>E15</f>
        <v>Statutární město Ostrava, MOb Slezská Ostrava</v>
      </c>
      <c r="G114" s="42"/>
      <c r="H114" s="42"/>
      <c r="I114" s="158" t="s">
        <v>36</v>
      </c>
      <c r="J114" s="38" t="str">
        <f>E21</f>
        <v>Master Design s.r.o.</v>
      </c>
      <c r="K114" s="42"/>
      <c r="L114" s="65"/>
      <c r="S114" s="40"/>
      <c r="T114" s="40"/>
      <c r="U114" s="40"/>
      <c r="V114" s="40"/>
      <c r="W114" s="40"/>
      <c r="X114" s="40"/>
      <c r="Y114" s="40"/>
      <c r="Z114" s="40"/>
      <c r="AA114" s="40"/>
      <c r="AB114" s="40"/>
      <c r="AC114" s="40"/>
      <c r="AD114" s="40"/>
      <c r="AE114" s="40"/>
    </row>
    <row r="115" s="2" customFormat="1" ht="15.15" customHeight="1">
      <c r="A115" s="40"/>
      <c r="B115" s="41"/>
      <c r="C115" s="33" t="s">
        <v>34</v>
      </c>
      <c r="D115" s="42"/>
      <c r="E115" s="42"/>
      <c r="F115" s="28" t="str">
        <f>IF(E18="","",E18)</f>
        <v>Vyplň údaj</v>
      </c>
      <c r="G115" s="42"/>
      <c r="H115" s="42"/>
      <c r="I115" s="158" t="s">
        <v>39</v>
      </c>
      <c r="J115" s="38" t="str">
        <f>E24</f>
        <v xml:space="preserve"> </v>
      </c>
      <c r="K115" s="42"/>
      <c r="L115" s="65"/>
      <c r="S115" s="40"/>
      <c r="T115" s="40"/>
      <c r="U115" s="40"/>
      <c r="V115" s="40"/>
      <c r="W115" s="40"/>
      <c r="X115" s="40"/>
      <c r="Y115" s="40"/>
      <c r="Z115" s="40"/>
      <c r="AA115" s="40"/>
      <c r="AB115" s="40"/>
      <c r="AC115" s="40"/>
      <c r="AD115" s="40"/>
      <c r="AE115" s="40"/>
    </row>
    <row r="116" s="2" customFormat="1" ht="10.32"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11" customFormat="1" ht="29.28" customHeight="1">
      <c r="A117" s="217"/>
      <c r="B117" s="218"/>
      <c r="C117" s="219" t="s">
        <v>169</v>
      </c>
      <c r="D117" s="220" t="s">
        <v>68</v>
      </c>
      <c r="E117" s="220" t="s">
        <v>64</v>
      </c>
      <c r="F117" s="220" t="s">
        <v>65</v>
      </c>
      <c r="G117" s="220" t="s">
        <v>170</v>
      </c>
      <c r="H117" s="220" t="s">
        <v>171</v>
      </c>
      <c r="I117" s="221" t="s">
        <v>172</v>
      </c>
      <c r="J117" s="220" t="s">
        <v>159</v>
      </c>
      <c r="K117" s="222" t="s">
        <v>173</v>
      </c>
      <c r="L117" s="223"/>
      <c r="M117" s="102" t="s">
        <v>1</v>
      </c>
      <c r="N117" s="103" t="s">
        <v>47</v>
      </c>
      <c r="O117" s="103" t="s">
        <v>174</v>
      </c>
      <c r="P117" s="103" t="s">
        <v>175</v>
      </c>
      <c r="Q117" s="103" t="s">
        <v>176</v>
      </c>
      <c r="R117" s="103" t="s">
        <v>177</v>
      </c>
      <c r="S117" s="103" t="s">
        <v>178</v>
      </c>
      <c r="T117" s="104" t="s">
        <v>179</v>
      </c>
      <c r="U117" s="217"/>
      <c r="V117" s="217"/>
      <c r="W117" s="217"/>
      <c r="X117" s="217"/>
      <c r="Y117" s="217"/>
      <c r="Z117" s="217"/>
      <c r="AA117" s="217"/>
      <c r="AB117" s="217"/>
      <c r="AC117" s="217"/>
      <c r="AD117" s="217"/>
      <c r="AE117" s="217"/>
    </row>
    <row r="118" s="2" customFormat="1" ht="22.8" customHeight="1">
      <c r="A118" s="40"/>
      <c r="B118" s="41"/>
      <c r="C118" s="109" t="s">
        <v>180</v>
      </c>
      <c r="D118" s="42"/>
      <c r="E118" s="42"/>
      <c r="F118" s="42"/>
      <c r="G118" s="42"/>
      <c r="H118" s="42"/>
      <c r="I118" s="156"/>
      <c r="J118" s="224">
        <f>BK118</f>
        <v>0</v>
      </c>
      <c r="K118" s="42"/>
      <c r="L118" s="46"/>
      <c r="M118" s="105"/>
      <c r="N118" s="225"/>
      <c r="O118" s="106"/>
      <c r="P118" s="226">
        <f>P119</f>
        <v>0</v>
      </c>
      <c r="Q118" s="106"/>
      <c r="R118" s="226">
        <f>R119</f>
        <v>0</v>
      </c>
      <c r="S118" s="106"/>
      <c r="T118" s="227">
        <f>T119</f>
        <v>0</v>
      </c>
      <c r="U118" s="40"/>
      <c r="V118" s="40"/>
      <c r="W118" s="40"/>
      <c r="X118" s="40"/>
      <c r="Y118" s="40"/>
      <c r="Z118" s="40"/>
      <c r="AA118" s="40"/>
      <c r="AB118" s="40"/>
      <c r="AC118" s="40"/>
      <c r="AD118" s="40"/>
      <c r="AE118" s="40"/>
      <c r="AT118" s="18" t="s">
        <v>82</v>
      </c>
      <c r="AU118" s="18" t="s">
        <v>161</v>
      </c>
      <c r="BK118" s="228">
        <f>BK119</f>
        <v>0</v>
      </c>
    </row>
    <row r="119" s="12" customFormat="1" ht="25.92" customHeight="1">
      <c r="A119" s="12"/>
      <c r="B119" s="229"/>
      <c r="C119" s="230"/>
      <c r="D119" s="231" t="s">
        <v>82</v>
      </c>
      <c r="E119" s="232" t="s">
        <v>497</v>
      </c>
      <c r="F119" s="232" t="s">
        <v>3811</v>
      </c>
      <c r="G119" s="230"/>
      <c r="H119" s="230"/>
      <c r="I119" s="233"/>
      <c r="J119" s="234">
        <f>BK119</f>
        <v>0</v>
      </c>
      <c r="K119" s="230"/>
      <c r="L119" s="235"/>
      <c r="M119" s="236"/>
      <c r="N119" s="237"/>
      <c r="O119" s="237"/>
      <c r="P119" s="238">
        <f>P120</f>
        <v>0</v>
      </c>
      <c r="Q119" s="237"/>
      <c r="R119" s="238">
        <f>R120</f>
        <v>0</v>
      </c>
      <c r="S119" s="237"/>
      <c r="T119" s="239">
        <f>T120</f>
        <v>0</v>
      </c>
      <c r="U119" s="12"/>
      <c r="V119" s="12"/>
      <c r="W119" s="12"/>
      <c r="X119" s="12"/>
      <c r="Y119" s="12"/>
      <c r="Z119" s="12"/>
      <c r="AA119" s="12"/>
      <c r="AB119" s="12"/>
      <c r="AC119" s="12"/>
      <c r="AD119" s="12"/>
      <c r="AE119" s="12"/>
      <c r="AR119" s="240" t="s">
        <v>278</v>
      </c>
      <c r="AT119" s="241" t="s">
        <v>82</v>
      </c>
      <c r="AU119" s="241" t="s">
        <v>83</v>
      </c>
      <c r="AY119" s="240" t="s">
        <v>184</v>
      </c>
      <c r="BK119" s="242">
        <f>BK120</f>
        <v>0</v>
      </c>
    </row>
    <row r="120" s="12" customFormat="1" ht="22.8" customHeight="1">
      <c r="A120" s="12"/>
      <c r="B120" s="229"/>
      <c r="C120" s="230"/>
      <c r="D120" s="231" t="s">
        <v>82</v>
      </c>
      <c r="E120" s="243" t="s">
        <v>3812</v>
      </c>
      <c r="F120" s="243" t="s">
        <v>3813</v>
      </c>
      <c r="G120" s="230"/>
      <c r="H120" s="230"/>
      <c r="I120" s="233"/>
      <c r="J120" s="244">
        <f>BK120</f>
        <v>0</v>
      </c>
      <c r="K120" s="230"/>
      <c r="L120" s="235"/>
      <c r="M120" s="236"/>
      <c r="N120" s="237"/>
      <c r="O120" s="237"/>
      <c r="P120" s="238">
        <f>SUM(P121:P128)</f>
        <v>0</v>
      </c>
      <c r="Q120" s="237"/>
      <c r="R120" s="238">
        <f>SUM(R121:R128)</f>
        <v>0</v>
      </c>
      <c r="S120" s="237"/>
      <c r="T120" s="239">
        <f>SUM(T121:T128)</f>
        <v>0</v>
      </c>
      <c r="U120" s="12"/>
      <c r="V120" s="12"/>
      <c r="W120" s="12"/>
      <c r="X120" s="12"/>
      <c r="Y120" s="12"/>
      <c r="Z120" s="12"/>
      <c r="AA120" s="12"/>
      <c r="AB120" s="12"/>
      <c r="AC120" s="12"/>
      <c r="AD120" s="12"/>
      <c r="AE120" s="12"/>
      <c r="AR120" s="240" t="s">
        <v>278</v>
      </c>
      <c r="AT120" s="241" t="s">
        <v>82</v>
      </c>
      <c r="AU120" s="241" t="s">
        <v>91</v>
      </c>
      <c r="AY120" s="240" t="s">
        <v>184</v>
      </c>
      <c r="BK120" s="242">
        <f>SUM(BK121:BK128)</f>
        <v>0</v>
      </c>
    </row>
    <row r="121" s="2" customFormat="1" ht="16.5" customHeight="1">
      <c r="A121" s="40"/>
      <c r="B121" s="41"/>
      <c r="C121" s="245" t="s">
        <v>91</v>
      </c>
      <c r="D121" s="245" t="s">
        <v>187</v>
      </c>
      <c r="E121" s="246" t="s">
        <v>3814</v>
      </c>
      <c r="F121" s="247" t="s">
        <v>3815</v>
      </c>
      <c r="G121" s="248" t="s">
        <v>276</v>
      </c>
      <c r="H121" s="249">
        <v>1</v>
      </c>
      <c r="I121" s="250"/>
      <c r="J121" s="251">
        <f>ROUND(I121*H121,2)</f>
        <v>0</v>
      </c>
      <c r="K121" s="247" t="s">
        <v>284</v>
      </c>
      <c r="L121" s="46"/>
      <c r="M121" s="252" t="s">
        <v>1</v>
      </c>
      <c r="N121" s="253" t="s">
        <v>49</v>
      </c>
      <c r="O121" s="93"/>
      <c r="P121" s="254">
        <f>O121*H121</f>
        <v>0</v>
      </c>
      <c r="Q121" s="254">
        <v>0</v>
      </c>
      <c r="R121" s="254">
        <f>Q121*H121</f>
        <v>0</v>
      </c>
      <c r="S121" s="254">
        <v>0</v>
      </c>
      <c r="T121" s="255">
        <f>S121*H121</f>
        <v>0</v>
      </c>
      <c r="U121" s="40"/>
      <c r="V121" s="40"/>
      <c r="W121" s="40"/>
      <c r="X121" s="40"/>
      <c r="Y121" s="40"/>
      <c r="Z121" s="40"/>
      <c r="AA121" s="40"/>
      <c r="AB121" s="40"/>
      <c r="AC121" s="40"/>
      <c r="AD121" s="40"/>
      <c r="AE121" s="40"/>
      <c r="AR121" s="256" t="s">
        <v>735</v>
      </c>
      <c r="AT121" s="256" t="s">
        <v>187</v>
      </c>
      <c r="AU121" s="256" t="s">
        <v>99</v>
      </c>
      <c r="AY121" s="18" t="s">
        <v>184</v>
      </c>
      <c r="BE121" s="257">
        <f>IF(N121="základní",J121,0)</f>
        <v>0</v>
      </c>
      <c r="BF121" s="257">
        <f>IF(N121="snížená",J121,0)</f>
        <v>0</v>
      </c>
      <c r="BG121" s="257">
        <f>IF(N121="zákl. přenesená",J121,0)</f>
        <v>0</v>
      </c>
      <c r="BH121" s="257">
        <f>IF(N121="sníž. přenesená",J121,0)</f>
        <v>0</v>
      </c>
      <c r="BI121" s="257">
        <f>IF(N121="nulová",J121,0)</f>
        <v>0</v>
      </c>
      <c r="BJ121" s="18" t="s">
        <v>99</v>
      </c>
      <c r="BK121" s="257">
        <f>ROUND(I121*H121,2)</f>
        <v>0</v>
      </c>
      <c r="BL121" s="18" t="s">
        <v>735</v>
      </c>
      <c r="BM121" s="256" t="s">
        <v>3816</v>
      </c>
    </row>
    <row r="122" s="2" customFormat="1">
      <c r="A122" s="40"/>
      <c r="B122" s="41"/>
      <c r="C122" s="42"/>
      <c r="D122" s="258" t="s">
        <v>194</v>
      </c>
      <c r="E122" s="42"/>
      <c r="F122" s="259" t="s">
        <v>3817</v>
      </c>
      <c r="G122" s="42"/>
      <c r="H122" s="42"/>
      <c r="I122" s="156"/>
      <c r="J122" s="42"/>
      <c r="K122" s="42"/>
      <c r="L122" s="46"/>
      <c r="M122" s="260"/>
      <c r="N122" s="261"/>
      <c r="O122" s="93"/>
      <c r="P122" s="93"/>
      <c r="Q122" s="93"/>
      <c r="R122" s="93"/>
      <c r="S122" s="93"/>
      <c r="T122" s="94"/>
      <c r="U122" s="40"/>
      <c r="V122" s="40"/>
      <c r="W122" s="40"/>
      <c r="X122" s="40"/>
      <c r="Y122" s="40"/>
      <c r="Z122" s="40"/>
      <c r="AA122" s="40"/>
      <c r="AB122" s="40"/>
      <c r="AC122" s="40"/>
      <c r="AD122" s="40"/>
      <c r="AE122" s="40"/>
      <c r="AT122" s="18" t="s">
        <v>194</v>
      </c>
      <c r="AU122" s="18" t="s">
        <v>99</v>
      </c>
    </row>
    <row r="123" s="2" customFormat="1" ht="16.5" customHeight="1">
      <c r="A123" s="40"/>
      <c r="B123" s="41"/>
      <c r="C123" s="245" t="s">
        <v>99</v>
      </c>
      <c r="D123" s="245" t="s">
        <v>187</v>
      </c>
      <c r="E123" s="246" t="s">
        <v>3818</v>
      </c>
      <c r="F123" s="247" t="s">
        <v>3819</v>
      </c>
      <c r="G123" s="248" t="s">
        <v>276</v>
      </c>
      <c r="H123" s="249">
        <v>1</v>
      </c>
      <c r="I123" s="250"/>
      <c r="J123" s="251">
        <f>ROUND(I123*H123,2)</f>
        <v>0</v>
      </c>
      <c r="K123" s="247" t="s">
        <v>284</v>
      </c>
      <c r="L123" s="46"/>
      <c r="M123" s="252" t="s">
        <v>1</v>
      </c>
      <c r="N123" s="253" t="s">
        <v>49</v>
      </c>
      <c r="O123" s="93"/>
      <c r="P123" s="254">
        <f>O123*H123</f>
        <v>0</v>
      </c>
      <c r="Q123" s="254">
        <v>0</v>
      </c>
      <c r="R123" s="254">
        <f>Q123*H123</f>
        <v>0</v>
      </c>
      <c r="S123" s="254">
        <v>0</v>
      </c>
      <c r="T123" s="255">
        <f>S123*H123</f>
        <v>0</v>
      </c>
      <c r="U123" s="40"/>
      <c r="V123" s="40"/>
      <c r="W123" s="40"/>
      <c r="X123" s="40"/>
      <c r="Y123" s="40"/>
      <c r="Z123" s="40"/>
      <c r="AA123" s="40"/>
      <c r="AB123" s="40"/>
      <c r="AC123" s="40"/>
      <c r="AD123" s="40"/>
      <c r="AE123" s="40"/>
      <c r="AR123" s="256" t="s">
        <v>735</v>
      </c>
      <c r="AT123" s="256" t="s">
        <v>187</v>
      </c>
      <c r="AU123" s="256" t="s">
        <v>99</v>
      </c>
      <c r="AY123" s="18" t="s">
        <v>184</v>
      </c>
      <c r="BE123" s="257">
        <f>IF(N123="základní",J123,0)</f>
        <v>0</v>
      </c>
      <c r="BF123" s="257">
        <f>IF(N123="snížená",J123,0)</f>
        <v>0</v>
      </c>
      <c r="BG123" s="257">
        <f>IF(N123="zákl. přenesená",J123,0)</f>
        <v>0</v>
      </c>
      <c r="BH123" s="257">
        <f>IF(N123="sníž. přenesená",J123,0)</f>
        <v>0</v>
      </c>
      <c r="BI123" s="257">
        <f>IF(N123="nulová",J123,0)</f>
        <v>0</v>
      </c>
      <c r="BJ123" s="18" t="s">
        <v>99</v>
      </c>
      <c r="BK123" s="257">
        <f>ROUND(I123*H123,2)</f>
        <v>0</v>
      </c>
      <c r="BL123" s="18" t="s">
        <v>735</v>
      </c>
      <c r="BM123" s="256" t="s">
        <v>3820</v>
      </c>
    </row>
    <row r="124" s="2" customFormat="1">
      <c r="A124" s="40"/>
      <c r="B124" s="41"/>
      <c r="C124" s="42"/>
      <c r="D124" s="258" t="s">
        <v>194</v>
      </c>
      <c r="E124" s="42"/>
      <c r="F124" s="259" t="s">
        <v>3821</v>
      </c>
      <c r="G124" s="42"/>
      <c r="H124" s="42"/>
      <c r="I124" s="156"/>
      <c r="J124" s="42"/>
      <c r="K124" s="42"/>
      <c r="L124" s="46"/>
      <c r="M124" s="260"/>
      <c r="N124" s="261"/>
      <c r="O124" s="93"/>
      <c r="P124" s="93"/>
      <c r="Q124" s="93"/>
      <c r="R124" s="93"/>
      <c r="S124" s="93"/>
      <c r="T124" s="94"/>
      <c r="U124" s="40"/>
      <c r="V124" s="40"/>
      <c r="W124" s="40"/>
      <c r="X124" s="40"/>
      <c r="Y124" s="40"/>
      <c r="Z124" s="40"/>
      <c r="AA124" s="40"/>
      <c r="AB124" s="40"/>
      <c r="AC124" s="40"/>
      <c r="AD124" s="40"/>
      <c r="AE124" s="40"/>
      <c r="AT124" s="18" t="s">
        <v>194</v>
      </c>
      <c r="AU124" s="18" t="s">
        <v>99</v>
      </c>
    </row>
    <row r="125" s="2" customFormat="1" ht="16.5" customHeight="1">
      <c r="A125" s="40"/>
      <c r="B125" s="41"/>
      <c r="C125" s="245" t="s">
        <v>278</v>
      </c>
      <c r="D125" s="245" t="s">
        <v>187</v>
      </c>
      <c r="E125" s="246" t="s">
        <v>3822</v>
      </c>
      <c r="F125" s="247" t="s">
        <v>3823</v>
      </c>
      <c r="G125" s="248" t="s">
        <v>276</v>
      </c>
      <c r="H125" s="249">
        <v>1</v>
      </c>
      <c r="I125" s="250"/>
      <c r="J125" s="251">
        <f>ROUND(I125*H125,2)</f>
        <v>0</v>
      </c>
      <c r="K125" s="247" t="s">
        <v>284</v>
      </c>
      <c r="L125" s="46"/>
      <c r="M125" s="252" t="s">
        <v>1</v>
      </c>
      <c r="N125" s="253" t="s">
        <v>49</v>
      </c>
      <c r="O125" s="93"/>
      <c r="P125" s="254">
        <f>O125*H125</f>
        <v>0</v>
      </c>
      <c r="Q125" s="254">
        <v>0</v>
      </c>
      <c r="R125" s="254">
        <f>Q125*H125</f>
        <v>0</v>
      </c>
      <c r="S125" s="254">
        <v>0</v>
      </c>
      <c r="T125" s="255">
        <f>S125*H125</f>
        <v>0</v>
      </c>
      <c r="U125" s="40"/>
      <c r="V125" s="40"/>
      <c r="W125" s="40"/>
      <c r="X125" s="40"/>
      <c r="Y125" s="40"/>
      <c r="Z125" s="40"/>
      <c r="AA125" s="40"/>
      <c r="AB125" s="40"/>
      <c r="AC125" s="40"/>
      <c r="AD125" s="40"/>
      <c r="AE125" s="40"/>
      <c r="AR125" s="256" t="s">
        <v>735</v>
      </c>
      <c r="AT125" s="256" t="s">
        <v>187</v>
      </c>
      <c r="AU125" s="256" t="s">
        <v>99</v>
      </c>
      <c r="AY125" s="18" t="s">
        <v>184</v>
      </c>
      <c r="BE125" s="257">
        <f>IF(N125="základní",J125,0)</f>
        <v>0</v>
      </c>
      <c r="BF125" s="257">
        <f>IF(N125="snížená",J125,0)</f>
        <v>0</v>
      </c>
      <c r="BG125" s="257">
        <f>IF(N125="zákl. přenesená",J125,0)</f>
        <v>0</v>
      </c>
      <c r="BH125" s="257">
        <f>IF(N125="sníž. přenesená",J125,0)</f>
        <v>0</v>
      </c>
      <c r="BI125" s="257">
        <f>IF(N125="nulová",J125,0)</f>
        <v>0</v>
      </c>
      <c r="BJ125" s="18" t="s">
        <v>99</v>
      </c>
      <c r="BK125" s="257">
        <f>ROUND(I125*H125,2)</f>
        <v>0</v>
      </c>
      <c r="BL125" s="18" t="s">
        <v>735</v>
      </c>
      <c r="BM125" s="256" t="s">
        <v>3824</v>
      </c>
    </row>
    <row r="126" s="2" customFormat="1">
      <c r="A126" s="40"/>
      <c r="B126" s="41"/>
      <c r="C126" s="42"/>
      <c r="D126" s="258" t="s">
        <v>194</v>
      </c>
      <c r="E126" s="42"/>
      <c r="F126" s="259" t="s">
        <v>3825</v>
      </c>
      <c r="G126" s="42"/>
      <c r="H126" s="42"/>
      <c r="I126" s="156"/>
      <c r="J126" s="42"/>
      <c r="K126" s="42"/>
      <c r="L126" s="46"/>
      <c r="M126" s="260"/>
      <c r="N126" s="261"/>
      <c r="O126" s="93"/>
      <c r="P126" s="93"/>
      <c r="Q126" s="93"/>
      <c r="R126" s="93"/>
      <c r="S126" s="93"/>
      <c r="T126" s="94"/>
      <c r="U126" s="40"/>
      <c r="V126" s="40"/>
      <c r="W126" s="40"/>
      <c r="X126" s="40"/>
      <c r="Y126" s="40"/>
      <c r="Z126" s="40"/>
      <c r="AA126" s="40"/>
      <c r="AB126" s="40"/>
      <c r="AC126" s="40"/>
      <c r="AD126" s="40"/>
      <c r="AE126" s="40"/>
      <c r="AT126" s="18" t="s">
        <v>194</v>
      </c>
      <c r="AU126" s="18" t="s">
        <v>99</v>
      </c>
    </row>
    <row r="127" s="2" customFormat="1" ht="16.5" customHeight="1">
      <c r="A127" s="40"/>
      <c r="B127" s="41"/>
      <c r="C127" s="245" t="s">
        <v>196</v>
      </c>
      <c r="D127" s="245" t="s">
        <v>187</v>
      </c>
      <c r="E127" s="246" t="s">
        <v>3826</v>
      </c>
      <c r="F127" s="247" t="s">
        <v>3827</v>
      </c>
      <c r="G127" s="248" t="s">
        <v>276</v>
      </c>
      <c r="H127" s="249">
        <v>1</v>
      </c>
      <c r="I127" s="250"/>
      <c r="J127" s="251">
        <f>ROUND(I127*H127,2)</f>
        <v>0</v>
      </c>
      <c r="K127" s="247" t="s">
        <v>284</v>
      </c>
      <c r="L127" s="46"/>
      <c r="M127" s="252" t="s">
        <v>1</v>
      </c>
      <c r="N127" s="253" t="s">
        <v>49</v>
      </c>
      <c r="O127" s="93"/>
      <c r="P127" s="254">
        <f>O127*H127</f>
        <v>0</v>
      </c>
      <c r="Q127" s="254">
        <v>0</v>
      </c>
      <c r="R127" s="254">
        <f>Q127*H127</f>
        <v>0</v>
      </c>
      <c r="S127" s="254">
        <v>0</v>
      </c>
      <c r="T127" s="255">
        <f>S127*H127</f>
        <v>0</v>
      </c>
      <c r="U127" s="40"/>
      <c r="V127" s="40"/>
      <c r="W127" s="40"/>
      <c r="X127" s="40"/>
      <c r="Y127" s="40"/>
      <c r="Z127" s="40"/>
      <c r="AA127" s="40"/>
      <c r="AB127" s="40"/>
      <c r="AC127" s="40"/>
      <c r="AD127" s="40"/>
      <c r="AE127" s="40"/>
      <c r="AR127" s="256" t="s">
        <v>735</v>
      </c>
      <c r="AT127" s="256" t="s">
        <v>187</v>
      </c>
      <c r="AU127" s="256" t="s">
        <v>99</v>
      </c>
      <c r="AY127" s="18" t="s">
        <v>184</v>
      </c>
      <c r="BE127" s="257">
        <f>IF(N127="základní",J127,0)</f>
        <v>0</v>
      </c>
      <c r="BF127" s="257">
        <f>IF(N127="snížená",J127,0)</f>
        <v>0</v>
      </c>
      <c r="BG127" s="257">
        <f>IF(N127="zákl. přenesená",J127,0)</f>
        <v>0</v>
      </c>
      <c r="BH127" s="257">
        <f>IF(N127="sníž. přenesená",J127,0)</f>
        <v>0</v>
      </c>
      <c r="BI127" s="257">
        <f>IF(N127="nulová",J127,0)</f>
        <v>0</v>
      </c>
      <c r="BJ127" s="18" t="s">
        <v>99</v>
      </c>
      <c r="BK127" s="257">
        <f>ROUND(I127*H127,2)</f>
        <v>0</v>
      </c>
      <c r="BL127" s="18" t="s">
        <v>735</v>
      </c>
      <c r="BM127" s="256" t="s">
        <v>3828</v>
      </c>
    </row>
    <row r="128" s="2" customFormat="1">
      <c r="A128" s="40"/>
      <c r="B128" s="41"/>
      <c r="C128" s="42"/>
      <c r="D128" s="258" t="s">
        <v>194</v>
      </c>
      <c r="E128" s="42"/>
      <c r="F128" s="259" t="s">
        <v>3829</v>
      </c>
      <c r="G128" s="42"/>
      <c r="H128" s="42"/>
      <c r="I128" s="156"/>
      <c r="J128" s="42"/>
      <c r="K128" s="42"/>
      <c r="L128" s="46"/>
      <c r="M128" s="262"/>
      <c r="N128" s="263"/>
      <c r="O128" s="264"/>
      <c r="P128" s="264"/>
      <c r="Q128" s="264"/>
      <c r="R128" s="264"/>
      <c r="S128" s="264"/>
      <c r="T128" s="265"/>
      <c r="U128" s="40"/>
      <c r="V128" s="40"/>
      <c r="W128" s="40"/>
      <c r="X128" s="40"/>
      <c r="Y128" s="40"/>
      <c r="Z128" s="40"/>
      <c r="AA128" s="40"/>
      <c r="AB128" s="40"/>
      <c r="AC128" s="40"/>
      <c r="AD128" s="40"/>
      <c r="AE128" s="40"/>
      <c r="AT128" s="18" t="s">
        <v>194</v>
      </c>
      <c r="AU128" s="18" t="s">
        <v>99</v>
      </c>
    </row>
    <row r="129" s="2" customFormat="1" ht="6.96" customHeight="1">
      <c r="A129" s="40"/>
      <c r="B129" s="68"/>
      <c r="C129" s="69"/>
      <c r="D129" s="69"/>
      <c r="E129" s="69"/>
      <c r="F129" s="69"/>
      <c r="G129" s="69"/>
      <c r="H129" s="69"/>
      <c r="I129" s="194"/>
      <c r="J129" s="69"/>
      <c r="K129" s="69"/>
      <c r="L129" s="46"/>
      <c r="M129" s="40"/>
      <c r="O129" s="40"/>
      <c r="P129" s="40"/>
      <c r="Q129" s="40"/>
      <c r="R129" s="40"/>
      <c r="S129" s="40"/>
      <c r="T129" s="40"/>
      <c r="U129" s="40"/>
      <c r="V129" s="40"/>
      <c r="W129" s="40"/>
      <c r="X129" s="40"/>
      <c r="Y129" s="40"/>
      <c r="Z129" s="40"/>
      <c r="AA129" s="40"/>
      <c r="AB129" s="40"/>
      <c r="AC129" s="40"/>
      <c r="AD129" s="40"/>
      <c r="AE129" s="40"/>
    </row>
  </sheetData>
  <sheetProtection sheet="1" autoFilter="0" formatColumns="0" formatRows="0" objects="1" scenarios="1" spinCount="100000" saltValue="n8F3L7H34ib0w4i32OWaU5BffKiyTEqhzXrNvB3TTfNB7kbh4mxPC1KGycBt8ZRFwigEK8DJjD3mIL3sWE9fOg==" hashValue="IjF7nkZUj3AjsLsn4vxnCzIKOzM8WIWK0MAUFvDa5PFM9v1aWnPxc8nGP3dLCdZWzCbDU29qoYc2Fkp7lXth6Q==" algorithmName="SHA-512" password="E785"/>
  <autoFilter ref="C117:K128"/>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100</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255</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257</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14. 5. 2020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ROUND(J126,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ROUND((SUM(BE126:BE215)),  2)</f>
        <v>0</v>
      </c>
      <c r="G35" s="40"/>
      <c r="H35" s="40"/>
      <c r="I35" s="173">
        <v>0.20999999999999999</v>
      </c>
      <c r="J35" s="172">
        <f>ROUND(((SUM(BE126:BE215))*I35),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ROUND((SUM(BF126:BF215)),  2)</f>
        <v>0</v>
      </c>
      <c r="G36" s="40"/>
      <c r="H36" s="40"/>
      <c r="I36" s="173">
        <v>0.14999999999999999</v>
      </c>
      <c r="J36" s="172">
        <f>ROUND(((SUM(BF126:BF215))*I36),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ROUND((SUM(BG126:BG215)),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ROUND((SUM(BH126:BH215)),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ROUND((SUM(BI126:BI215)),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255</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D.1.0. - Příprava území</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14. 5. 2020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J126</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258</v>
      </c>
      <c r="E99" s="207"/>
      <c r="F99" s="207"/>
      <c r="G99" s="207"/>
      <c r="H99" s="207"/>
      <c r="I99" s="208"/>
      <c r="J99" s="209">
        <f>J127</f>
        <v>0</v>
      </c>
      <c r="K99" s="205"/>
      <c r="L99" s="210"/>
      <c r="S99" s="9"/>
      <c r="T99" s="9"/>
      <c r="U99" s="9"/>
      <c r="V99" s="9"/>
      <c r="W99" s="9"/>
      <c r="X99" s="9"/>
      <c r="Y99" s="9"/>
      <c r="Z99" s="9"/>
      <c r="AA99" s="9"/>
      <c r="AB99" s="9"/>
      <c r="AC99" s="9"/>
      <c r="AD99" s="9"/>
      <c r="AE99" s="9"/>
    </row>
    <row r="100" s="10" customFormat="1" ht="19.92" customHeight="1">
      <c r="A100" s="10"/>
      <c r="B100" s="211"/>
      <c r="C100" s="135"/>
      <c r="D100" s="212" t="s">
        <v>259</v>
      </c>
      <c r="E100" s="213"/>
      <c r="F100" s="213"/>
      <c r="G100" s="213"/>
      <c r="H100" s="213"/>
      <c r="I100" s="214"/>
      <c r="J100" s="215">
        <f>J128</f>
        <v>0</v>
      </c>
      <c r="K100" s="135"/>
      <c r="L100" s="216"/>
      <c r="S100" s="10"/>
      <c r="T100" s="10"/>
      <c r="U100" s="10"/>
      <c r="V100" s="10"/>
      <c r="W100" s="10"/>
      <c r="X100" s="10"/>
      <c r="Y100" s="10"/>
      <c r="Z100" s="10"/>
      <c r="AA100" s="10"/>
      <c r="AB100" s="10"/>
      <c r="AC100" s="10"/>
      <c r="AD100" s="10"/>
      <c r="AE100" s="10"/>
    </row>
    <row r="101" s="10" customFormat="1" ht="19.92" customHeight="1">
      <c r="A101" s="10"/>
      <c r="B101" s="211"/>
      <c r="C101" s="135"/>
      <c r="D101" s="212" t="s">
        <v>260</v>
      </c>
      <c r="E101" s="213"/>
      <c r="F101" s="213"/>
      <c r="G101" s="213"/>
      <c r="H101" s="213"/>
      <c r="I101" s="214"/>
      <c r="J101" s="215">
        <f>J168</f>
        <v>0</v>
      </c>
      <c r="K101" s="135"/>
      <c r="L101" s="216"/>
      <c r="S101" s="10"/>
      <c r="T101" s="10"/>
      <c r="U101" s="10"/>
      <c r="V101" s="10"/>
      <c r="W101" s="10"/>
      <c r="X101" s="10"/>
      <c r="Y101" s="10"/>
      <c r="Z101" s="10"/>
      <c r="AA101" s="10"/>
      <c r="AB101" s="10"/>
      <c r="AC101" s="10"/>
      <c r="AD101" s="10"/>
      <c r="AE101" s="10"/>
    </row>
    <row r="102" s="10" customFormat="1" ht="19.92" customHeight="1">
      <c r="A102" s="10"/>
      <c r="B102" s="211"/>
      <c r="C102" s="135"/>
      <c r="D102" s="212" t="s">
        <v>261</v>
      </c>
      <c r="E102" s="213"/>
      <c r="F102" s="213"/>
      <c r="G102" s="213"/>
      <c r="H102" s="213"/>
      <c r="I102" s="214"/>
      <c r="J102" s="215">
        <f>J171</f>
        <v>0</v>
      </c>
      <c r="K102" s="135"/>
      <c r="L102" s="216"/>
      <c r="S102" s="10"/>
      <c r="T102" s="10"/>
      <c r="U102" s="10"/>
      <c r="V102" s="10"/>
      <c r="W102" s="10"/>
      <c r="X102" s="10"/>
      <c r="Y102" s="10"/>
      <c r="Z102" s="10"/>
      <c r="AA102" s="10"/>
      <c r="AB102" s="10"/>
      <c r="AC102" s="10"/>
      <c r="AD102" s="10"/>
      <c r="AE102" s="10"/>
    </row>
    <row r="103" s="10" customFormat="1" ht="19.92" customHeight="1">
      <c r="A103" s="10"/>
      <c r="B103" s="211"/>
      <c r="C103" s="135"/>
      <c r="D103" s="212" t="s">
        <v>262</v>
      </c>
      <c r="E103" s="213"/>
      <c r="F103" s="213"/>
      <c r="G103" s="213"/>
      <c r="H103" s="213"/>
      <c r="I103" s="214"/>
      <c r="J103" s="215">
        <f>J204</f>
        <v>0</v>
      </c>
      <c r="K103" s="135"/>
      <c r="L103" s="216"/>
      <c r="S103" s="10"/>
      <c r="T103" s="10"/>
      <c r="U103" s="10"/>
      <c r="V103" s="10"/>
      <c r="W103" s="10"/>
      <c r="X103" s="10"/>
      <c r="Y103" s="10"/>
      <c r="Z103" s="10"/>
      <c r="AA103" s="10"/>
      <c r="AB103" s="10"/>
      <c r="AC103" s="10"/>
      <c r="AD103" s="10"/>
      <c r="AE103" s="10"/>
    </row>
    <row r="104" s="9" customFormat="1" ht="24.96" customHeight="1">
      <c r="A104" s="9"/>
      <c r="B104" s="204"/>
      <c r="C104" s="205"/>
      <c r="D104" s="206" t="s">
        <v>263</v>
      </c>
      <c r="E104" s="207"/>
      <c r="F104" s="207"/>
      <c r="G104" s="207"/>
      <c r="H104" s="207"/>
      <c r="I104" s="208"/>
      <c r="J104" s="209">
        <f>J211</f>
        <v>0</v>
      </c>
      <c r="K104" s="205"/>
      <c r="L104" s="210"/>
      <c r="S104" s="9"/>
      <c r="T104" s="9"/>
      <c r="U104" s="9"/>
      <c r="V104" s="9"/>
      <c r="W104" s="9"/>
      <c r="X104" s="9"/>
      <c r="Y104" s="9"/>
      <c r="Z104" s="9"/>
      <c r="AA104" s="9"/>
      <c r="AB104" s="9"/>
      <c r="AC104" s="9"/>
      <c r="AD104" s="9"/>
      <c r="AE104" s="9"/>
    </row>
    <row r="105" s="2" customFormat="1" ht="21.84" customHeight="1">
      <c r="A105" s="40"/>
      <c r="B105" s="41"/>
      <c r="C105" s="42"/>
      <c r="D105" s="42"/>
      <c r="E105" s="42"/>
      <c r="F105" s="42"/>
      <c r="G105" s="42"/>
      <c r="H105" s="42"/>
      <c r="I105" s="156"/>
      <c r="J105" s="42"/>
      <c r="K105" s="42"/>
      <c r="L105" s="65"/>
      <c r="S105" s="40"/>
      <c r="T105" s="40"/>
      <c r="U105" s="40"/>
      <c r="V105" s="40"/>
      <c r="W105" s="40"/>
      <c r="X105" s="40"/>
      <c r="Y105" s="40"/>
      <c r="Z105" s="40"/>
      <c r="AA105" s="40"/>
      <c r="AB105" s="40"/>
      <c r="AC105" s="40"/>
      <c r="AD105" s="40"/>
      <c r="AE105" s="40"/>
    </row>
    <row r="106" s="2" customFormat="1" ht="6.96" customHeight="1">
      <c r="A106" s="40"/>
      <c r="B106" s="68"/>
      <c r="C106" s="69"/>
      <c r="D106" s="69"/>
      <c r="E106" s="69"/>
      <c r="F106" s="69"/>
      <c r="G106" s="69"/>
      <c r="H106" s="69"/>
      <c r="I106" s="194"/>
      <c r="J106" s="69"/>
      <c r="K106" s="69"/>
      <c r="L106" s="65"/>
      <c r="S106" s="40"/>
      <c r="T106" s="40"/>
      <c r="U106" s="40"/>
      <c r="V106" s="40"/>
      <c r="W106" s="40"/>
      <c r="X106" s="40"/>
      <c r="Y106" s="40"/>
      <c r="Z106" s="40"/>
      <c r="AA106" s="40"/>
      <c r="AB106" s="40"/>
      <c r="AC106" s="40"/>
      <c r="AD106" s="40"/>
      <c r="AE106" s="40"/>
    </row>
    <row r="110" s="2" customFormat="1" ht="6.96" customHeight="1">
      <c r="A110" s="40"/>
      <c r="B110" s="70"/>
      <c r="C110" s="71"/>
      <c r="D110" s="71"/>
      <c r="E110" s="71"/>
      <c r="F110" s="71"/>
      <c r="G110" s="71"/>
      <c r="H110" s="71"/>
      <c r="I110" s="197"/>
      <c r="J110" s="71"/>
      <c r="K110" s="71"/>
      <c r="L110" s="65"/>
      <c r="S110" s="40"/>
      <c r="T110" s="40"/>
      <c r="U110" s="40"/>
      <c r="V110" s="40"/>
      <c r="W110" s="40"/>
      <c r="X110" s="40"/>
      <c r="Y110" s="40"/>
      <c r="Z110" s="40"/>
      <c r="AA110" s="40"/>
      <c r="AB110" s="40"/>
      <c r="AC110" s="40"/>
      <c r="AD110" s="40"/>
      <c r="AE110" s="40"/>
    </row>
    <row r="111" s="2" customFormat="1" ht="24.96" customHeight="1">
      <c r="A111" s="40"/>
      <c r="B111" s="41"/>
      <c r="C111" s="24" t="s">
        <v>168</v>
      </c>
      <c r="D111" s="42"/>
      <c r="E111" s="42"/>
      <c r="F111" s="42"/>
      <c r="G111" s="42"/>
      <c r="H111" s="42"/>
      <c r="I111" s="156"/>
      <c r="J111" s="42"/>
      <c r="K111" s="42"/>
      <c r="L111" s="65"/>
      <c r="S111" s="40"/>
      <c r="T111" s="40"/>
      <c r="U111" s="40"/>
      <c r="V111" s="40"/>
      <c r="W111" s="40"/>
      <c r="X111" s="40"/>
      <c r="Y111" s="40"/>
      <c r="Z111" s="40"/>
      <c r="AA111" s="40"/>
      <c r="AB111" s="40"/>
      <c r="AC111" s="40"/>
      <c r="AD111" s="40"/>
      <c r="AE111" s="40"/>
    </row>
    <row r="112" s="2" customFormat="1" ht="6.96" customHeight="1">
      <c r="A112" s="40"/>
      <c r="B112" s="41"/>
      <c r="C112" s="42"/>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12" customHeight="1">
      <c r="A113" s="40"/>
      <c r="B113" s="41"/>
      <c r="C113" s="33" t="s">
        <v>16</v>
      </c>
      <c r="D113" s="42"/>
      <c r="E113" s="42"/>
      <c r="F113" s="42"/>
      <c r="G113" s="42"/>
      <c r="H113" s="42"/>
      <c r="I113" s="156"/>
      <c r="J113" s="42"/>
      <c r="K113" s="42"/>
      <c r="L113" s="65"/>
      <c r="S113" s="40"/>
      <c r="T113" s="40"/>
      <c r="U113" s="40"/>
      <c r="V113" s="40"/>
      <c r="W113" s="40"/>
      <c r="X113" s="40"/>
      <c r="Y113" s="40"/>
      <c r="Z113" s="40"/>
      <c r="AA113" s="40"/>
      <c r="AB113" s="40"/>
      <c r="AC113" s="40"/>
      <c r="AD113" s="40"/>
      <c r="AE113" s="40"/>
    </row>
    <row r="114" s="2" customFormat="1" ht="16.5" customHeight="1">
      <c r="A114" s="40"/>
      <c r="B114" s="41"/>
      <c r="C114" s="42"/>
      <c r="D114" s="42"/>
      <c r="E114" s="198" t="str">
        <f>E7</f>
        <v>DOMOV PRO SENIORY ANTOŠOVICE</v>
      </c>
      <c r="F114" s="33"/>
      <c r="G114" s="33"/>
      <c r="H114" s="33"/>
      <c r="I114" s="156"/>
      <c r="J114" s="42"/>
      <c r="K114" s="42"/>
      <c r="L114" s="65"/>
      <c r="S114" s="40"/>
      <c r="T114" s="40"/>
      <c r="U114" s="40"/>
      <c r="V114" s="40"/>
      <c r="W114" s="40"/>
      <c r="X114" s="40"/>
      <c r="Y114" s="40"/>
      <c r="Z114" s="40"/>
      <c r="AA114" s="40"/>
      <c r="AB114" s="40"/>
      <c r="AC114" s="40"/>
      <c r="AD114" s="40"/>
      <c r="AE114" s="40"/>
    </row>
    <row r="115" s="1" customFormat="1" ht="12" customHeight="1">
      <c r="B115" s="22"/>
      <c r="C115" s="33" t="s">
        <v>155</v>
      </c>
      <c r="D115" s="23"/>
      <c r="E115" s="23"/>
      <c r="F115" s="23"/>
      <c r="G115" s="23"/>
      <c r="H115" s="23"/>
      <c r="I115" s="148"/>
      <c r="J115" s="23"/>
      <c r="K115" s="23"/>
      <c r="L115" s="21"/>
    </row>
    <row r="116" s="2" customFormat="1" ht="16.5" customHeight="1">
      <c r="A116" s="40"/>
      <c r="B116" s="41"/>
      <c r="C116" s="42"/>
      <c r="D116" s="42"/>
      <c r="E116" s="198" t="s">
        <v>255</v>
      </c>
      <c r="F116" s="42"/>
      <c r="G116" s="42"/>
      <c r="H116" s="42"/>
      <c r="I116" s="156"/>
      <c r="J116" s="42"/>
      <c r="K116" s="42"/>
      <c r="L116" s="65"/>
      <c r="S116" s="40"/>
      <c r="T116" s="40"/>
      <c r="U116" s="40"/>
      <c r="V116" s="40"/>
      <c r="W116" s="40"/>
      <c r="X116" s="40"/>
      <c r="Y116" s="40"/>
      <c r="Z116" s="40"/>
      <c r="AA116" s="40"/>
      <c r="AB116" s="40"/>
      <c r="AC116" s="40"/>
      <c r="AD116" s="40"/>
      <c r="AE116" s="40"/>
    </row>
    <row r="117" s="2" customFormat="1" ht="12" customHeight="1">
      <c r="A117" s="40"/>
      <c r="B117" s="41"/>
      <c r="C117" s="33" t="s">
        <v>256</v>
      </c>
      <c r="D117" s="42"/>
      <c r="E117" s="42"/>
      <c r="F117" s="42"/>
      <c r="G117" s="42"/>
      <c r="H117" s="42"/>
      <c r="I117" s="156"/>
      <c r="J117" s="42"/>
      <c r="K117" s="42"/>
      <c r="L117" s="65"/>
      <c r="S117" s="40"/>
      <c r="T117" s="40"/>
      <c r="U117" s="40"/>
      <c r="V117" s="40"/>
      <c r="W117" s="40"/>
      <c r="X117" s="40"/>
      <c r="Y117" s="40"/>
      <c r="Z117" s="40"/>
      <c r="AA117" s="40"/>
      <c r="AB117" s="40"/>
      <c r="AC117" s="40"/>
      <c r="AD117" s="40"/>
      <c r="AE117" s="40"/>
    </row>
    <row r="118" s="2" customFormat="1" ht="16.5" customHeight="1">
      <c r="A118" s="40"/>
      <c r="B118" s="41"/>
      <c r="C118" s="42"/>
      <c r="D118" s="42"/>
      <c r="E118" s="78" t="str">
        <f>E11</f>
        <v>D.1.0. - Příprava území</v>
      </c>
      <c r="F118" s="42"/>
      <c r="G118" s="42"/>
      <c r="H118" s="42"/>
      <c r="I118" s="156"/>
      <c r="J118" s="42"/>
      <c r="K118" s="42"/>
      <c r="L118" s="65"/>
      <c r="S118" s="40"/>
      <c r="T118" s="40"/>
      <c r="U118" s="40"/>
      <c r="V118" s="40"/>
      <c r="W118" s="40"/>
      <c r="X118" s="40"/>
      <c r="Y118" s="40"/>
      <c r="Z118" s="40"/>
      <c r="AA118" s="40"/>
      <c r="AB118" s="40"/>
      <c r="AC118" s="40"/>
      <c r="AD118" s="40"/>
      <c r="AE118" s="40"/>
    </row>
    <row r="119" s="2" customFormat="1" ht="6.96"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2" customFormat="1" ht="12" customHeight="1">
      <c r="A120" s="40"/>
      <c r="B120" s="41"/>
      <c r="C120" s="33" t="s">
        <v>22</v>
      </c>
      <c r="D120" s="42"/>
      <c r="E120" s="42"/>
      <c r="F120" s="28" t="str">
        <f>F14</f>
        <v>p.č.. 1, 3/1, 3/2, A 4/1 V K. Ú. ANTOŠOVICE</v>
      </c>
      <c r="G120" s="42"/>
      <c r="H120" s="42"/>
      <c r="I120" s="158" t="s">
        <v>24</v>
      </c>
      <c r="J120" s="81" t="str">
        <f>IF(J14="","",J14)</f>
        <v>14. 5. 2020</v>
      </c>
      <c r="K120" s="42"/>
      <c r="L120" s="65"/>
      <c r="S120" s="40"/>
      <c r="T120" s="40"/>
      <c r="U120" s="40"/>
      <c r="V120" s="40"/>
      <c r="W120" s="40"/>
      <c r="X120" s="40"/>
      <c r="Y120" s="40"/>
      <c r="Z120" s="40"/>
      <c r="AA120" s="40"/>
      <c r="AB120" s="40"/>
      <c r="AC120" s="40"/>
      <c r="AD120" s="40"/>
      <c r="AE120" s="40"/>
    </row>
    <row r="121" s="2" customFormat="1" ht="6.96" customHeight="1">
      <c r="A121" s="40"/>
      <c r="B121" s="41"/>
      <c r="C121" s="42"/>
      <c r="D121" s="42"/>
      <c r="E121" s="42"/>
      <c r="F121" s="42"/>
      <c r="G121" s="42"/>
      <c r="H121" s="42"/>
      <c r="I121" s="156"/>
      <c r="J121" s="42"/>
      <c r="K121" s="42"/>
      <c r="L121" s="65"/>
      <c r="S121" s="40"/>
      <c r="T121" s="40"/>
      <c r="U121" s="40"/>
      <c r="V121" s="40"/>
      <c r="W121" s="40"/>
      <c r="X121" s="40"/>
      <c r="Y121" s="40"/>
      <c r="Z121" s="40"/>
      <c r="AA121" s="40"/>
      <c r="AB121" s="40"/>
      <c r="AC121" s="40"/>
      <c r="AD121" s="40"/>
      <c r="AE121" s="40"/>
    </row>
    <row r="122" s="2" customFormat="1" ht="25.65" customHeight="1">
      <c r="A122" s="40"/>
      <c r="B122" s="41"/>
      <c r="C122" s="33" t="s">
        <v>30</v>
      </c>
      <c r="D122" s="42"/>
      <c r="E122" s="42"/>
      <c r="F122" s="28" t="str">
        <f>E17</f>
        <v>Statutární město Ostrava, MOb Slezská Ostrava</v>
      </c>
      <c r="G122" s="42"/>
      <c r="H122" s="42"/>
      <c r="I122" s="158" t="s">
        <v>36</v>
      </c>
      <c r="J122" s="38" t="str">
        <f>E23</f>
        <v>Master Design s.r.o.</v>
      </c>
      <c r="K122" s="42"/>
      <c r="L122" s="65"/>
      <c r="S122" s="40"/>
      <c r="T122" s="40"/>
      <c r="U122" s="40"/>
      <c r="V122" s="40"/>
      <c r="W122" s="40"/>
      <c r="X122" s="40"/>
      <c r="Y122" s="40"/>
      <c r="Z122" s="40"/>
      <c r="AA122" s="40"/>
      <c r="AB122" s="40"/>
      <c r="AC122" s="40"/>
      <c r="AD122" s="40"/>
      <c r="AE122" s="40"/>
    </row>
    <row r="123" s="2" customFormat="1" ht="15.15" customHeight="1">
      <c r="A123" s="40"/>
      <c r="B123" s="41"/>
      <c r="C123" s="33" t="s">
        <v>34</v>
      </c>
      <c r="D123" s="42"/>
      <c r="E123" s="42"/>
      <c r="F123" s="28" t="str">
        <f>IF(E20="","",E20)</f>
        <v>Vyplň údaj</v>
      </c>
      <c r="G123" s="42"/>
      <c r="H123" s="42"/>
      <c r="I123" s="158" t="s">
        <v>39</v>
      </c>
      <c r="J123" s="38" t="str">
        <f>E26</f>
        <v xml:space="preserve"> </v>
      </c>
      <c r="K123" s="42"/>
      <c r="L123" s="65"/>
      <c r="S123" s="40"/>
      <c r="T123" s="40"/>
      <c r="U123" s="40"/>
      <c r="V123" s="40"/>
      <c r="W123" s="40"/>
      <c r="X123" s="40"/>
      <c r="Y123" s="40"/>
      <c r="Z123" s="40"/>
      <c r="AA123" s="40"/>
      <c r="AB123" s="40"/>
      <c r="AC123" s="40"/>
      <c r="AD123" s="40"/>
      <c r="AE123" s="40"/>
    </row>
    <row r="124" s="2" customFormat="1" ht="10.32" customHeight="1">
      <c r="A124" s="40"/>
      <c r="B124" s="41"/>
      <c r="C124" s="42"/>
      <c r="D124" s="42"/>
      <c r="E124" s="42"/>
      <c r="F124" s="42"/>
      <c r="G124" s="42"/>
      <c r="H124" s="42"/>
      <c r="I124" s="156"/>
      <c r="J124" s="42"/>
      <c r="K124" s="42"/>
      <c r="L124" s="65"/>
      <c r="S124" s="40"/>
      <c r="T124" s="40"/>
      <c r="U124" s="40"/>
      <c r="V124" s="40"/>
      <c r="W124" s="40"/>
      <c r="X124" s="40"/>
      <c r="Y124" s="40"/>
      <c r="Z124" s="40"/>
      <c r="AA124" s="40"/>
      <c r="AB124" s="40"/>
      <c r="AC124" s="40"/>
      <c r="AD124" s="40"/>
      <c r="AE124" s="40"/>
    </row>
    <row r="125" s="11" customFormat="1" ht="29.28" customHeight="1">
      <c r="A125" s="217"/>
      <c r="B125" s="218"/>
      <c r="C125" s="219" t="s">
        <v>169</v>
      </c>
      <c r="D125" s="220" t="s">
        <v>68</v>
      </c>
      <c r="E125" s="220" t="s">
        <v>64</v>
      </c>
      <c r="F125" s="220" t="s">
        <v>65</v>
      </c>
      <c r="G125" s="220" t="s">
        <v>170</v>
      </c>
      <c r="H125" s="220" t="s">
        <v>171</v>
      </c>
      <c r="I125" s="221" t="s">
        <v>172</v>
      </c>
      <c r="J125" s="220" t="s">
        <v>159</v>
      </c>
      <c r="K125" s="222" t="s">
        <v>173</v>
      </c>
      <c r="L125" s="223"/>
      <c r="M125" s="102" t="s">
        <v>1</v>
      </c>
      <c r="N125" s="103" t="s">
        <v>47</v>
      </c>
      <c r="O125" s="103" t="s">
        <v>174</v>
      </c>
      <c r="P125" s="103" t="s">
        <v>175</v>
      </c>
      <c r="Q125" s="103" t="s">
        <v>176</v>
      </c>
      <c r="R125" s="103" t="s">
        <v>177</v>
      </c>
      <c r="S125" s="103" t="s">
        <v>178</v>
      </c>
      <c r="T125" s="104" t="s">
        <v>179</v>
      </c>
      <c r="U125" s="217"/>
      <c r="V125" s="217"/>
      <c r="W125" s="217"/>
      <c r="X125" s="217"/>
      <c r="Y125" s="217"/>
      <c r="Z125" s="217"/>
      <c r="AA125" s="217"/>
      <c r="AB125" s="217"/>
      <c r="AC125" s="217"/>
      <c r="AD125" s="217"/>
      <c r="AE125" s="217"/>
    </row>
    <row r="126" s="2" customFormat="1" ht="22.8" customHeight="1">
      <c r="A126" s="40"/>
      <c r="B126" s="41"/>
      <c r="C126" s="109" t="s">
        <v>180</v>
      </c>
      <c r="D126" s="42"/>
      <c r="E126" s="42"/>
      <c r="F126" s="42"/>
      <c r="G126" s="42"/>
      <c r="H126" s="42"/>
      <c r="I126" s="156"/>
      <c r="J126" s="224">
        <f>BK126</f>
        <v>0</v>
      </c>
      <c r="K126" s="42"/>
      <c r="L126" s="46"/>
      <c r="M126" s="105"/>
      <c r="N126" s="225"/>
      <c r="O126" s="106"/>
      <c r="P126" s="226">
        <f>P127+P211</f>
        <v>0</v>
      </c>
      <c r="Q126" s="106"/>
      <c r="R126" s="226">
        <f>R127+R211</f>
        <v>0</v>
      </c>
      <c r="S126" s="106"/>
      <c r="T126" s="227">
        <f>T127+T211</f>
        <v>458.18676799999997</v>
      </c>
      <c r="U126" s="40"/>
      <c r="V126" s="40"/>
      <c r="W126" s="40"/>
      <c r="X126" s="40"/>
      <c r="Y126" s="40"/>
      <c r="Z126" s="40"/>
      <c r="AA126" s="40"/>
      <c r="AB126" s="40"/>
      <c r="AC126" s="40"/>
      <c r="AD126" s="40"/>
      <c r="AE126" s="40"/>
      <c r="AT126" s="18" t="s">
        <v>82</v>
      </c>
      <c r="AU126" s="18" t="s">
        <v>161</v>
      </c>
      <c r="BK126" s="228">
        <f>BK127+BK211</f>
        <v>0</v>
      </c>
    </row>
    <row r="127" s="12" customFormat="1" ht="25.92" customHeight="1">
      <c r="A127" s="12"/>
      <c r="B127" s="229"/>
      <c r="C127" s="230"/>
      <c r="D127" s="231" t="s">
        <v>82</v>
      </c>
      <c r="E127" s="232" t="s">
        <v>264</v>
      </c>
      <c r="F127" s="232" t="s">
        <v>265</v>
      </c>
      <c r="G127" s="230"/>
      <c r="H127" s="230"/>
      <c r="I127" s="233"/>
      <c r="J127" s="234">
        <f>BK127</f>
        <v>0</v>
      </c>
      <c r="K127" s="230"/>
      <c r="L127" s="235"/>
      <c r="M127" s="236"/>
      <c r="N127" s="237"/>
      <c r="O127" s="237"/>
      <c r="P127" s="238">
        <f>P128+P168+P171+P204</f>
        <v>0</v>
      </c>
      <c r="Q127" s="237"/>
      <c r="R127" s="238">
        <f>R128+R168+R171+R204</f>
        <v>0</v>
      </c>
      <c r="S127" s="237"/>
      <c r="T127" s="239">
        <f>T128+T168+T171+T204</f>
        <v>458.18676799999997</v>
      </c>
      <c r="U127" s="12"/>
      <c r="V127" s="12"/>
      <c r="W127" s="12"/>
      <c r="X127" s="12"/>
      <c r="Y127" s="12"/>
      <c r="Z127" s="12"/>
      <c r="AA127" s="12"/>
      <c r="AB127" s="12"/>
      <c r="AC127" s="12"/>
      <c r="AD127" s="12"/>
      <c r="AE127" s="12"/>
      <c r="AR127" s="240" t="s">
        <v>91</v>
      </c>
      <c r="AT127" s="241" t="s">
        <v>82</v>
      </c>
      <c r="AU127" s="241" t="s">
        <v>83</v>
      </c>
      <c r="AY127" s="240" t="s">
        <v>184</v>
      </c>
      <c r="BK127" s="242">
        <f>BK128+BK168+BK171+BK204</f>
        <v>0</v>
      </c>
    </row>
    <row r="128" s="12" customFormat="1" ht="22.8" customHeight="1">
      <c r="A128" s="12"/>
      <c r="B128" s="229"/>
      <c r="C128" s="230"/>
      <c r="D128" s="231" t="s">
        <v>82</v>
      </c>
      <c r="E128" s="243" t="s">
        <v>91</v>
      </c>
      <c r="F128" s="243" t="s">
        <v>266</v>
      </c>
      <c r="G128" s="230"/>
      <c r="H128" s="230"/>
      <c r="I128" s="233"/>
      <c r="J128" s="244">
        <f>BK128</f>
        <v>0</v>
      </c>
      <c r="K128" s="230"/>
      <c r="L128" s="235"/>
      <c r="M128" s="236"/>
      <c r="N128" s="237"/>
      <c r="O128" s="237"/>
      <c r="P128" s="238">
        <f>SUM(P129:P167)</f>
        <v>0</v>
      </c>
      <c r="Q128" s="237"/>
      <c r="R128" s="238">
        <f>SUM(R129:R167)</f>
        <v>0</v>
      </c>
      <c r="S128" s="237"/>
      <c r="T128" s="239">
        <f>SUM(T129:T167)</f>
        <v>381.09500000000003</v>
      </c>
      <c r="U128" s="12"/>
      <c r="V128" s="12"/>
      <c r="W128" s="12"/>
      <c r="X128" s="12"/>
      <c r="Y128" s="12"/>
      <c r="Z128" s="12"/>
      <c r="AA128" s="12"/>
      <c r="AB128" s="12"/>
      <c r="AC128" s="12"/>
      <c r="AD128" s="12"/>
      <c r="AE128" s="12"/>
      <c r="AR128" s="240" t="s">
        <v>91</v>
      </c>
      <c r="AT128" s="241" t="s">
        <v>82</v>
      </c>
      <c r="AU128" s="241" t="s">
        <v>91</v>
      </c>
      <c r="AY128" s="240" t="s">
        <v>184</v>
      </c>
      <c r="BK128" s="242">
        <f>SUM(BK129:BK167)</f>
        <v>0</v>
      </c>
    </row>
    <row r="129" s="2" customFormat="1" ht="16.5" customHeight="1">
      <c r="A129" s="40"/>
      <c r="B129" s="41"/>
      <c r="C129" s="245" t="s">
        <v>91</v>
      </c>
      <c r="D129" s="245" t="s">
        <v>187</v>
      </c>
      <c r="E129" s="246" t="s">
        <v>267</v>
      </c>
      <c r="F129" s="247" t="s">
        <v>268</v>
      </c>
      <c r="G129" s="248" t="s">
        <v>269</v>
      </c>
      <c r="H129" s="249">
        <v>65</v>
      </c>
      <c r="I129" s="250"/>
      <c r="J129" s="251">
        <f>ROUND(I129*H129,2)</f>
        <v>0</v>
      </c>
      <c r="K129" s="247" t="s">
        <v>191</v>
      </c>
      <c r="L129" s="46"/>
      <c r="M129" s="252" t="s">
        <v>1</v>
      </c>
      <c r="N129" s="253" t="s">
        <v>49</v>
      </c>
      <c r="O129" s="93"/>
      <c r="P129" s="254">
        <f>O129*H129</f>
        <v>0</v>
      </c>
      <c r="Q129" s="254">
        <v>0</v>
      </c>
      <c r="R129" s="254">
        <f>Q129*H129</f>
        <v>0</v>
      </c>
      <c r="S129" s="254">
        <v>0</v>
      </c>
      <c r="T129" s="255">
        <f>S129*H129</f>
        <v>0</v>
      </c>
      <c r="U129" s="40"/>
      <c r="V129" s="40"/>
      <c r="W129" s="40"/>
      <c r="X129" s="40"/>
      <c r="Y129" s="40"/>
      <c r="Z129" s="40"/>
      <c r="AA129" s="40"/>
      <c r="AB129" s="40"/>
      <c r="AC129" s="40"/>
      <c r="AD129" s="40"/>
      <c r="AE129" s="40"/>
      <c r="AR129" s="256" t="s">
        <v>196</v>
      </c>
      <c r="AT129" s="256" t="s">
        <v>187</v>
      </c>
      <c r="AU129" s="256" t="s">
        <v>99</v>
      </c>
      <c r="AY129" s="18" t="s">
        <v>184</v>
      </c>
      <c r="BE129" s="257">
        <f>IF(N129="základní",J129,0)</f>
        <v>0</v>
      </c>
      <c r="BF129" s="257">
        <f>IF(N129="snížená",J129,0)</f>
        <v>0</v>
      </c>
      <c r="BG129" s="257">
        <f>IF(N129="zákl. přenesená",J129,0)</f>
        <v>0</v>
      </c>
      <c r="BH129" s="257">
        <f>IF(N129="sníž. přenesená",J129,0)</f>
        <v>0</v>
      </c>
      <c r="BI129" s="257">
        <f>IF(N129="nulová",J129,0)</f>
        <v>0</v>
      </c>
      <c r="BJ129" s="18" t="s">
        <v>99</v>
      </c>
      <c r="BK129" s="257">
        <f>ROUND(I129*H129,2)</f>
        <v>0</v>
      </c>
      <c r="BL129" s="18" t="s">
        <v>196</v>
      </c>
      <c r="BM129" s="256" t="s">
        <v>270</v>
      </c>
    </row>
    <row r="130" s="13" customFormat="1">
      <c r="A130" s="13"/>
      <c r="B130" s="266"/>
      <c r="C130" s="267"/>
      <c r="D130" s="258" t="s">
        <v>271</v>
      </c>
      <c r="E130" s="268" t="s">
        <v>1</v>
      </c>
      <c r="F130" s="269" t="s">
        <v>272</v>
      </c>
      <c r="G130" s="267"/>
      <c r="H130" s="270">
        <v>65</v>
      </c>
      <c r="I130" s="271"/>
      <c r="J130" s="267"/>
      <c r="K130" s="267"/>
      <c r="L130" s="272"/>
      <c r="M130" s="273"/>
      <c r="N130" s="274"/>
      <c r="O130" s="274"/>
      <c r="P130" s="274"/>
      <c r="Q130" s="274"/>
      <c r="R130" s="274"/>
      <c r="S130" s="274"/>
      <c r="T130" s="275"/>
      <c r="U130" s="13"/>
      <c r="V130" s="13"/>
      <c r="W130" s="13"/>
      <c r="X130" s="13"/>
      <c r="Y130" s="13"/>
      <c r="Z130" s="13"/>
      <c r="AA130" s="13"/>
      <c r="AB130" s="13"/>
      <c r="AC130" s="13"/>
      <c r="AD130" s="13"/>
      <c r="AE130" s="13"/>
      <c r="AT130" s="276" t="s">
        <v>271</v>
      </c>
      <c r="AU130" s="276" t="s">
        <v>99</v>
      </c>
      <c r="AV130" s="13" t="s">
        <v>99</v>
      </c>
      <c r="AW130" s="13" t="s">
        <v>38</v>
      </c>
      <c r="AX130" s="13" t="s">
        <v>83</v>
      </c>
      <c r="AY130" s="276" t="s">
        <v>184</v>
      </c>
    </row>
    <row r="131" s="14" customFormat="1">
      <c r="A131" s="14"/>
      <c r="B131" s="277"/>
      <c r="C131" s="278"/>
      <c r="D131" s="258" t="s">
        <v>271</v>
      </c>
      <c r="E131" s="279" t="s">
        <v>1</v>
      </c>
      <c r="F131" s="280" t="s">
        <v>273</v>
      </c>
      <c r="G131" s="278"/>
      <c r="H131" s="281">
        <v>65</v>
      </c>
      <c r="I131" s="282"/>
      <c r="J131" s="278"/>
      <c r="K131" s="278"/>
      <c r="L131" s="283"/>
      <c r="M131" s="284"/>
      <c r="N131" s="285"/>
      <c r="O131" s="285"/>
      <c r="P131" s="285"/>
      <c r="Q131" s="285"/>
      <c r="R131" s="285"/>
      <c r="S131" s="285"/>
      <c r="T131" s="286"/>
      <c r="U131" s="14"/>
      <c r="V131" s="14"/>
      <c r="W131" s="14"/>
      <c r="X131" s="14"/>
      <c r="Y131" s="14"/>
      <c r="Z131" s="14"/>
      <c r="AA131" s="14"/>
      <c r="AB131" s="14"/>
      <c r="AC131" s="14"/>
      <c r="AD131" s="14"/>
      <c r="AE131" s="14"/>
      <c r="AT131" s="287" t="s">
        <v>271</v>
      </c>
      <c r="AU131" s="287" t="s">
        <v>99</v>
      </c>
      <c r="AV131" s="14" t="s">
        <v>196</v>
      </c>
      <c r="AW131" s="14" t="s">
        <v>38</v>
      </c>
      <c r="AX131" s="14" t="s">
        <v>91</v>
      </c>
      <c r="AY131" s="287" t="s">
        <v>184</v>
      </c>
    </row>
    <row r="132" s="2" customFormat="1" ht="16.5" customHeight="1">
      <c r="A132" s="40"/>
      <c r="B132" s="41"/>
      <c r="C132" s="245" t="s">
        <v>99</v>
      </c>
      <c r="D132" s="245" t="s">
        <v>187</v>
      </c>
      <c r="E132" s="246" t="s">
        <v>274</v>
      </c>
      <c r="F132" s="247" t="s">
        <v>275</v>
      </c>
      <c r="G132" s="248" t="s">
        <v>276</v>
      </c>
      <c r="H132" s="249">
        <v>67</v>
      </c>
      <c r="I132" s="250"/>
      <c r="J132" s="251">
        <f>ROUND(I132*H132,2)</f>
        <v>0</v>
      </c>
      <c r="K132" s="247" t="s">
        <v>191</v>
      </c>
      <c r="L132" s="46"/>
      <c r="M132" s="252" t="s">
        <v>1</v>
      </c>
      <c r="N132" s="253" t="s">
        <v>49</v>
      </c>
      <c r="O132" s="93"/>
      <c r="P132" s="254">
        <f>O132*H132</f>
        <v>0</v>
      </c>
      <c r="Q132" s="254">
        <v>0</v>
      </c>
      <c r="R132" s="254">
        <f>Q132*H132</f>
        <v>0</v>
      </c>
      <c r="S132" s="254">
        <v>0</v>
      </c>
      <c r="T132" s="255">
        <f>S132*H132</f>
        <v>0</v>
      </c>
      <c r="U132" s="40"/>
      <c r="V132" s="40"/>
      <c r="W132" s="40"/>
      <c r="X132" s="40"/>
      <c r="Y132" s="40"/>
      <c r="Z132" s="40"/>
      <c r="AA132" s="40"/>
      <c r="AB132" s="40"/>
      <c r="AC132" s="40"/>
      <c r="AD132" s="40"/>
      <c r="AE132" s="40"/>
      <c r="AR132" s="256" t="s">
        <v>196</v>
      </c>
      <c r="AT132" s="256" t="s">
        <v>187</v>
      </c>
      <c r="AU132" s="256" t="s">
        <v>99</v>
      </c>
      <c r="AY132" s="18" t="s">
        <v>184</v>
      </c>
      <c r="BE132" s="257">
        <f>IF(N132="základní",J132,0)</f>
        <v>0</v>
      </c>
      <c r="BF132" s="257">
        <f>IF(N132="snížená",J132,0)</f>
        <v>0</v>
      </c>
      <c r="BG132" s="257">
        <f>IF(N132="zákl. přenesená",J132,0)</f>
        <v>0</v>
      </c>
      <c r="BH132" s="257">
        <f>IF(N132="sníž. přenesená",J132,0)</f>
        <v>0</v>
      </c>
      <c r="BI132" s="257">
        <f>IF(N132="nulová",J132,0)</f>
        <v>0</v>
      </c>
      <c r="BJ132" s="18" t="s">
        <v>99</v>
      </c>
      <c r="BK132" s="257">
        <f>ROUND(I132*H132,2)</f>
        <v>0</v>
      </c>
      <c r="BL132" s="18" t="s">
        <v>196</v>
      </c>
      <c r="BM132" s="256" t="s">
        <v>277</v>
      </c>
    </row>
    <row r="133" s="2" customFormat="1" ht="16.5" customHeight="1">
      <c r="A133" s="40"/>
      <c r="B133" s="41"/>
      <c r="C133" s="245" t="s">
        <v>278</v>
      </c>
      <c r="D133" s="245" t="s">
        <v>187</v>
      </c>
      <c r="E133" s="246" t="s">
        <v>279</v>
      </c>
      <c r="F133" s="247" t="s">
        <v>280</v>
      </c>
      <c r="G133" s="248" t="s">
        <v>276</v>
      </c>
      <c r="H133" s="249">
        <v>67</v>
      </c>
      <c r="I133" s="250"/>
      <c r="J133" s="251">
        <f>ROUND(I133*H133,2)</f>
        <v>0</v>
      </c>
      <c r="K133" s="247" t="s">
        <v>191</v>
      </c>
      <c r="L133" s="46"/>
      <c r="M133" s="252" t="s">
        <v>1</v>
      </c>
      <c r="N133" s="253" t="s">
        <v>49</v>
      </c>
      <c r="O133" s="93"/>
      <c r="P133" s="254">
        <f>O133*H133</f>
        <v>0</v>
      </c>
      <c r="Q133" s="254">
        <v>0</v>
      </c>
      <c r="R133" s="254">
        <f>Q133*H133</f>
        <v>0</v>
      </c>
      <c r="S133" s="254">
        <v>0</v>
      </c>
      <c r="T133" s="255">
        <f>S133*H133</f>
        <v>0</v>
      </c>
      <c r="U133" s="40"/>
      <c r="V133" s="40"/>
      <c r="W133" s="40"/>
      <c r="X133" s="40"/>
      <c r="Y133" s="40"/>
      <c r="Z133" s="40"/>
      <c r="AA133" s="40"/>
      <c r="AB133" s="40"/>
      <c r="AC133" s="40"/>
      <c r="AD133" s="40"/>
      <c r="AE133" s="40"/>
      <c r="AR133" s="256" t="s">
        <v>196</v>
      </c>
      <c r="AT133" s="256" t="s">
        <v>187</v>
      </c>
      <c r="AU133" s="256" t="s">
        <v>99</v>
      </c>
      <c r="AY133" s="18" t="s">
        <v>184</v>
      </c>
      <c r="BE133" s="257">
        <f>IF(N133="základní",J133,0)</f>
        <v>0</v>
      </c>
      <c r="BF133" s="257">
        <f>IF(N133="snížená",J133,0)</f>
        <v>0</v>
      </c>
      <c r="BG133" s="257">
        <f>IF(N133="zákl. přenesená",J133,0)</f>
        <v>0</v>
      </c>
      <c r="BH133" s="257">
        <f>IF(N133="sníž. přenesená",J133,0)</f>
        <v>0</v>
      </c>
      <c r="BI133" s="257">
        <f>IF(N133="nulová",J133,0)</f>
        <v>0</v>
      </c>
      <c r="BJ133" s="18" t="s">
        <v>99</v>
      </c>
      <c r="BK133" s="257">
        <f>ROUND(I133*H133,2)</f>
        <v>0</v>
      </c>
      <c r="BL133" s="18" t="s">
        <v>196</v>
      </c>
      <c r="BM133" s="256" t="s">
        <v>281</v>
      </c>
    </row>
    <row r="134" s="2" customFormat="1" ht="16.5" customHeight="1">
      <c r="A134" s="40"/>
      <c r="B134" s="41"/>
      <c r="C134" s="245" t="s">
        <v>196</v>
      </c>
      <c r="D134" s="245" t="s">
        <v>187</v>
      </c>
      <c r="E134" s="246" t="s">
        <v>282</v>
      </c>
      <c r="F134" s="247" t="s">
        <v>283</v>
      </c>
      <c r="G134" s="248" t="s">
        <v>190</v>
      </c>
      <c r="H134" s="249">
        <v>1</v>
      </c>
      <c r="I134" s="250"/>
      <c r="J134" s="251">
        <f>ROUND(I134*H134,2)</f>
        <v>0</v>
      </c>
      <c r="K134" s="247" t="s">
        <v>284</v>
      </c>
      <c r="L134" s="46"/>
      <c r="M134" s="252" t="s">
        <v>1</v>
      </c>
      <c r="N134" s="253" t="s">
        <v>49</v>
      </c>
      <c r="O134" s="93"/>
      <c r="P134" s="254">
        <f>O134*H134</f>
        <v>0</v>
      </c>
      <c r="Q134" s="254">
        <v>0</v>
      </c>
      <c r="R134" s="254">
        <f>Q134*H134</f>
        <v>0</v>
      </c>
      <c r="S134" s="254">
        <v>0</v>
      </c>
      <c r="T134" s="255">
        <f>S134*H134</f>
        <v>0</v>
      </c>
      <c r="U134" s="40"/>
      <c r="V134" s="40"/>
      <c r="W134" s="40"/>
      <c r="X134" s="40"/>
      <c r="Y134" s="40"/>
      <c r="Z134" s="40"/>
      <c r="AA134" s="40"/>
      <c r="AB134" s="40"/>
      <c r="AC134" s="40"/>
      <c r="AD134" s="40"/>
      <c r="AE134" s="40"/>
      <c r="AR134" s="256" t="s">
        <v>196</v>
      </c>
      <c r="AT134" s="256" t="s">
        <v>187</v>
      </c>
      <c r="AU134" s="256" t="s">
        <v>99</v>
      </c>
      <c r="AY134" s="18" t="s">
        <v>184</v>
      </c>
      <c r="BE134" s="257">
        <f>IF(N134="základní",J134,0)</f>
        <v>0</v>
      </c>
      <c r="BF134" s="257">
        <f>IF(N134="snížená",J134,0)</f>
        <v>0</v>
      </c>
      <c r="BG134" s="257">
        <f>IF(N134="zákl. přenesená",J134,0)</f>
        <v>0</v>
      </c>
      <c r="BH134" s="257">
        <f>IF(N134="sníž. přenesená",J134,0)</f>
        <v>0</v>
      </c>
      <c r="BI134" s="257">
        <f>IF(N134="nulová",J134,0)</f>
        <v>0</v>
      </c>
      <c r="BJ134" s="18" t="s">
        <v>99</v>
      </c>
      <c r="BK134" s="257">
        <f>ROUND(I134*H134,2)</f>
        <v>0</v>
      </c>
      <c r="BL134" s="18" t="s">
        <v>196</v>
      </c>
      <c r="BM134" s="256" t="s">
        <v>285</v>
      </c>
    </row>
    <row r="135" s="2" customFormat="1" ht="16.5" customHeight="1">
      <c r="A135" s="40"/>
      <c r="B135" s="41"/>
      <c r="C135" s="245" t="s">
        <v>183</v>
      </c>
      <c r="D135" s="245" t="s">
        <v>187</v>
      </c>
      <c r="E135" s="246" t="s">
        <v>286</v>
      </c>
      <c r="F135" s="247" t="s">
        <v>287</v>
      </c>
      <c r="G135" s="248" t="s">
        <v>269</v>
      </c>
      <c r="H135" s="249">
        <v>49.799999999999997</v>
      </c>
      <c r="I135" s="250"/>
      <c r="J135" s="251">
        <f>ROUND(I135*H135,2)</f>
        <v>0</v>
      </c>
      <c r="K135" s="247" t="s">
        <v>191</v>
      </c>
      <c r="L135" s="46"/>
      <c r="M135" s="252" t="s">
        <v>1</v>
      </c>
      <c r="N135" s="253" t="s">
        <v>49</v>
      </c>
      <c r="O135" s="93"/>
      <c r="P135" s="254">
        <f>O135*H135</f>
        <v>0</v>
      </c>
      <c r="Q135" s="254">
        <v>0</v>
      </c>
      <c r="R135" s="254">
        <f>Q135*H135</f>
        <v>0</v>
      </c>
      <c r="S135" s="254">
        <v>0.26000000000000001</v>
      </c>
      <c r="T135" s="255">
        <f>S135*H135</f>
        <v>12.948</v>
      </c>
      <c r="U135" s="40"/>
      <c r="V135" s="40"/>
      <c r="W135" s="40"/>
      <c r="X135" s="40"/>
      <c r="Y135" s="40"/>
      <c r="Z135" s="40"/>
      <c r="AA135" s="40"/>
      <c r="AB135" s="40"/>
      <c r="AC135" s="40"/>
      <c r="AD135" s="40"/>
      <c r="AE135" s="40"/>
      <c r="AR135" s="256" t="s">
        <v>196</v>
      </c>
      <c r="AT135" s="256" t="s">
        <v>187</v>
      </c>
      <c r="AU135" s="256" t="s">
        <v>99</v>
      </c>
      <c r="AY135" s="18" t="s">
        <v>184</v>
      </c>
      <c r="BE135" s="257">
        <f>IF(N135="základní",J135,0)</f>
        <v>0</v>
      </c>
      <c r="BF135" s="257">
        <f>IF(N135="snížená",J135,0)</f>
        <v>0</v>
      </c>
      <c r="BG135" s="257">
        <f>IF(N135="zákl. přenesená",J135,0)</f>
        <v>0</v>
      </c>
      <c r="BH135" s="257">
        <f>IF(N135="sníž. přenesená",J135,0)</f>
        <v>0</v>
      </c>
      <c r="BI135" s="257">
        <f>IF(N135="nulová",J135,0)</f>
        <v>0</v>
      </c>
      <c r="BJ135" s="18" t="s">
        <v>99</v>
      </c>
      <c r="BK135" s="257">
        <f>ROUND(I135*H135,2)</f>
        <v>0</v>
      </c>
      <c r="BL135" s="18" t="s">
        <v>196</v>
      </c>
      <c r="BM135" s="256" t="s">
        <v>288</v>
      </c>
    </row>
    <row r="136" s="13" customFormat="1">
      <c r="A136" s="13"/>
      <c r="B136" s="266"/>
      <c r="C136" s="267"/>
      <c r="D136" s="258" t="s">
        <v>271</v>
      </c>
      <c r="E136" s="268" t="s">
        <v>1</v>
      </c>
      <c r="F136" s="269" t="s">
        <v>289</v>
      </c>
      <c r="G136" s="267"/>
      <c r="H136" s="270">
        <v>49.799999999999997</v>
      </c>
      <c r="I136" s="271"/>
      <c r="J136" s="267"/>
      <c r="K136" s="267"/>
      <c r="L136" s="272"/>
      <c r="M136" s="273"/>
      <c r="N136" s="274"/>
      <c r="O136" s="274"/>
      <c r="P136" s="274"/>
      <c r="Q136" s="274"/>
      <c r="R136" s="274"/>
      <c r="S136" s="274"/>
      <c r="T136" s="275"/>
      <c r="U136" s="13"/>
      <c r="V136" s="13"/>
      <c r="W136" s="13"/>
      <c r="X136" s="13"/>
      <c r="Y136" s="13"/>
      <c r="Z136" s="13"/>
      <c r="AA136" s="13"/>
      <c r="AB136" s="13"/>
      <c r="AC136" s="13"/>
      <c r="AD136" s="13"/>
      <c r="AE136" s="13"/>
      <c r="AT136" s="276" t="s">
        <v>271</v>
      </c>
      <c r="AU136" s="276" t="s">
        <v>99</v>
      </c>
      <c r="AV136" s="13" t="s">
        <v>99</v>
      </c>
      <c r="AW136" s="13" t="s">
        <v>38</v>
      </c>
      <c r="AX136" s="13" t="s">
        <v>83</v>
      </c>
      <c r="AY136" s="276" t="s">
        <v>184</v>
      </c>
    </row>
    <row r="137" s="14" customFormat="1">
      <c r="A137" s="14"/>
      <c r="B137" s="277"/>
      <c r="C137" s="278"/>
      <c r="D137" s="258" t="s">
        <v>271</v>
      </c>
      <c r="E137" s="279" t="s">
        <v>1</v>
      </c>
      <c r="F137" s="280" t="s">
        <v>273</v>
      </c>
      <c r="G137" s="278"/>
      <c r="H137" s="281">
        <v>49.799999999999997</v>
      </c>
      <c r="I137" s="282"/>
      <c r="J137" s="278"/>
      <c r="K137" s="278"/>
      <c r="L137" s="283"/>
      <c r="M137" s="284"/>
      <c r="N137" s="285"/>
      <c r="O137" s="285"/>
      <c r="P137" s="285"/>
      <c r="Q137" s="285"/>
      <c r="R137" s="285"/>
      <c r="S137" s="285"/>
      <c r="T137" s="286"/>
      <c r="U137" s="14"/>
      <c r="V137" s="14"/>
      <c r="W137" s="14"/>
      <c r="X137" s="14"/>
      <c r="Y137" s="14"/>
      <c r="Z137" s="14"/>
      <c r="AA137" s="14"/>
      <c r="AB137" s="14"/>
      <c r="AC137" s="14"/>
      <c r="AD137" s="14"/>
      <c r="AE137" s="14"/>
      <c r="AT137" s="287" t="s">
        <v>271</v>
      </c>
      <c r="AU137" s="287" t="s">
        <v>99</v>
      </c>
      <c r="AV137" s="14" t="s">
        <v>196</v>
      </c>
      <c r="AW137" s="14" t="s">
        <v>38</v>
      </c>
      <c r="AX137" s="14" t="s">
        <v>91</v>
      </c>
      <c r="AY137" s="287" t="s">
        <v>184</v>
      </c>
    </row>
    <row r="138" s="2" customFormat="1" ht="16.5" customHeight="1">
      <c r="A138" s="40"/>
      <c r="B138" s="41"/>
      <c r="C138" s="245" t="s">
        <v>205</v>
      </c>
      <c r="D138" s="245" t="s">
        <v>187</v>
      </c>
      <c r="E138" s="246" t="s">
        <v>290</v>
      </c>
      <c r="F138" s="247" t="s">
        <v>291</v>
      </c>
      <c r="G138" s="248" t="s">
        <v>269</v>
      </c>
      <c r="H138" s="249">
        <v>79.299999999999997</v>
      </c>
      <c r="I138" s="250"/>
      <c r="J138" s="251">
        <f>ROUND(I138*H138,2)</f>
        <v>0</v>
      </c>
      <c r="K138" s="247" t="s">
        <v>191</v>
      </c>
      <c r="L138" s="46"/>
      <c r="M138" s="252" t="s">
        <v>1</v>
      </c>
      <c r="N138" s="253" t="s">
        <v>49</v>
      </c>
      <c r="O138" s="93"/>
      <c r="P138" s="254">
        <f>O138*H138</f>
        <v>0</v>
      </c>
      <c r="Q138" s="254">
        <v>0</v>
      </c>
      <c r="R138" s="254">
        <f>Q138*H138</f>
        <v>0</v>
      </c>
      <c r="S138" s="254">
        <v>0.28999999999999998</v>
      </c>
      <c r="T138" s="255">
        <f>S138*H138</f>
        <v>22.996999999999996</v>
      </c>
      <c r="U138" s="40"/>
      <c r="V138" s="40"/>
      <c r="W138" s="40"/>
      <c r="X138" s="40"/>
      <c r="Y138" s="40"/>
      <c r="Z138" s="40"/>
      <c r="AA138" s="40"/>
      <c r="AB138" s="40"/>
      <c r="AC138" s="40"/>
      <c r="AD138" s="40"/>
      <c r="AE138" s="40"/>
      <c r="AR138" s="256" t="s">
        <v>196</v>
      </c>
      <c r="AT138" s="256" t="s">
        <v>187</v>
      </c>
      <c r="AU138" s="256" t="s">
        <v>99</v>
      </c>
      <c r="AY138" s="18" t="s">
        <v>184</v>
      </c>
      <c r="BE138" s="257">
        <f>IF(N138="základní",J138,0)</f>
        <v>0</v>
      </c>
      <c r="BF138" s="257">
        <f>IF(N138="snížená",J138,0)</f>
        <v>0</v>
      </c>
      <c r="BG138" s="257">
        <f>IF(N138="zákl. přenesená",J138,0)</f>
        <v>0</v>
      </c>
      <c r="BH138" s="257">
        <f>IF(N138="sníž. přenesená",J138,0)</f>
        <v>0</v>
      </c>
      <c r="BI138" s="257">
        <f>IF(N138="nulová",J138,0)</f>
        <v>0</v>
      </c>
      <c r="BJ138" s="18" t="s">
        <v>99</v>
      </c>
      <c r="BK138" s="257">
        <f>ROUND(I138*H138,2)</f>
        <v>0</v>
      </c>
      <c r="BL138" s="18" t="s">
        <v>196</v>
      </c>
      <c r="BM138" s="256" t="s">
        <v>292</v>
      </c>
    </row>
    <row r="139" s="13" customFormat="1">
      <c r="A139" s="13"/>
      <c r="B139" s="266"/>
      <c r="C139" s="267"/>
      <c r="D139" s="258" t="s">
        <v>271</v>
      </c>
      <c r="E139" s="268" t="s">
        <v>1</v>
      </c>
      <c r="F139" s="269" t="s">
        <v>293</v>
      </c>
      <c r="G139" s="267"/>
      <c r="H139" s="270">
        <v>79.299999999999997</v>
      </c>
      <c r="I139" s="271"/>
      <c r="J139" s="267"/>
      <c r="K139" s="267"/>
      <c r="L139" s="272"/>
      <c r="M139" s="273"/>
      <c r="N139" s="274"/>
      <c r="O139" s="274"/>
      <c r="P139" s="274"/>
      <c r="Q139" s="274"/>
      <c r="R139" s="274"/>
      <c r="S139" s="274"/>
      <c r="T139" s="275"/>
      <c r="U139" s="13"/>
      <c r="V139" s="13"/>
      <c r="W139" s="13"/>
      <c r="X139" s="13"/>
      <c r="Y139" s="13"/>
      <c r="Z139" s="13"/>
      <c r="AA139" s="13"/>
      <c r="AB139" s="13"/>
      <c r="AC139" s="13"/>
      <c r="AD139" s="13"/>
      <c r="AE139" s="13"/>
      <c r="AT139" s="276" t="s">
        <v>271</v>
      </c>
      <c r="AU139" s="276" t="s">
        <v>99</v>
      </c>
      <c r="AV139" s="13" t="s">
        <v>99</v>
      </c>
      <c r="AW139" s="13" t="s">
        <v>38</v>
      </c>
      <c r="AX139" s="13" t="s">
        <v>83</v>
      </c>
      <c r="AY139" s="276" t="s">
        <v>184</v>
      </c>
    </row>
    <row r="140" s="14" customFormat="1">
      <c r="A140" s="14"/>
      <c r="B140" s="277"/>
      <c r="C140" s="278"/>
      <c r="D140" s="258" t="s">
        <v>271</v>
      </c>
      <c r="E140" s="279" t="s">
        <v>1</v>
      </c>
      <c r="F140" s="280" t="s">
        <v>273</v>
      </c>
      <c r="G140" s="278"/>
      <c r="H140" s="281">
        <v>79.299999999999997</v>
      </c>
      <c r="I140" s="282"/>
      <c r="J140" s="278"/>
      <c r="K140" s="278"/>
      <c r="L140" s="283"/>
      <c r="M140" s="284"/>
      <c r="N140" s="285"/>
      <c r="O140" s="285"/>
      <c r="P140" s="285"/>
      <c r="Q140" s="285"/>
      <c r="R140" s="285"/>
      <c r="S140" s="285"/>
      <c r="T140" s="286"/>
      <c r="U140" s="14"/>
      <c r="V140" s="14"/>
      <c r="W140" s="14"/>
      <c r="X140" s="14"/>
      <c r="Y140" s="14"/>
      <c r="Z140" s="14"/>
      <c r="AA140" s="14"/>
      <c r="AB140" s="14"/>
      <c r="AC140" s="14"/>
      <c r="AD140" s="14"/>
      <c r="AE140" s="14"/>
      <c r="AT140" s="287" t="s">
        <v>271</v>
      </c>
      <c r="AU140" s="287" t="s">
        <v>99</v>
      </c>
      <c r="AV140" s="14" t="s">
        <v>196</v>
      </c>
      <c r="AW140" s="14" t="s">
        <v>38</v>
      </c>
      <c r="AX140" s="14" t="s">
        <v>91</v>
      </c>
      <c r="AY140" s="287" t="s">
        <v>184</v>
      </c>
    </row>
    <row r="141" s="2" customFormat="1" ht="16.5" customHeight="1">
      <c r="A141" s="40"/>
      <c r="B141" s="41"/>
      <c r="C141" s="245" t="s">
        <v>212</v>
      </c>
      <c r="D141" s="245" t="s">
        <v>187</v>
      </c>
      <c r="E141" s="246" t="s">
        <v>294</v>
      </c>
      <c r="F141" s="247" t="s">
        <v>295</v>
      </c>
      <c r="G141" s="248" t="s">
        <v>269</v>
      </c>
      <c r="H141" s="249">
        <v>79.299999999999997</v>
      </c>
      <c r="I141" s="250"/>
      <c r="J141" s="251">
        <f>ROUND(I141*H141,2)</f>
        <v>0</v>
      </c>
      <c r="K141" s="247" t="s">
        <v>191</v>
      </c>
      <c r="L141" s="46"/>
      <c r="M141" s="252" t="s">
        <v>1</v>
      </c>
      <c r="N141" s="253" t="s">
        <v>49</v>
      </c>
      <c r="O141" s="93"/>
      <c r="P141" s="254">
        <f>O141*H141</f>
        <v>0</v>
      </c>
      <c r="Q141" s="254">
        <v>0</v>
      </c>
      <c r="R141" s="254">
        <f>Q141*H141</f>
        <v>0</v>
      </c>
      <c r="S141" s="254">
        <v>0.33000000000000002</v>
      </c>
      <c r="T141" s="255">
        <f>S141*H141</f>
        <v>26.169</v>
      </c>
      <c r="U141" s="40"/>
      <c r="V141" s="40"/>
      <c r="W141" s="40"/>
      <c r="X141" s="40"/>
      <c r="Y141" s="40"/>
      <c r="Z141" s="40"/>
      <c r="AA141" s="40"/>
      <c r="AB141" s="40"/>
      <c r="AC141" s="40"/>
      <c r="AD141" s="40"/>
      <c r="AE141" s="40"/>
      <c r="AR141" s="256" t="s">
        <v>196</v>
      </c>
      <c r="AT141" s="256" t="s">
        <v>187</v>
      </c>
      <c r="AU141" s="256" t="s">
        <v>99</v>
      </c>
      <c r="AY141" s="18" t="s">
        <v>184</v>
      </c>
      <c r="BE141" s="257">
        <f>IF(N141="základní",J141,0)</f>
        <v>0</v>
      </c>
      <c r="BF141" s="257">
        <f>IF(N141="snížená",J141,0)</f>
        <v>0</v>
      </c>
      <c r="BG141" s="257">
        <f>IF(N141="zákl. přenesená",J141,0)</f>
        <v>0</v>
      </c>
      <c r="BH141" s="257">
        <f>IF(N141="sníž. přenesená",J141,0)</f>
        <v>0</v>
      </c>
      <c r="BI141" s="257">
        <f>IF(N141="nulová",J141,0)</f>
        <v>0</v>
      </c>
      <c r="BJ141" s="18" t="s">
        <v>99</v>
      </c>
      <c r="BK141" s="257">
        <f>ROUND(I141*H141,2)</f>
        <v>0</v>
      </c>
      <c r="BL141" s="18" t="s">
        <v>196</v>
      </c>
      <c r="BM141" s="256" t="s">
        <v>296</v>
      </c>
    </row>
    <row r="142" s="13" customFormat="1">
      <c r="A142" s="13"/>
      <c r="B142" s="266"/>
      <c r="C142" s="267"/>
      <c r="D142" s="258" t="s">
        <v>271</v>
      </c>
      <c r="E142" s="268" t="s">
        <v>1</v>
      </c>
      <c r="F142" s="269" t="s">
        <v>293</v>
      </c>
      <c r="G142" s="267"/>
      <c r="H142" s="270">
        <v>79.299999999999997</v>
      </c>
      <c r="I142" s="271"/>
      <c r="J142" s="267"/>
      <c r="K142" s="267"/>
      <c r="L142" s="272"/>
      <c r="M142" s="273"/>
      <c r="N142" s="274"/>
      <c r="O142" s="274"/>
      <c r="P142" s="274"/>
      <c r="Q142" s="274"/>
      <c r="R142" s="274"/>
      <c r="S142" s="274"/>
      <c r="T142" s="275"/>
      <c r="U142" s="13"/>
      <c r="V142" s="13"/>
      <c r="W142" s="13"/>
      <c r="X142" s="13"/>
      <c r="Y142" s="13"/>
      <c r="Z142" s="13"/>
      <c r="AA142" s="13"/>
      <c r="AB142" s="13"/>
      <c r="AC142" s="13"/>
      <c r="AD142" s="13"/>
      <c r="AE142" s="13"/>
      <c r="AT142" s="276" t="s">
        <v>271</v>
      </c>
      <c r="AU142" s="276" t="s">
        <v>99</v>
      </c>
      <c r="AV142" s="13" t="s">
        <v>99</v>
      </c>
      <c r="AW142" s="13" t="s">
        <v>38</v>
      </c>
      <c r="AX142" s="13" t="s">
        <v>83</v>
      </c>
      <c r="AY142" s="276" t="s">
        <v>184</v>
      </c>
    </row>
    <row r="143" s="14" customFormat="1">
      <c r="A143" s="14"/>
      <c r="B143" s="277"/>
      <c r="C143" s="278"/>
      <c r="D143" s="258" t="s">
        <v>271</v>
      </c>
      <c r="E143" s="279" t="s">
        <v>1</v>
      </c>
      <c r="F143" s="280" t="s">
        <v>273</v>
      </c>
      <c r="G143" s="278"/>
      <c r="H143" s="281">
        <v>79.299999999999997</v>
      </c>
      <c r="I143" s="282"/>
      <c r="J143" s="278"/>
      <c r="K143" s="278"/>
      <c r="L143" s="283"/>
      <c r="M143" s="284"/>
      <c r="N143" s="285"/>
      <c r="O143" s="285"/>
      <c r="P143" s="285"/>
      <c r="Q143" s="285"/>
      <c r="R143" s="285"/>
      <c r="S143" s="285"/>
      <c r="T143" s="286"/>
      <c r="U143" s="14"/>
      <c r="V143" s="14"/>
      <c r="W143" s="14"/>
      <c r="X143" s="14"/>
      <c r="Y143" s="14"/>
      <c r="Z143" s="14"/>
      <c r="AA143" s="14"/>
      <c r="AB143" s="14"/>
      <c r="AC143" s="14"/>
      <c r="AD143" s="14"/>
      <c r="AE143" s="14"/>
      <c r="AT143" s="287" t="s">
        <v>271</v>
      </c>
      <c r="AU143" s="287" t="s">
        <v>99</v>
      </c>
      <c r="AV143" s="14" t="s">
        <v>196</v>
      </c>
      <c r="AW143" s="14" t="s">
        <v>38</v>
      </c>
      <c r="AX143" s="14" t="s">
        <v>91</v>
      </c>
      <c r="AY143" s="287" t="s">
        <v>184</v>
      </c>
    </row>
    <row r="144" s="2" customFormat="1" ht="16.5" customHeight="1">
      <c r="A144" s="40"/>
      <c r="B144" s="41"/>
      <c r="C144" s="245" t="s">
        <v>219</v>
      </c>
      <c r="D144" s="245" t="s">
        <v>187</v>
      </c>
      <c r="E144" s="246" t="s">
        <v>297</v>
      </c>
      <c r="F144" s="247" t="s">
        <v>298</v>
      </c>
      <c r="G144" s="248" t="s">
        <v>269</v>
      </c>
      <c r="H144" s="249">
        <v>368.5</v>
      </c>
      <c r="I144" s="250"/>
      <c r="J144" s="251">
        <f>ROUND(I144*H144,2)</f>
        <v>0</v>
      </c>
      <c r="K144" s="247" t="s">
        <v>191</v>
      </c>
      <c r="L144" s="46"/>
      <c r="M144" s="252" t="s">
        <v>1</v>
      </c>
      <c r="N144" s="253" t="s">
        <v>49</v>
      </c>
      <c r="O144" s="93"/>
      <c r="P144" s="254">
        <f>O144*H144</f>
        <v>0</v>
      </c>
      <c r="Q144" s="254">
        <v>0</v>
      </c>
      <c r="R144" s="254">
        <f>Q144*H144</f>
        <v>0</v>
      </c>
      <c r="S144" s="254">
        <v>0.44</v>
      </c>
      <c r="T144" s="255">
        <f>S144*H144</f>
        <v>162.14000000000002</v>
      </c>
      <c r="U144" s="40"/>
      <c r="V144" s="40"/>
      <c r="W144" s="40"/>
      <c r="X144" s="40"/>
      <c r="Y144" s="40"/>
      <c r="Z144" s="40"/>
      <c r="AA144" s="40"/>
      <c r="AB144" s="40"/>
      <c r="AC144" s="40"/>
      <c r="AD144" s="40"/>
      <c r="AE144" s="40"/>
      <c r="AR144" s="256" t="s">
        <v>196</v>
      </c>
      <c r="AT144" s="256" t="s">
        <v>187</v>
      </c>
      <c r="AU144" s="256" t="s">
        <v>99</v>
      </c>
      <c r="AY144" s="18" t="s">
        <v>184</v>
      </c>
      <c r="BE144" s="257">
        <f>IF(N144="základní",J144,0)</f>
        <v>0</v>
      </c>
      <c r="BF144" s="257">
        <f>IF(N144="snížená",J144,0)</f>
        <v>0</v>
      </c>
      <c r="BG144" s="257">
        <f>IF(N144="zákl. přenesená",J144,0)</f>
        <v>0</v>
      </c>
      <c r="BH144" s="257">
        <f>IF(N144="sníž. přenesená",J144,0)</f>
        <v>0</v>
      </c>
      <c r="BI144" s="257">
        <f>IF(N144="nulová",J144,0)</f>
        <v>0</v>
      </c>
      <c r="BJ144" s="18" t="s">
        <v>99</v>
      </c>
      <c r="BK144" s="257">
        <f>ROUND(I144*H144,2)</f>
        <v>0</v>
      </c>
      <c r="BL144" s="18" t="s">
        <v>196</v>
      </c>
      <c r="BM144" s="256" t="s">
        <v>299</v>
      </c>
    </row>
    <row r="145" s="13" customFormat="1">
      <c r="A145" s="13"/>
      <c r="B145" s="266"/>
      <c r="C145" s="267"/>
      <c r="D145" s="258" t="s">
        <v>271</v>
      </c>
      <c r="E145" s="268" t="s">
        <v>1</v>
      </c>
      <c r="F145" s="269" t="s">
        <v>300</v>
      </c>
      <c r="G145" s="267"/>
      <c r="H145" s="270">
        <v>368.5</v>
      </c>
      <c r="I145" s="271"/>
      <c r="J145" s="267"/>
      <c r="K145" s="267"/>
      <c r="L145" s="272"/>
      <c r="M145" s="273"/>
      <c r="N145" s="274"/>
      <c r="O145" s="274"/>
      <c r="P145" s="274"/>
      <c r="Q145" s="274"/>
      <c r="R145" s="274"/>
      <c r="S145" s="274"/>
      <c r="T145" s="275"/>
      <c r="U145" s="13"/>
      <c r="V145" s="13"/>
      <c r="W145" s="13"/>
      <c r="X145" s="13"/>
      <c r="Y145" s="13"/>
      <c r="Z145" s="13"/>
      <c r="AA145" s="13"/>
      <c r="AB145" s="13"/>
      <c r="AC145" s="13"/>
      <c r="AD145" s="13"/>
      <c r="AE145" s="13"/>
      <c r="AT145" s="276" t="s">
        <v>271</v>
      </c>
      <c r="AU145" s="276" t="s">
        <v>99</v>
      </c>
      <c r="AV145" s="13" t="s">
        <v>99</v>
      </c>
      <c r="AW145" s="13" t="s">
        <v>38</v>
      </c>
      <c r="AX145" s="13" t="s">
        <v>83</v>
      </c>
      <c r="AY145" s="276" t="s">
        <v>184</v>
      </c>
    </row>
    <row r="146" s="14" customFormat="1">
      <c r="A146" s="14"/>
      <c r="B146" s="277"/>
      <c r="C146" s="278"/>
      <c r="D146" s="258" t="s">
        <v>271</v>
      </c>
      <c r="E146" s="279" t="s">
        <v>1</v>
      </c>
      <c r="F146" s="280" t="s">
        <v>273</v>
      </c>
      <c r="G146" s="278"/>
      <c r="H146" s="281">
        <v>368.5</v>
      </c>
      <c r="I146" s="282"/>
      <c r="J146" s="278"/>
      <c r="K146" s="278"/>
      <c r="L146" s="283"/>
      <c r="M146" s="284"/>
      <c r="N146" s="285"/>
      <c r="O146" s="285"/>
      <c r="P146" s="285"/>
      <c r="Q146" s="285"/>
      <c r="R146" s="285"/>
      <c r="S146" s="285"/>
      <c r="T146" s="286"/>
      <c r="U146" s="14"/>
      <c r="V146" s="14"/>
      <c r="W146" s="14"/>
      <c r="X146" s="14"/>
      <c r="Y146" s="14"/>
      <c r="Z146" s="14"/>
      <c r="AA146" s="14"/>
      <c r="AB146" s="14"/>
      <c r="AC146" s="14"/>
      <c r="AD146" s="14"/>
      <c r="AE146" s="14"/>
      <c r="AT146" s="287" t="s">
        <v>271</v>
      </c>
      <c r="AU146" s="287" t="s">
        <v>99</v>
      </c>
      <c r="AV146" s="14" t="s">
        <v>196</v>
      </c>
      <c r="AW146" s="14" t="s">
        <v>38</v>
      </c>
      <c r="AX146" s="14" t="s">
        <v>91</v>
      </c>
      <c r="AY146" s="287" t="s">
        <v>184</v>
      </c>
    </row>
    <row r="147" s="2" customFormat="1" ht="16.5" customHeight="1">
      <c r="A147" s="40"/>
      <c r="B147" s="41"/>
      <c r="C147" s="245" t="s">
        <v>224</v>
      </c>
      <c r="D147" s="245" t="s">
        <v>187</v>
      </c>
      <c r="E147" s="246" t="s">
        <v>301</v>
      </c>
      <c r="F147" s="247" t="s">
        <v>302</v>
      </c>
      <c r="G147" s="248" t="s">
        <v>269</v>
      </c>
      <c r="H147" s="249">
        <v>368.5</v>
      </c>
      <c r="I147" s="250"/>
      <c r="J147" s="251">
        <f>ROUND(I147*H147,2)</f>
        <v>0</v>
      </c>
      <c r="K147" s="247" t="s">
        <v>191</v>
      </c>
      <c r="L147" s="46"/>
      <c r="M147" s="252" t="s">
        <v>1</v>
      </c>
      <c r="N147" s="253" t="s">
        <v>49</v>
      </c>
      <c r="O147" s="93"/>
      <c r="P147" s="254">
        <f>O147*H147</f>
        <v>0</v>
      </c>
      <c r="Q147" s="254">
        <v>0</v>
      </c>
      <c r="R147" s="254">
        <f>Q147*H147</f>
        <v>0</v>
      </c>
      <c r="S147" s="254">
        <v>0.316</v>
      </c>
      <c r="T147" s="255">
        <f>S147*H147</f>
        <v>116.446</v>
      </c>
      <c r="U147" s="40"/>
      <c r="V147" s="40"/>
      <c r="W147" s="40"/>
      <c r="X147" s="40"/>
      <c r="Y147" s="40"/>
      <c r="Z147" s="40"/>
      <c r="AA147" s="40"/>
      <c r="AB147" s="40"/>
      <c r="AC147" s="40"/>
      <c r="AD147" s="40"/>
      <c r="AE147" s="40"/>
      <c r="AR147" s="256" t="s">
        <v>196</v>
      </c>
      <c r="AT147" s="256" t="s">
        <v>187</v>
      </c>
      <c r="AU147" s="256" t="s">
        <v>99</v>
      </c>
      <c r="AY147" s="18" t="s">
        <v>184</v>
      </c>
      <c r="BE147" s="257">
        <f>IF(N147="základní",J147,0)</f>
        <v>0</v>
      </c>
      <c r="BF147" s="257">
        <f>IF(N147="snížená",J147,0)</f>
        <v>0</v>
      </c>
      <c r="BG147" s="257">
        <f>IF(N147="zákl. přenesená",J147,0)</f>
        <v>0</v>
      </c>
      <c r="BH147" s="257">
        <f>IF(N147="sníž. přenesená",J147,0)</f>
        <v>0</v>
      </c>
      <c r="BI147" s="257">
        <f>IF(N147="nulová",J147,0)</f>
        <v>0</v>
      </c>
      <c r="BJ147" s="18" t="s">
        <v>99</v>
      </c>
      <c r="BK147" s="257">
        <f>ROUND(I147*H147,2)</f>
        <v>0</v>
      </c>
      <c r="BL147" s="18" t="s">
        <v>196</v>
      </c>
      <c r="BM147" s="256" t="s">
        <v>303</v>
      </c>
    </row>
    <row r="148" s="13" customFormat="1">
      <c r="A148" s="13"/>
      <c r="B148" s="266"/>
      <c r="C148" s="267"/>
      <c r="D148" s="258" t="s">
        <v>271</v>
      </c>
      <c r="E148" s="268" t="s">
        <v>1</v>
      </c>
      <c r="F148" s="269" t="s">
        <v>300</v>
      </c>
      <c r="G148" s="267"/>
      <c r="H148" s="270">
        <v>368.5</v>
      </c>
      <c r="I148" s="271"/>
      <c r="J148" s="267"/>
      <c r="K148" s="267"/>
      <c r="L148" s="272"/>
      <c r="M148" s="273"/>
      <c r="N148" s="274"/>
      <c r="O148" s="274"/>
      <c r="P148" s="274"/>
      <c r="Q148" s="274"/>
      <c r="R148" s="274"/>
      <c r="S148" s="274"/>
      <c r="T148" s="275"/>
      <c r="U148" s="13"/>
      <c r="V148" s="13"/>
      <c r="W148" s="13"/>
      <c r="X148" s="13"/>
      <c r="Y148" s="13"/>
      <c r="Z148" s="13"/>
      <c r="AA148" s="13"/>
      <c r="AB148" s="13"/>
      <c r="AC148" s="13"/>
      <c r="AD148" s="13"/>
      <c r="AE148" s="13"/>
      <c r="AT148" s="276" t="s">
        <v>271</v>
      </c>
      <c r="AU148" s="276" t="s">
        <v>99</v>
      </c>
      <c r="AV148" s="13" t="s">
        <v>99</v>
      </c>
      <c r="AW148" s="13" t="s">
        <v>38</v>
      </c>
      <c r="AX148" s="13" t="s">
        <v>83</v>
      </c>
      <c r="AY148" s="276" t="s">
        <v>184</v>
      </c>
    </row>
    <row r="149" s="14" customFormat="1">
      <c r="A149" s="14"/>
      <c r="B149" s="277"/>
      <c r="C149" s="278"/>
      <c r="D149" s="258" t="s">
        <v>271</v>
      </c>
      <c r="E149" s="279" t="s">
        <v>1</v>
      </c>
      <c r="F149" s="280" t="s">
        <v>273</v>
      </c>
      <c r="G149" s="278"/>
      <c r="H149" s="281">
        <v>368.5</v>
      </c>
      <c r="I149" s="282"/>
      <c r="J149" s="278"/>
      <c r="K149" s="278"/>
      <c r="L149" s="283"/>
      <c r="M149" s="284"/>
      <c r="N149" s="285"/>
      <c r="O149" s="285"/>
      <c r="P149" s="285"/>
      <c r="Q149" s="285"/>
      <c r="R149" s="285"/>
      <c r="S149" s="285"/>
      <c r="T149" s="286"/>
      <c r="U149" s="14"/>
      <c r="V149" s="14"/>
      <c r="W149" s="14"/>
      <c r="X149" s="14"/>
      <c r="Y149" s="14"/>
      <c r="Z149" s="14"/>
      <c r="AA149" s="14"/>
      <c r="AB149" s="14"/>
      <c r="AC149" s="14"/>
      <c r="AD149" s="14"/>
      <c r="AE149" s="14"/>
      <c r="AT149" s="287" t="s">
        <v>271</v>
      </c>
      <c r="AU149" s="287" t="s">
        <v>99</v>
      </c>
      <c r="AV149" s="14" t="s">
        <v>196</v>
      </c>
      <c r="AW149" s="14" t="s">
        <v>38</v>
      </c>
      <c r="AX149" s="14" t="s">
        <v>91</v>
      </c>
      <c r="AY149" s="287" t="s">
        <v>184</v>
      </c>
    </row>
    <row r="150" s="2" customFormat="1" ht="16.5" customHeight="1">
      <c r="A150" s="40"/>
      <c r="B150" s="41"/>
      <c r="C150" s="245" t="s">
        <v>229</v>
      </c>
      <c r="D150" s="245" t="s">
        <v>187</v>
      </c>
      <c r="E150" s="246" t="s">
        <v>304</v>
      </c>
      <c r="F150" s="247" t="s">
        <v>305</v>
      </c>
      <c r="G150" s="248" t="s">
        <v>269</v>
      </c>
      <c r="H150" s="249">
        <v>49.799999999999997</v>
      </c>
      <c r="I150" s="250"/>
      <c r="J150" s="251">
        <f>ROUND(I150*H150,2)</f>
        <v>0</v>
      </c>
      <c r="K150" s="247" t="s">
        <v>191</v>
      </c>
      <c r="L150" s="46"/>
      <c r="M150" s="252" t="s">
        <v>1</v>
      </c>
      <c r="N150" s="253" t="s">
        <v>49</v>
      </c>
      <c r="O150" s="93"/>
      <c r="P150" s="254">
        <f>O150*H150</f>
        <v>0</v>
      </c>
      <c r="Q150" s="254">
        <v>0</v>
      </c>
      <c r="R150" s="254">
        <f>Q150*H150</f>
        <v>0</v>
      </c>
      <c r="S150" s="254">
        <v>0.28999999999999998</v>
      </c>
      <c r="T150" s="255">
        <f>S150*H150</f>
        <v>14.441999999999998</v>
      </c>
      <c r="U150" s="40"/>
      <c r="V150" s="40"/>
      <c r="W150" s="40"/>
      <c r="X150" s="40"/>
      <c r="Y150" s="40"/>
      <c r="Z150" s="40"/>
      <c r="AA150" s="40"/>
      <c r="AB150" s="40"/>
      <c r="AC150" s="40"/>
      <c r="AD150" s="40"/>
      <c r="AE150" s="40"/>
      <c r="AR150" s="256" t="s">
        <v>196</v>
      </c>
      <c r="AT150" s="256" t="s">
        <v>187</v>
      </c>
      <c r="AU150" s="256" t="s">
        <v>99</v>
      </c>
      <c r="AY150" s="18" t="s">
        <v>184</v>
      </c>
      <c r="BE150" s="257">
        <f>IF(N150="základní",J150,0)</f>
        <v>0</v>
      </c>
      <c r="BF150" s="257">
        <f>IF(N150="snížená",J150,0)</f>
        <v>0</v>
      </c>
      <c r="BG150" s="257">
        <f>IF(N150="zákl. přenesená",J150,0)</f>
        <v>0</v>
      </c>
      <c r="BH150" s="257">
        <f>IF(N150="sníž. přenesená",J150,0)</f>
        <v>0</v>
      </c>
      <c r="BI150" s="257">
        <f>IF(N150="nulová",J150,0)</f>
        <v>0</v>
      </c>
      <c r="BJ150" s="18" t="s">
        <v>99</v>
      </c>
      <c r="BK150" s="257">
        <f>ROUND(I150*H150,2)</f>
        <v>0</v>
      </c>
      <c r="BL150" s="18" t="s">
        <v>196</v>
      </c>
      <c r="BM150" s="256" t="s">
        <v>306</v>
      </c>
    </row>
    <row r="151" s="13" customFormat="1">
      <c r="A151" s="13"/>
      <c r="B151" s="266"/>
      <c r="C151" s="267"/>
      <c r="D151" s="258" t="s">
        <v>271</v>
      </c>
      <c r="E151" s="268" t="s">
        <v>1</v>
      </c>
      <c r="F151" s="269" t="s">
        <v>289</v>
      </c>
      <c r="G151" s="267"/>
      <c r="H151" s="270">
        <v>49.799999999999997</v>
      </c>
      <c r="I151" s="271"/>
      <c r="J151" s="267"/>
      <c r="K151" s="267"/>
      <c r="L151" s="272"/>
      <c r="M151" s="273"/>
      <c r="N151" s="274"/>
      <c r="O151" s="274"/>
      <c r="P151" s="274"/>
      <c r="Q151" s="274"/>
      <c r="R151" s="274"/>
      <c r="S151" s="274"/>
      <c r="T151" s="275"/>
      <c r="U151" s="13"/>
      <c r="V151" s="13"/>
      <c r="W151" s="13"/>
      <c r="X151" s="13"/>
      <c r="Y151" s="13"/>
      <c r="Z151" s="13"/>
      <c r="AA151" s="13"/>
      <c r="AB151" s="13"/>
      <c r="AC151" s="13"/>
      <c r="AD151" s="13"/>
      <c r="AE151" s="13"/>
      <c r="AT151" s="276" t="s">
        <v>271</v>
      </c>
      <c r="AU151" s="276" t="s">
        <v>99</v>
      </c>
      <c r="AV151" s="13" t="s">
        <v>99</v>
      </c>
      <c r="AW151" s="13" t="s">
        <v>38</v>
      </c>
      <c r="AX151" s="13" t="s">
        <v>83</v>
      </c>
      <c r="AY151" s="276" t="s">
        <v>184</v>
      </c>
    </row>
    <row r="152" s="14" customFormat="1">
      <c r="A152" s="14"/>
      <c r="B152" s="277"/>
      <c r="C152" s="278"/>
      <c r="D152" s="258" t="s">
        <v>271</v>
      </c>
      <c r="E152" s="279" t="s">
        <v>1</v>
      </c>
      <c r="F152" s="280" t="s">
        <v>273</v>
      </c>
      <c r="G152" s="278"/>
      <c r="H152" s="281">
        <v>49.799999999999997</v>
      </c>
      <c r="I152" s="282"/>
      <c r="J152" s="278"/>
      <c r="K152" s="278"/>
      <c r="L152" s="283"/>
      <c r="M152" s="284"/>
      <c r="N152" s="285"/>
      <c r="O152" s="285"/>
      <c r="P152" s="285"/>
      <c r="Q152" s="285"/>
      <c r="R152" s="285"/>
      <c r="S152" s="285"/>
      <c r="T152" s="286"/>
      <c r="U152" s="14"/>
      <c r="V152" s="14"/>
      <c r="W152" s="14"/>
      <c r="X152" s="14"/>
      <c r="Y152" s="14"/>
      <c r="Z152" s="14"/>
      <c r="AA152" s="14"/>
      <c r="AB152" s="14"/>
      <c r="AC152" s="14"/>
      <c r="AD152" s="14"/>
      <c r="AE152" s="14"/>
      <c r="AT152" s="287" t="s">
        <v>271</v>
      </c>
      <c r="AU152" s="287" t="s">
        <v>99</v>
      </c>
      <c r="AV152" s="14" t="s">
        <v>196</v>
      </c>
      <c r="AW152" s="14" t="s">
        <v>38</v>
      </c>
      <c r="AX152" s="14" t="s">
        <v>91</v>
      </c>
      <c r="AY152" s="287" t="s">
        <v>184</v>
      </c>
    </row>
    <row r="153" s="2" customFormat="1" ht="16.5" customHeight="1">
      <c r="A153" s="40"/>
      <c r="B153" s="41"/>
      <c r="C153" s="245" t="s">
        <v>236</v>
      </c>
      <c r="D153" s="245" t="s">
        <v>187</v>
      </c>
      <c r="E153" s="246" t="s">
        <v>307</v>
      </c>
      <c r="F153" s="247" t="s">
        <v>308</v>
      </c>
      <c r="G153" s="248" t="s">
        <v>309</v>
      </c>
      <c r="H153" s="249">
        <v>126.59999999999999</v>
      </c>
      <c r="I153" s="250"/>
      <c r="J153" s="251">
        <f>ROUND(I153*H153,2)</f>
        <v>0</v>
      </c>
      <c r="K153" s="247" t="s">
        <v>191</v>
      </c>
      <c r="L153" s="46"/>
      <c r="M153" s="252" t="s">
        <v>1</v>
      </c>
      <c r="N153" s="253" t="s">
        <v>49</v>
      </c>
      <c r="O153" s="93"/>
      <c r="P153" s="254">
        <f>O153*H153</f>
        <v>0</v>
      </c>
      <c r="Q153" s="254">
        <v>0</v>
      </c>
      <c r="R153" s="254">
        <f>Q153*H153</f>
        <v>0</v>
      </c>
      <c r="S153" s="254">
        <v>0.20499999999999999</v>
      </c>
      <c r="T153" s="255">
        <f>S153*H153</f>
        <v>25.952999999999996</v>
      </c>
      <c r="U153" s="40"/>
      <c r="V153" s="40"/>
      <c r="W153" s="40"/>
      <c r="X153" s="40"/>
      <c r="Y153" s="40"/>
      <c r="Z153" s="40"/>
      <c r="AA153" s="40"/>
      <c r="AB153" s="40"/>
      <c r="AC153" s="40"/>
      <c r="AD153" s="40"/>
      <c r="AE153" s="40"/>
      <c r="AR153" s="256" t="s">
        <v>196</v>
      </c>
      <c r="AT153" s="256" t="s">
        <v>187</v>
      </c>
      <c r="AU153" s="256" t="s">
        <v>99</v>
      </c>
      <c r="AY153" s="18" t="s">
        <v>184</v>
      </c>
      <c r="BE153" s="257">
        <f>IF(N153="základní",J153,0)</f>
        <v>0</v>
      </c>
      <c r="BF153" s="257">
        <f>IF(N153="snížená",J153,0)</f>
        <v>0</v>
      </c>
      <c r="BG153" s="257">
        <f>IF(N153="zákl. přenesená",J153,0)</f>
        <v>0</v>
      </c>
      <c r="BH153" s="257">
        <f>IF(N153="sníž. přenesená",J153,0)</f>
        <v>0</v>
      </c>
      <c r="BI153" s="257">
        <f>IF(N153="nulová",J153,0)</f>
        <v>0</v>
      </c>
      <c r="BJ153" s="18" t="s">
        <v>99</v>
      </c>
      <c r="BK153" s="257">
        <f>ROUND(I153*H153,2)</f>
        <v>0</v>
      </c>
      <c r="BL153" s="18" t="s">
        <v>196</v>
      </c>
      <c r="BM153" s="256" t="s">
        <v>310</v>
      </c>
    </row>
    <row r="154" s="13" customFormat="1">
      <c r="A154" s="13"/>
      <c r="B154" s="266"/>
      <c r="C154" s="267"/>
      <c r="D154" s="258" t="s">
        <v>271</v>
      </c>
      <c r="E154" s="268" t="s">
        <v>1</v>
      </c>
      <c r="F154" s="269" t="s">
        <v>311</v>
      </c>
      <c r="G154" s="267"/>
      <c r="H154" s="270">
        <v>126.59999999999999</v>
      </c>
      <c r="I154" s="271"/>
      <c r="J154" s="267"/>
      <c r="K154" s="267"/>
      <c r="L154" s="272"/>
      <c r="M154" s="273"/>
      <c r="N154" s="274"/>
      <c r="O154" s="274"/>
      <c r="P154" s="274"/>
      <c r="Q154" s="274"/>
      <c r="R154" s="274"/>
      <c r="S154" s="274"/>
      <c r="T154" s="275"/>
      <c r="U154" s="13"/>
      <c r="V154" s="13"/>
      <c r="W154" s="13"/>
      <c r="X154" s="13"/>
      <c r="Y154" s="13"/>
      <c r="Z154" s="13"/>
      <c r="AA154" s="13"/>
      <c r="AB154" s="13"/>
      <c r="AC154" s="13"/>
      <c r="AD154" s="13"/>
      <c r="AE154" s="13"/>
      <c r="AT154" s="276" t="s">
        <v>271</v>
      </c>
      <c r="AU154" s="276" t="s">
        <v>99</v>
      </c>
      <c r="AV154" s="13" t="s">
        <v>99</v>
      </c>
      <c r="AW154" s="13" t="s">
        <v>38</v>
      </c>
      <c r="AX154" s="13" t="s">
        <v>83</v>
      </c>
      <c r="AY154" s="276" t="s">
        <v>184</v>
      </c>
    </row>
    <row r="155" s="14" customFormat="1">
      <c r="A155" s="14"/>
      <c r="B155" s="277"/>
      <c r="C155" s="278"/>
      <c r="D155" s="258" t="s">
        <v>271</v>
      </c>
      <c r="E155" s="279" t="s">
        <v>1</v>
      </c>
      <c r="F155" s="280" t="s">
        <v>273</v>
      </c>
      <c r="G155" s="278"/>
      <c r="H155" s="281">
        <v>126.59999999999999</v>
      </c>
      <c r="I155" s="282"/>
      <c r="J155" s="278"/>
      <c r="K155" s="278"/>
      <c r="L155" s="283"/>
      <c r="M155" s="284"/>
      <c r="N155" s="285"/>
      <c r="O155" s="285"/>
      <c r="P155" s="285"/>
      <c r="Q155" s="285"/>
      <c r="R155" s="285"/>
      <c r="S155" s="285"/>
      <c r="T155" s="286"/>
      <c r="U155" s="14"/>
      <c r="V155" s="14"/>
      <c r="W155" s="14"/>
      <c r="X155" s="14"/>
      <c r="Y155" s="14"/>
      <c r="Z155" s="14"/>
      <c r="AA155" s="14"/>
      <c r="AB155" s="14"/>
      <c r="AC155" s="14"/>
      <c r="AD155" s="14"/>
      <c r="AE155" s="14"/>
      <c r="AT155" s="287" t="s">
        <v>271</v>
      </c>
      <c r="AU155" s="287" t="s">
        <v>99</v>
      </c>
      <c r="AV155" s="14" t="s">
        <v>196</v>
      </c>
      <c r="AW155" s="14" t="s">
        <v>38</v>
      </c>
      <c r="AX155" s="14" t="s">
        <v>91</v>
      </c>
      <c r="AY155" s="287" t="s">
        <v>184</v>
      </c>
    </row>
    <row r="156" s="2" customFormat="1" ht="16.5" customHeight="1">
      <c r="A156" s="40"/>
      <c r="B156" s="41"/>
      <c r="C156" s="245" t="s">
        <v>241</v>
      </c>
      <c r="D156" s="245" t="s">
        <v>187</v>
      </c>
      <c r="E156" s="246" t="s">
        <v>312</v>
      </c>
      <c r="F156" s="247" t="s">
        <v>313</v>
      </c>
      <c r="G156" s="248" t="s">
        <v>269</v>
      </c>
      <c r="H156" s="249">
        <v>1009</v>
      </c>
      <c r="I156" s="250"/>
      <c r="J156" s="251">
        <f>ROUND(I156*H156,2)</f>
        <v>0</v>
      </c>
      <c r="K156" s="247" t="s">
        <v>191</v>
      </c>
      <c r="L156" s="46"/>
      <c r="M156" s="252" t="s">
        <v>1</v>
      </c>
      <c r="N156" s="253" t="s">
        <v>49</v>
      </c>
      <c r="O156" s="93"/>
      <c r="P156" s="254">
        <f>O156*H156</f>
        <v>0</v>
      </c>
      <c r="Q156" s="254">
        <v>0</v>
      </c>
      <c r="R156" s="254">
        <f>Q156*H156</f>
        <v>0</v>
      </c>
      <c r="S156" s="254">
        <v>0</v>
      </c>
      <c r="T156" s="255">
        <f>S156*H156</f>
        <v>0</v>
      </c>
      <c r="U156" s="40"/>
      <c r="V156" s="40"/>
      <c r="W156" s="40"/>
      <c r="X156" s="40"/>
      <c r="Y156" s="40"/>
      <c r="Z156" s="40"/>
      <c r="AA156" s="40"/>
      <c r="AB156" s="40"/>
      <c r="AC156" s="40"/>
      <c r="AD156" s="40"/>
      <c r="AE156" s="40"/>
      <c r="AR156" s="256" t="s">
        <v>196</v>
      </c>
      <c r="AT156" s="256" t="s">
        <v>187</v>
      </c>
      <c r="AU156" s="256" t="s">
        <v>99</v>
      </c>
      <c r="AY156" s="18" t="s">
        <v>184</v>
      </c>
      <c r="BE156" s="257">
        <f>IF(N156="základní",J156,0)</f>
        <v>0</v>
      </c>
      <c r="BF156" s="257">
        <f>IF(N156="snížená",J156,0)</f>
        <v>0</v>
      </c>
      <c r="BG156" s="257">
        <f>IF(N156="zákl. přenesená",J156,0)</f>
        <v>0</v>
      </c>
      <c r="BH156" s="257">
        <f>IF(N156="sníž. přenesená",J156,0)</f>
        <v>0</v>
      </c>
      <c r="BI156" s="257">
        <f>IF(N156="nulová",J156,0)</f>
        <v>0</v>
      </c>
      <c r="BJ156" s="18" t="s">
        <v>99</v>
      </c>
      <c r="BK156" s="257">
        <f>ROUND(I156*H156,2)</f>
        <v>0</v>
      </c>
      <c r="BL156" s="18" t="s">
        <v>196</v>
      </c>
      <c r="BM156" s="256" t="s">
        <v>314</v>
      </c>
    </row>
    <row r="157" s="13" customFormat="1">
      <c r="A157" s="13"/>
      <c r="B157" s="266"/>
      <c r="C157" s="267"/>
      <c r="D157" s="258" t="s">
        <v>271</v>
      </c>
      <c r="E157" s="268" t="s">
        <v>1</v>
      </c>
      <c r="F157" s="269" t="s">
        <v>315</v>
      </c>
      <c r="G157" s="267"/>
      <c r="H157" s="270">
        <v>1009</v>
      </c>
      <c r="I157" s="271"/>
      <c r="J157" s="267"/>
      <c r="K157" s="267"/>
      <c r="L157" s="272"/>
      <c r="M157" s="273"/>
      <c r="N157" s="274"/>
      <c r="O157" s="274"/>
      <c r="P157" s="274"/>
      <c r="Q157" s="274"/>
      <c r="R157" s="274"/>
      <c r="S157" s="274"/>
      <c r="T157" s="275"/>
      <c r="U157" s="13"/>
      <c r="V157" s="13"/>
      <c r="W157" s="13"/>
      <c r="X157" s="13"/>
      <c r="Y157" s="13"/>
      <c r="Z157" s="13"/>
      <c r="AA157" s="13"/>
      <c r="AB157" s="13"/>
      <c r="AC157" s="13"/>
      <c r="AD157" s="13"/>
      <c r="AE157" s="13"/>
      <c r="AT157" s="276" t="s">
        <v>271</v>
      </c>
      <c r="AU157" s="276" t="s">
        <v>99</v>
      </c>
      <c r="AV157" s="13" t="s">
        <v>99</v>
      </c>
      <c r="AW157" s="13" t="s">
        <v>38</v>
      </c>
      <c r="AX157" s="13" t="s">
        <v>83</v>
      </c>
      <c r="AY157" s="276" t="s">
        <v>184</v>
      </c>
    </row>
    <row r="158" s="14" customFormat="1">
      <c r="A158" s="14"/>
      <c r="B158" s="277"/>
      <c r="C158" s="278"/>
      <c r="D158" s="258" t="s">
        <v>271</v>
      </c>
      <c r="E158" s="279" t="s">
        <v>1</v>
      </c>
      <c r="F158" s="280" t="s">
        <v>273</v>
      </c>
      <c r="G158" s="278"/>
      <c r="H158" s="281">
        <v>1009</v>
      </c>
      <c r="I158" s="282"/>
      <c r="J158" s="278"/>
      <c r="K158" s="278"/>
      <c r="L158" s="283"/>
      <c r="M158" s="284"/>
      <c r="N158" s="285"/>
      <c r="O158" s="285"/>
      <c r="P158" s="285"/>
      <c r="Q158" s="285"/>
      <c r="R158" s="285"/>
      <c r="S158" s="285"/>
      <c r="T158" s="286"/>
      <c r="U158" s="14"/>
      <c r="V158" s="14"/>
      <c r="W158" s="14"/>
      <c r="X158" s="14"/>
      <c r="Y158" s="14"/>
      <c r="Z158" s="14"/>
      <c r="AA158" s="14"/>
      <c r="AB158" s="14"/>
      <c r="AC158" s="14"/>
      <c r="AD158" s="14"/>
      <c r="AE158" s="14"/>
      <c r="AT158" s="287" t="s">
        <v>271</v>
      </c>
      <c r="AU158" s="287" t="s">
        <v>99</v>
      </c>
      <c r="AV158" s="14" t="s">
        <v>196</v>
      </c>
      <c r="AW158" s="14" t="s">
        <v>38</v>
      </c>
      <c r="AX158" s="14" t="s">
        <v>91</v>
      </c>
      <c r="AY158" s="287" t="s">
        <v>184</v>
      </c>
    </row>
    <row r="159" s="2" customFormat="1" ht="16.5" customHeight="1">
      <c r="A159" s="40"/>
      <c r="B159" s="41"/>
      <c r="C159" s="245" t="s">
        <v>316</v>
      </c>
      <c r="D159" s="245" t="s">
        <v>187</v>
      </c>
      <c r="E159" s="246" t="s">
        <v>317</v>
      </c>
      <c r="F159" s="247" t="s">
        <v>318</v>
      </c>
      <c r="G159" s="248" t="s">
        <v>319</v>
      </c>
      <c r="H159" s="249">
        <v>66.25</v>
      </c>
      <c r="I159" s="250"/>
      <c r="J159" s="251">
        <f>ROUND(I159*H159,2)</f>
        <v>0</v>
      </c>
      <c r="K159" s="247" t="s">
        <v>191</v>
      </c>
      <c r="L159" s="46"/>
      <c r="M159" s="252" t="s">
        <v>1</v>
      </c>
      <c r="N159" s="253" t="s">
        <v>49</v>
      </c>
      <c r="O159" s="93"/>
      <c r="P159" s="254">
        <f>O159*H159</f>
        <v>0</v>
      </c>
      <c r="Q159" s="254">
        <v>0</v>
      </c>
      <c r="R159" s="254">
        <f>Q159*H159</f>
        <v>0</v>
      </c>
      <c r="S159" s="254">
        <v>0</v>
      </c>
      <c r="T159" s="255">
        <f>S159*H159</f>
        <v>0</v>
      </c>
      <c r="U159" s="40"/>
      <c r="V159" s="40"/>
      <c r="W159" s="40"/>
      <c r="X159" s="40"/>
      <c r="Y159" s="40"/>
      <c r="Z159" s="40"/>
      <c r="AA159" s="40"/>
      <c r="AB159" s="40"/>
      <c r="AC159" s="40"/>
      <c r="AD159" s="40"/>
      <c r="AE159" s="40"/>
      <c r="AR159" s="256" t="s">
        <v>196</v>
      </c>
      <c r="AT159" s="256" t="s">
        <v>187</v>
      </c>
      <c r="AU159" s="256" t="s">
        <v>99</v>
      </c>
      <c r="AY159" s="18" t="s">
        <v>184</v>
      </c>
      <c r="BE159" s="257">
        <f>IF(N159="základní",J159,0)</f>
        <v>0</v>
      </c>
      <c r="BF159" s="257">
        <f>IF(N159="snížená",J159,0)</f>
        <v>0</v>
      </c>
      <c r="BG159" s="257">
        <f>IF(N159="zákl. přenesená",J159,0)</f>
        <v>0</v>
      </c>
      <c r="BH159" s="257">
        <f>IF(N159="sníž. přenesená",J159,0)</f>
        <v>0</v>
      </c>
      <c r="BI159" s="257">
        <f>IF(N159="nulová",J159,0)</f>
        <v>0</v>
      </c>
      <c r="BJ159" s="18" t="s">
        <v>99</v>
      </c>
      <c r="BK159" s="257">
        <f>ROUND(I159*H159,2)</f>
        <v>0</v>
      </c>
      <c r="BL159" s="18" t="s">
        <v>196</v>
      </c>
      <c r="BM159" s="256" t="s">
        <v>320</v>
      </c>
    </row>
    <row r="160" s="15" customFormat="1">
      <c r="A160" s="15"/>
      <c r="B160" s="288"/>
      <c r="C160" s="289"/>
      <c r="D160" s="258" t="s">
        <v>271</v>
      </c>
      <c r="E160" s="290" t="s">
        <v>1</v>
      </c>
      <c r="F160" s="291" t="s">
        <v>321</v>
      </c>
      <c r="G160" s="289"/>
      <c r="H160" s="290" t="s">
        <v>1</v>
      </c>
      <c r="I160" s="292"/>
      <c r="J160" s="289"/>
      <c r="K160" s="289"/>
      <c r="L160" s="293"/>
      <c r="M160" s="294"/>
      <c r="N160" s="295"/>
      <c r="O160" s="295"/>
      <c r="P160" s="295"/>
      <c r="Q160" s="295"/>
      <c r="R160" s="295"/>
      <c r="S160" s="295"/>
      <c r="T160" s="296"/>
      <c r="U160" s="15"/>
      <c r="V160" s="15"/>
      <c r="W160" s="15"/>
      <c r="X160" s="15"/>
      <c r="Y160" s="15"/>
      <c r="Z160" s="15"/>
      <c r="AA160" s="15"/>
      <c r="AB160" s="15"/>
      <c r="AC160" s="15"/>
      <c r="AD160" s="15"/>
      <c r="AE160" s="15"/>
      <c r="AT160" s="297" t="s">
        <v>271</v>
      </c>
      <c r="AU160" s="297" t="s">
        <v>99</v>
      </c>
      <c r="AV160" s="15" t="s">
        <v>91</v>
      </c>
      <c r="AW160" s="15" t="s">
        <v>38</v>
      </c>
      <c r="AX160" s="15" t="s">
        <v>83</v>
      </c>
      <c r="AY160" s="297" t="s">
        <v>184</v>
      </c>
    </row>
    <row r="161" s="13" customFormat="1">
      <c r="A161" s="13"/>
      <c r="B161" s="266"/>
      <c r="C161" s="267"/>
      <c r="D161" s="258" t="s">
        <v>271</v>
      </c>
      <c r="E161" s="268" t="s">
        <v>1</v>
      </c>
      <c r="F161" s="269" t="s">
        <v>322</v>
      </c>
      <c r="G161" s="267"/>
      <c r="H161" s="270">
        <v>66.25</v>
      </c>
      <c r="I161" s="271"/>
      <c r="J161" s="267"/>
      <c r="K161" s="267"/>
      <c r="L161" s="272"/>
      <c r="M161" s="273"/>
      <c r="N161" s="274"/>
      <c r="O161" s="274"/>
      <c r="P161" s="274"/>
      <c r="Q161" s="274"/>
      <c r="R161" s="274"/>
      <c r="S161" s="274"/>
      <c r="T161" s="275"/>
      <c r="U161" s="13"/>
      <c r="V161" s="13"/>
      <c r="W161" s="13"/>
      <c r="X161" s="13"/>
      <c r="Y161" s="13"/>
      <c r="Z161" s="13"/>
      <c r="AA161" s="13"/>
      <c r="AB161" s="13"/>
      <c r="AC161" s="13"/>
      <c r="AD161" s="13"/>
      <c r="AE161" s="13"/>
      <c r="AT161" s="276" t="s">
        <v>271</v>
      </c>
      <c r="AU161" s="276" t="s">
        <v>99</v>
      </c>
      <c r="AV161" s="13" t="s">
        <v>99</v>
      </c>
      <c r="AW161" s="13" t="s">
        <v>38</v>
      </c>
      <c r="AX161" s="13" t="s">
        <v>83</v>
      </c>
      <c r="AY161" s="276" t="s">
        <v>184</v>
      </c>
    </row>
    <row r="162" s="14" customFormat="1">
      <c r="A162" s="14"/>
      <c r="B162" s="277"/>
      <c r="C162" s="278"/>
      <c r="D162" s="258" t="s">
        <v>271</v>
      </c>
      <c r="E162" s="279" t="s">
        <v>1</v>
      </c>
      <c r="F162" s="280" t="s">
        <v>273</v>
      </c>
      <c r="G162" s="278"/>
      <c r="H162" s="281">
        <v>66.25</v>
      </c>
      <c r="I162" s="282"/>
      <c r="J162" s="278"/>
      <c r="K162" s="278"/>
      <c r="L162" s="283"/>
      <c r="M162" s="284"/>
      <c r="N162" s="285"/>
      <c r="O162" s="285"/>
      <c r="P162" s="285"/>
      <c r="Q162" s="285"/>
      <c r="R162" s="285"/>
      <c r="S162" s="285"/>
      <c r="T162" s="286"/>
      <c r="U162" s="14"/>
      <c r="V162" s="14"/>
      <c r="W162" s="14"/>
      <c r="X162" s="14"/>
      <c r="Y162" s="14"/>
      <c r="Z162" s="14"/>
      <c r="AA162" s="14"/>
      <c r="AB162" s="14"/>
      <c r="AC162" s="14"/>
      <c r="AD162" s="14"/>
      <c r="AE162" s="14"/>
      <c r="AT162" s="287" t="s">
        <v>271</v>
      </c>
      <c r="AU162" s="287" t="s">
        <v>99</v>
      </c>
      <c r="AV162" s="14" t="s">
        <v>196</v>
      </c>
      <c r="AW162" s="14" t="s">
        <v>38</v>
      </c>
      <c r="AX162" s="14" t="s">
        <v>91</v>
      </c>
      <c r="AY162" s="287" t="s">
        <v>184</v>
      </c>
    </row>
    <row r="163" s="2" customFormat="1" ht="16.5" customHeight="1">
      <c r="A163" s="40"/>
      <c r="B163" s="41"/>
      <c r="C163" s="245" t="s">
        <v>251</v>
      </c>
      <c r="D163" s="245" t="s">
        <v>187</v>
      </c>
      <c r="E163" s="246" t="s">
        <v>323</v>
      </c>
      <c r="F163" s="247" t="s">
        <v>324</v>
      </c>
      <c r="G163" s="248" t="s">
        <v>319</v>
      </c>
      <c r="H163" s="249">
        <v>201.80000000000001</v>
      </c>
      <c r="I163" s="250"/>
      <c r="J163" s="251">
        <f>ROUND(I163*H163,2)</f>
        <v>0</v>
      </c>
      <c r="K163" s="247" t="s">
        <v>191</v>
      </c>
      <c r="L163" s="46"/>
      <c r="M163" s="252" t="s">
        <v>1</v>
      </c>
      <c r="N163" s="253" t="s">
        <v>49</v>
      </c>
      <c r="O163" s="93"/>
      <c r="P163" s="254">
        <f>O163*H163</f>
        <v>0</v>
      </c>
      <c r="Q163" s="254">
        <v>0</v>
      </c>
      <c r="R163" s="254">
        <f>Q163*H163</f>
        <v>0</v>
      </c>
      <c r="S163" s="254">
        <v>0</v>
      </c>
      <c r="T163" s="255">
        <f>S163*H163</f>
        <v>0</v>
      </c>
      <c r="U163" s="40"/>
      <c r="V163" s="40"/>
      <c r="W163" s="40"/>
      <c r="X163" s="40"/>
      <c r="Y163" s="40"/>
      <c r="Z163" s="40"/>
      <c r="AA163" s="40"/>
      <c r="AB163" s="40"/>
      <c r="AC163" s="40"/>
      <c r="AD163" s="40"/>
      <c r="AE163" s="40"/>
      <c r="AR163" s="256" t="s">
        <v>196</v>
      </c>
      <c r="AT163" s="256" t="s">
        <v>187</v>
      </c>
      <c r="AU163" s="256" t="s">
        <v>99</v>
      </c>
      <c r="AY163" s="18" t="s">
        <v>184</v>
      </c>
      <c r="BE163" s="257">
        <f>IF(N163="základní",J163,0)</f>
        <v>0</v>
      </c>
      <c r="BF163" s="257">
        <f>IF(N163="snížená",J163,0)</f>
        <v>0</v>
      </c>
      <c r="BG163" s="257">
        <f>IF(N163="zákl. přenesená",J163,0)</f>
        <v>0</v>
      </c>
      <c r="BH163" s="257">
        <f>IF(N163="sníž. přenesená",J163,0)</f>
        <v>0</v>
      </c>
      <c r="BI163" s="257">
        <f>IF(N163="nulová",J163,0)</f>
        <v>0</v>
      </c>
      <c r="BJ163" s="18" t="s">
        <v>99</v>
      </c>
      <c r="BK163" s="257">
        <f>ROUND(I163*H163,2)</f>
        <v>0</v>
      </c>
      <c r="BL163" s="18" t="s">
        <v>196</v>
      </c>
      <c r="BM163" s="256" t="s">
        <v>325</v>
      </c>
    </row>
    <row r="164" s="15" customFormat="1">
      <c r="A164" s="15"/>
      <c r="B164" s="288"/>
      <c r="C164" s="289"/>
      <c r="D164" s="258" t="s">
        <v>271</v>
      </c>
      <c r="E164" s="290" t="s">
        <v>1</v>
      </c>
      <c r="F164" s="291" t="s">
        <v>326</v>
      </c>
      <c r="G164" s="289"/>
      <c r="H164" s="290" t="s">
        <v>1</v>
      </c>
      <c r="I164" s="292"/>
      <c r="J164" s="289"/>
      <c r="K164" s="289"/>
      <c r="L164" s="293"/>
      <c r="M164" s="294"/>
      <c r="N164" s="295"/>
      <c r="O164" s="295"/>
      <c r="P164" s="295"/>
      <c r="Q164" s="295"/>
      <c r="R164" s="295"/>
      <c r="S164" s="295"/>
      <c r="T164" s="296"/>
      <c r="U164" s="15"/>
      <c r="V164" s="15"/>
      <c r="W164" s="15"/>
      <c r="X164" s="15"/>
      <c r="Y164" s="15"/>
      <c r="Z164" s="15"/>
      <c r="AA164" s="15"/>
      <c r="AB164" s="15"/>
      <c r="AC164" s="15"/>
      <c r="AD164" s="15"/>
      <c r="AE164" s="15"/>
      <c r="AT164" s="297" t="s">
        <v>271</v>
      </c>
      <c r="AU164" s="297" t="s">
        <v>99</v>
      </c>
      <c r="AV164" s="15" t="s">
        <v>91</v>
      </c>
      <c r="AW164" s="15" t="s">
        <v>38</v>
      </c>
      <c r="AX164" s="15" t="s">
        <v>83</v>
      </c>
      <c r="AY164" s="297" t="s">
        <v>184</v>
      </c>
    </row>
    <row r="165" s="13" customFormat="1">
      <c r="A165" s="13"/>
      <c r="B165" s="266"/>
      <c r="C165" s="267"/>
      <c r="D165" s="258" t="s">
        <v>271</v>
      </c>
      <c r="E165" s="268" t="s">
        <v>1</v>
      </c>
      <c r="F165" s="269" t="s">
        <v>327</v>
      </c>
      <c r="G165" s="267"/>
      <c r="H165" s="270">
        <v>201.80000000000001</v>
      </c>
      <c r="I165" s="271"/>
      <c r="J165" s="267"/>
      <c r="K165" s="267"/>
      <c r="L165" s="272"/>
      <c r="M165" s="273"/>
      <c r="N165" s="274"/>
      <c r="O165" s="274"/>
      <c r="P165" s="274"/>
      <c r="Q165" s="274"/>
      <c r="R165" s="274"/>
      <c r="S165" s="274"/>
      <c r="T165" s="275"/>
      <c r="U165" s="13"/>
      <c r="V165" s="13"/>
      <c r="W165" s="13"/>
      <c r="X165" s="13"/>
      <c r="Y165" s="13"/>
      <c r="Z165" s="13"/>
      <c r="AA165" s="13"/>
      <c r="AB165" s="13"/>
      <c r="AC165" s="13"/>
      <c r="AD165" s="13"/>
      <c r="AE165" s="13"/>
      <c r="AT165" s="276" t="s">
        <v>271</v>
      </c>
      <c r="AU165" s="276" t="s">
        <v>99</v>
      </c>
      <c r="AV165" s="13" t="s">
        <v>99</v>
      </c>
      <c r="AW165" s="13" t="s">
        <v>38</v>
      </c>
      <c r="AX165" s="13" t="s">
        <v>83</v>
      </c>
      <c r="AY165" s="276" t="s">
        <v>184</v>
      </c>
    </row>
    <row r="166" s="14" customFormat="1">
      <c r="A166" s="14"/>
      <c r="B166" s="277"/>
      <c r="C166" s="278"/>
      <c r="D166" s="258" t="s">
        <v>271</v>
      </c>
      <c r="E166" s="279" t="s">
        <v>1</v>
      </c>
      <c r="F166" s="280" t="s">
        <v>273</v>
      </c>
      <c r="G166" s="278"/>
      <c r="H166" s="281">
        <v>201.80000000000001</v>
      </c>
      <c r="I166" s="282"/>
      <c r="J166" s="278"/>
      <c r="K166" s="278"/>
      <c r="L166" s="283"/>
      <c r="M166" s="284"/>
      <c r="N166" s="285"/>
      <c r="O166" s="285"/>
      <c r="P166" s="285"/>
      <c r="Q166" s="285"/>
      <c r="R166" s="285"/>
      <c r="S166" s="285"/>
      <c r="T166" s="286"/>
      <c r="U166" s="14"/>
      <c r="V166" s="14"/>
      <c r="W166" s="14"/>
      <c r="X166" s="14"/>
      <c r="Y166" s="14"/>
      <c r="Z166" s="14"/>
      <c r="AA166" s="14"/>
      <c r="AB166" s="14"/>
      <c r="AC166" s="14"/>
      <c r="AD166" s="14"/>
      <c r="AE166" s="14"/>
      <c r="AT166" s="287" t="s">
        <v>271</v>
      </c>
      <c r="AU166" s="287" t="s">
        <v>99</v>
      </c>
      <c r="AV166" s="14" t="s">
        <v>196</v>
      </c>
      <c r="AW166" s="14" t="s">
        <v>38</v>
      </c>
      <c r="AX166" s="14" t="s">
        <v>91</v>
      </c>
      <c r="AY166" s="287" t="s">
        <v>184</v>
      </c>
    </row>
    <row r="167" s="2" customFormat="1" ht="16.5" customHeight="1">
      <c r="A167" s="40"/>
      <c r="B167" s="41"/>
      <c r="C167" s="245" t="s">
        <v>8</v>
      </c>
      <c r="D167" s="245" t="s">
        <v>187</v>
      </c>
      <c r="E167" s="246" t="s">
        <v>328</v>
      </c>
      <c r="F167" s="247" t="s">
        <v>329</v>
      </c>
      <c r="G167" s="248" t="s">
        <v>319</v>
      </c>
      <c r="H167" s="249">
        <v>66.25</v>
      </c>
      <c r="I167" s="250"/>
      <c r="J167" s="251">
        <f>ROUND(I167*H167,2)</f>
        <v>0</v>
      </c>
      <c r="K167" s="247" t="s">
        <v>191</v>
      </c>
      <c r="L167" s="46"/>
      <c r="M167" s="252" t="s">
        <v>1</v>
      </c>
      <c r="N167" s="253" t="s">
        <v>49</v>
      </c>
      <c r="O167" s="93"/>
      <c r="P167" s="254">
        <f>O167*H167</f>
        <v>0</v>
      </c>
      <c r="Q167" s="254">
        <v>0</v>
      </c>
      <c r="R167" s="254">
        <f>Q167*H167</f>
        <v>0</v>
      </c>
      <c r="S167" s="254">
        <v>0</v>
      </c>
      <c r="T167" s="255">
        <f>S167*H167</f>
        <v>0</v>
      </c>
      <c r="U167" s="40"/>
      <c r="V167" s="40"/>
      <c r="W167" s="40"/>
      <c r="X167" s="40"/>
      <c r="Y167" s="40"/>
      <c r="Z167" s="40"/>
      <c r="AA167" s="40"/>
      <c r="AB167" s="40"/>
      <c r="AC167" s="40"/>
      <c r="AD167" s="40"/>
      <c r="AE167" s="40"/>
      <c r="AR167" s="256" t="s">
        <v>196</v>
      </c>
      <c r="AT167" s="256" t="s">
        <v>187</v>
      </c>
      <c r="AU167" s="256" t="s">
        <v>99</v>
      </c>
      <c r="AY167" s="18" t="s">
        <v>184</v>
      </c>
      <c r="BE167" s="257">
        <f>IF(N167="základní",J167,0)</f>
        <v>0</v>
      </c>
      <c r="BF167" s="257">
        <f>IF(N167="snížená",J167,0)</f>
        <v>0</v>
      </c>
      <c r="BG167" s="257">
        <f>IF(N167="zákl. přenesená",J167,0)</f>
        <v>0</v>
      </c>
      <c r="BH167" s="257">
        <f>IF(N167="sníž. přenesená",J167,0)</f>
        <v>0</v>
      </c>
      <c r="BI167" s="257">
        <f>IF(N167="nulová",J167,0)</f>
        <v>0</v>
      </c>
      <c r="BJ167" s="18" t="s">
        <v>99</v>
      </c>
      <c r="BK167" s="257">
        <f>ROUND(I167*H167,2)</f>
        <v>0</v>
      </c>
      <c r="BL167" s="18" t="s">
        <v>196</v>
      </c>
      <c r="BM167" s="256" t="s">
        <v>330</v>
      </c>
    </row>
    <row r="168" s="12" customFormat="1" ht="22.8" customHeight="1">
      <c r="A168" s="12"/>
      <c r="B168" s="229"/>
      <c r="C168" s="230"/>
      <c r="D168" s="231" t="s">
        <v>82</v>
      </c>
      <c r="E168" s="243" t="s">
        <v>219</v>
      </c>
      <c r="F168" s="243" t="s">
        <v>331</v>
      </c>
      <c r="G168" s="230"/>
      <c r="H168" s="230"/>
      <c r="I168" s="233"/>
      <c r="J168" s="244">
        <f>BK168</f>
        <v>0</v>
      </c>
      <c r="K168" s="230"/>
      <c r="L168" s="235"/>
      <c r="M168" s="236"/>
      <c r="N168" s="237"/>
      <c r="O168" s="237"/>
      <c r="P168" s="238">
        <f>SUM(P169:P170)</f>
        <v>0</v>
      </c>
      <c r="Q168" s="237"/>
      <c r="R168" s="238">
        <f>SUM(R169:R170)</f>
        <v>0</v>
      </c>
      <c r="S168" s="237"/>
      <c r="T168" s="239">
        <f>SUM(T169:T170)</f>
        <v>17.023199999999999</v>
      </c>
      <c r="U168" s="12"/>
      <c r="V168" s="12"/>
      <c r="W168" s="12"/>
      <c r="X168" s="12"/>
      <c r="Y168" s="12"/>
      <c r="Z168" s="12"/>
      <c r="AA168" s="12"/>
      <c r="AB168" s="12"/>
      <c r="AC168" s="12"/>
      <c r="AD168" s="12"/>
      <c r="AE168" s="12"/>
      <c r="AR168" s="240" t="s">
        <v>91</v>
      </c>
      <c r="AT168" s="241" t="s">
        <v>82</v>
      </c>
      <c r="AU168" s="241" t="s">
        <v>91</v>
      </c>
      <c r="AY168" s="240" t="s">
        <v>184</v>
      </c>
      <c r="BK168" s="242">
        <f>SUM(BK169:BK170)</f>
        <v>0</v>
      </c>
    </row>
    <row r="169" s="2" customFormat="1" ht="16.5" customHeight="1">
      <c r="A169" s="40"/>
      <c r="B169" s="41"/>
      <c r="C169" s="245" t="s">
        <v>332</v>
      </c>
      <c r="D169" s="245" t="s">
        <v>187</v>
      </c>
      <c r="E169" s="246" t="s">
        <v>333</v>
      </c>
      <c r="F169" s="247" t="s">
        <v>334</v>
      </c>
      <c r="G169" s="248" t="s">
        <v>309</v>
      </c>
      <c r="H169" s="249">
        <v>45.399999999999999</v>
      </c>
      <c r="I169" s="250"/>
      <c r="J169" s="251">
        <f>ROUND(I169*H169,2)</f>
        <v>0</v>
      </c>
      <c r="K169" s="247" t="s">
        <v>191</v>
      </c>
      <c r="L169" s="46"/>
      <c r="M169" s="252" t="s">
        <v>1</v>
      </c>
      <c r="N169" s="253" t="s">
        <v>49</v>
      </c>
      <c r="O169" s="93"/>
      <c r="P169" s="254">
        <f>O169*H169</f>
        <v>0</v>
      </c>
      <c r="Q169" s="254">
        <v>0</v>
      </c>
      <c r="R169" s="254">
        <f>Q169*H169</f>
        <v>0</v>
      </c>
      <c r="S169" s="254">
        <v>0.17999999999999999</v>
      </c>
      <c r="T169" s="255">
        <f>S169*H169</f>
        <v>8.1719999999999988</v>
      </c>
      <c r="U169" s="40"/>
      <c r="V169" s="40"/>
      <c r="W169" s="40"/>
      <c r="X169" s="40"/>
      <c r="Y169" s="40"/>
      <c r="Z169" s="40"/>
      <c r="AA169" s="40"/>
      <c r="AB169" s="40"/>
      <c r="AC169" s="40"/>
      <c r="AD169" s="40"/>
      <c r="AE169" s="40"/>
      <c r="AR169" s="256" t="s">
        <v>196</v>
      </c>
      <c r="AT169" s="256" t="s">
        <v>187</v>
      </c>
      <c r="AU169" s="256" t="s">
        <v>99</v>
      </c>
      <c r="AY169" s="18" t="s">
        <v>184</v>
      </c>
      <c r="BE169" s="257">
        <f>IF(N169="základní",J169,0)</f>
        <v>0</v>
      </c>
      <c r="BF169" s="257">
        <f>IF(N169="snížená",J169,0)</f>
        <v>0</v>
      </c>
      <c r="BG169" s="257">
        <f>IF(N169="zákl. přenesená",J169,0)</f>
        <v>0</v>
      </c>
      <c r="BH169" s="257">
        <f>IF(N169="sníž. přenesená",J169,0)</f>
        <v>0</v>
      </c>
      <c r="BI169" s="257">
        <f>IF(N169="nulová",J169,0)</f>
        <v>0</v>
      </c>
      <c r="BJ169" s="18" t="s">
        <v>99</v>
      </c>
      <c r="BK169" s="257">
        <f>ROUND(I169*H169,2)</f>
        <v>0</v>
      </c>
      <c r="BL169" s="18" t="s">
        <v>196</v>
      </c>
      <c r="BM169" s="256" t="s">
        <v>335</v>
      </c>
    </row>
    <row r="170" s="2" customFormat="1" ht="16.5" customHeight="1">
      <c r="A170" s="40"/>
      <c r="B170" s="41"/>
      <c r="C170" s="245" t="s">
        <v>336</v>
      </c>
      <c r="D170" s="245" t="s">
        <v>187</v>
      </c>
      <c r="E170" s="246" t="s">
        <v>337</v>
      </c>
      <c r="F170" s="247" t="s">
        <v>338</v>
      </c>
      <c r="G170" s="248" t="s">
        <v>319</v>
      </c>
      <c r="H170" s="249">
        <v>4.6100000000000003</v>
      </c>
      <c r="I170" s="250"/>
      <c r="J170" s="251">
        <f>ROUND(I170*H170,2)</f>
        <v>0</v>
      </c>
      <c r="K170" s="247" t="s">
        <v>191</v>
      </c>
      <c r="L170" s="46"/>
      <c r="M170" s="252" t="s">
        <v>1</v>
      </c>
      <c r="N170" s="253" t="s">
        <v>49</v>
      </c>
      <c r="O170" s="93"/>
      <c r="P170" s="254">
        <f>O170*H170</f>
        <v>0</v>
      </c>
      <c r="Q170" s="254">
        <v>0</v>
      </c>
      <c r="R170" s="254">
        <f>Q170*H170</f>
        <v>0</v>
      </c>
      <c r="S170" s="254">
        <v>1.9199999999999999</v>
      </c>
      <c r="T170" s="255">
        <f>S170*H170</f>
        <v>8.8512000000000004</v>
      </c>
      <c r="U170" s="40"/>
      <c r="V170" s="40"/>
      <c r="W170" s="40"/>
      <c r="X170" s="40"/>
      <c r="Y170" s="40"/>
      <c r="Z170" s="40"/>
      <c r="AA170" s="40"/>
      <c r="AB170" s="40"/>
      <c r="AC170" s="40"/>
      <c r="AD170" s="40"/>
      <c r="AE170" s="40"/>
      <c r="AR170" s="256" t="s">
        <v>196</v>
      </c>
      <c r="AT170" s="256" t="s">
        <v>187</v>
      </c>
      <c r="AU170" s="256" t="s">
        <v>99</v>
      </c>
      <c r="AY170" s="18" t="s">
        <v>184</v>
      </c>
      <c r="BE170" s="257">
        <f>IF(N170="základní",J170,0)</f>
        <v>0</v>
      </c>
      <c r="BF170" s="257">
        <f>IF(N170="snížená",J170,0)</f>
        <v>0</v>
      </c>
      <c r="BG170" s="257">
        <f>IF(N170="zákl. přenesená",J170,0)</f>
        <v>0</v>
      </c>
      <c r="BH170" s="257">
        <f>IF(N170="sníž. přenesená",J170,0)</f>
        <v>0</v>
      </c>
      <c r="BI170" s="257">
        <f>IF(N170="nulová",J170,0)</f>
        <v>0</v>
      </c>
      <c r="BJ170" s="18" t="s">
        <v>99</v>
      </c>
      <c r="BK170" s="257">
        <f>ROUND(I170*H170,2)</f>
        <v>0</v>
      </c>
      <c r="BL170" s="18" t="s">
        <v>196</v>
      </c>
      <c r="BM170" s="256" t="s">
        <v>339</v>
      </c>
    </row>
    <row r="171" s="12" customFormat="1" ht="22.8" customHeight="1">
      <c r="A171" s="12"/>
      <c r="B171" s="229"/>
      <c r="C171" s="230"/>
      <c r="D171" s="231" t="s">
        <v>82</v>
      </c>
      <c r="E171" s="243" t="s">
        <v>224</v>
      </c>
      <c r="F171" s="243" t="s">
        <v>340</v>
      </c>
      <c r="G171" s="230"/>
      <c r="H171" s="230"/>
      <c r="I171" s="233"/>
      <c r="J171" s="244">
        <f>BK171</f>
        <v>0</v>
      </c>
      <c r="K171" s="230"/>
      <c r="L171" s="235"/>
      <c r="M171" s="236"/>
      <c r="N171" s="237"/>
      <c r="O171" s="237"/>
      <c r="P171" s="238">
        <f>SUM(P172:P203)</f>
        <v>0</v>
      </c>
      <c r="Q171" s="237"/>
      <c r="R171" s="238">
        <f>SUM(R172:R203)</f>
        <v>0</v>
      </c>
      <c r="S171" s="237"/>
      <c r="T171" s="239">
        <f>SUM(T172:T203)</f>
        <v>60.068567999999992</v>
      </c>
      <c r="U171" s="12"/>
      <c r="V171" s="12"/>
      <c r="W171" s="12"/>
      <c r="X171" s="12"/>
      <c r="Y171" s="12"/>
      <c r="Z171" s="12"/>
      <c r="AA171" s="12"/>
      <c r="AB171" s="12"/>
      <c r="AC171" s="12"/>
      <c r="AD171" s="12"/>
      <c r="AE171" s="12"/>
      <c r="AR171" s="240" t="s">
        <v>91</v>
      </c>
      <c r="AT171" s="241" t="s">
        <v>82</v>
      </c>
      <c r="AU171" s="241" t="s">
        <v>91</v>
      </c>
      <c r="AY171" s="240" t="s">
        <v>184</v>
      </c>
      <c r="BK171" s="242">
        <f>SUM(BK172:BK203)</f>
        <v>0</v>
      </c>
    </row>
    <row r="172" s="2" customFormat="1" ht="16.5" customHeight="1">
      <c r="A172" s="40"/>
      <c r="B172" s="41"/>
      <c r="C172" s="245" t="s">
        <v>341</v>
      </c>
      <c r="D172" s="245" t="s">
        <v>187</v>
      </c>
      <c r="E172" s="246" t="s">
        <v>342</v>
      </c>
      <c r="F172" s="247" t="s">
        <v>343</v>
      </c>
      <c r="G172" s="248" t="s">
        <v>319</v>
      </c>
      <c r="H172" s="249">
        <v>5.5</v>
      </c>
      <c r="I172" s="250"/>
      <c r="J172" s="251">
        <f>ROUND(I172*H172,2)</f>
        <v>0</v>
      </c>
      <c r="K172" s="247" t="s">
        <v>191</v>
      </c>
      <c r="L172" s="46"/>
      <c r="M172" s="252" t="s">
        <v>1</v>
      </c>
      <c r="N172" s="253" t="s">
        <v>49</v>
      </c>
      <c r="O172" s="93"/>
      <c r="P172" s="254">
        <f>O172*H172</f>
        <v>0</v>
      </c>
      <c r="Q172" s="254">
        <v>0</v>
      </c>
      <c r="R172" s="254">
        <f>Q172*H172</f>
        <v>0</v>
      </c>
      <c r="S172" s="254">
        <v>2</v>
      </c>
      <c r="T172" s="255">
        <f>S172*H172</f>
        <v>11</v>
      </c>
      <c r="U172" s="40"/>
      <c r="V172" s="40"/>
      <c r="W172" s="40"/>
      <c r="X172" s="40"/>
      <c r="Y172" s="40"/>
      <c r="Z172" s="40"/>
      <c r="AA172" s="40"/>
      <c r="AB172" s="40"/>
      <c r="AC172" s="40"/>
      <c r="AD172" s="40"/>
      <c r="AE172" s="40"/>
      <c r="AR172" s="256" t="s">
        <v>196</v>
      </c>
      <c r="AT172" s="256" t="s">
        <v>187</v>
      </c>
      <c r="AU172" s="256" t="s">
        <v>99</v>
      </c>
      <c r="AY172" s="18" t="s">
        <v>184</v>
      </c>
      <c r="BE172" s="257">
        <f>IF(N172="základní",J172,0)</f>
        <v>0</v>
      </c>
      <c r="BF172" s="257">
        <f>IF(N172="snížená",J172,0)</f>
        <v>0</v>
      </c>
      <c r="BG172" s="257">
        <f>IF(N172="zákl. přenesená",J172,0)</f>
        <v>0</v>
      </c>
      <c r="BH172" s="257">
        <f>IF(N172="sníž. přenesená",J172,0)</f>
        <v>0</v>
      </c>
      <c r="BI172" s="257">
        <f>IF(N172="nulová",J172,0)</f>
        <v>0</v>
      </c>
      <c r="BJ172" s="18" t="s">
        <v>99</v>
      </c>
      <c r="BK172" s="257">
        <f>ROUND(I172*H172,2)</f>
        <v>0</v>
      </c>
      <c r="BL172" s="18" t="s">
        <v>196</v>
      </c>
      <c r="BM172" s="256" t="s">
        <v>344</v>
      </c>
    </row>
    <row r="173" s="15" customFormat="1">
      <c r="A173" s="15"/>
      <c r="B173" s="288"/>
      <c r="C173" s="289"/>
      <c r="D173" s="258" t="s">
        <v>271</v>
      </c>
      <c r="E173" s="290" t="s">
        <v>1</v>
      </c>
      <c r="F173" s="291" t="s">
        <v>326</v>
      </c>
      <c r="G173" s="289"/>
      <c r="H173" s="290" t="s">
        <v>1</v>
      </c>
      <c r="I173" s="292"/>
      <c r="J173" s="289"/>
      <c r="K173" s="289"/>
      <c r="L173" s="293"/>
      <c r="M173" s="294"/>
      <c r="N173" s="295"/>
      <c r="O173" s="295"/>
      <c r="P173" s="295"/>
      <c r="Q173" s="295"/>
      <c r="R173" s="295"/>
      <c r="S173" s="295"/>
      <c r="T173" s="296"/>
      <c r="U173" s="15"/>
      <c r="V173" s="15"/>
      <c r="W173" s="15"/>
      <c r="X173" s="15"/>
      <c r="Y173" s="15"/>
      <c r="Z173" s="15"/>
      <c r="AA173" s="15"/>
      <c r="AB173" s="15"/>
      <c r="AC173" s="15"/>
      <c r="AD173" s="15"/>
      <c r="AE173" s="15"/>
      <c r="AT173" s="297" t="s">
        <v>271</v>
      </c>
      <c r="AU173" s="297" t="s">
        <v>99</v>
      </c>
      <c r="AV173" s="15" t="s">
        <v>91</v>
      </c>
      <c r="AW173" s="15" t="s">
        <v>38</v>
      </c>
      <c r="AX173" s="15" t="s">
        <v>83</v>
      </c>
      <c r="AY173" s="297" t="s">
        <v>184</v>
      </c>
    </row>
    <row r="174" s="13" customFormat="1">
      <c r="A174" s="13"/>
      <c r="B174" s="266"/>
      <c r="C174" s="267"/>
      <c r="D174" s="258" t="s">
        <v>271</v>
      </c>
      <c r="E174" s="268" t="s">
        <v>1</v>
      </c>
      <c r="F174" s="269" t="s">
        <v>345</v>
      </c>
      <c r="G174" s="267"/>
      <c r="H174" s="270">
        <v>3</v>
      </c>
      <c r="I174" s="271"/>
      <c r="J174" s="267"/>
      <c r="K174" s="267"/>
      <c r="L174" s="272"/>
      <c r="M174" s="273"/>
      <c r="N174" s="274"/>
      <c r="O174" s="274"/>
      <c r="P174" s="274"/>
      <c r="Q174" s="274"/>
      <c r="R174" s="274"/>
      <c r="S174" s="274"/>
      <c r="T174" s="275"/>
      <c r="U174" s="13"/>
      <c r="V174" s="13"/>
      <c r="W174" s="13"/>
      <c r="X174" s="13"/>
      <c r="Y174" s="13"/>
      <c r="Z174" s="13"/>
      <c r="AA174" s="13"/>
      <c r="AB174" s="13"/>
      <c r="AC174" s="13"/>
      <c r="AD174" s="13"/>
      <c r="AE174" s="13"/>
      <c r="AT174" s="276" t="s">
        <v>271</v>
      </c>
      <c r="AU174" s="276" t="s">
        <v>99</v>
      </c>
      <c r="AV174" s="13" t="s">
        <v>99</v>
      </c>
      <c r="AW174" s="13" t="s">
        <v>38</v>
      </c>
      <c r="AX174" s="13" t="s">
        <v>83</v>
      </c>
      <c r="AY174" s="276" t="s">
        <v>184</v>
      </c>
    </row>
    <row r="175" s="16" customFormat="1">
      <c r="A175" s="16"/>
      <c r="B175" s="298"/>
      <c r="C175" s="299"/>
      <c r="D175" s="258" t="s">
        <v>271</v>
      </c>
      <c r="E175" s="300" t="s">
        <v>1</v>
      </c>
      <c r="F175" s="301" t="s">
        <v>346</v>
      </c>
      <c r="G175" s="299"/>
      <c r="H175" s="302">
        <v>3</v>
      </c>
      <c r="I175" s="303"/>
      <c r="J175" s="299"/>
      <c r="K175" s="299"/>
      <c r="L175" s="304"/>
      <c r="M175" s="305"/>
      <c r="N175" s="306"/>
      <c r="O175" s="306"/>
      <c r="P175" s="306"/>
      <c r="Q175" s="306"/>
      <c r="R175" s="306"/>
      <c r="S175" s="306"/>
      <c r="T175" s="307"/>
      <c r="U175" s="16"/>
      <c r="V175" s="16"/>
      <c r="W175" s="16"/>
      <c r="X175" s="16"/>
      <c r="Y175" s="16"/>
      <c r="Z175" s="16"/>
      <c r="AA175" s="16"/>
      <c r="AB175" s="16"/>
      <c r="AC175" s="16"/>
      <c r="AD175" s="16"/>
      <c r="AE175" s="16"/>
      <c r="AT175" s="308" t="s">
        <v>271</v>
      </c>
      <c r="AU175" s="308" t="s">
        <v>99</v>
      </c>
      <c r="AV175" s="16" t="s">
        <v>278</v>
      </c>
      <c r="AW175" s="16" t="s">
        <v>38</v>
      </c>
      <c r="AX175" s="16" t="s">
        <v>83</v>
      </c>
      <c r="AY175" s="308" t="s">
        <v>184</v>
      </c>
    </row>
    <row r="176" s="13" customFormat="1">
      <c r="A176" s="13"/>
      <c r="B176" s="266"/>
      <c r="C176" s="267"/>
      <c r="D176" s="258" t="s">
        <v>271</v>
      </c>
      <c r="E176" s="268" t="s">
        <v>1</v>
      </c>
      <c r="F176" s="269" t="s">
        <v>347</v>
      </c>
      <c r="G176" s="267"/>
      <c r="H176" s="270">
        <v>2.5</v>
      </c>
      <c r="I176" s="271"/>
      <c r="J176" s="267"/>
      <c r="K176" s="267"/>
      <c r="L176" s="272"/>
      <c r="M176" s="273"/>
      <c r="N176" s="274"/>
      <c r="O176" s="274"/>
      <c r="P176" s="274"/>
      <c r="Q176" s="274"/>
      <c r="R176" s="274"/>
      <c r="S176" s="274"/>
      <c r="T176" s="275"/>
      <c r="U176" s="13"/>
      <c r="V176" s="13"/>
      <c r="W176" s="13"/>
      <c r="X176" s="13"/>
      <c r="Y176" s="13"/>
      <c r="Z176" s="13"/>
      <c r="AA176" s="13"/>
      <c r="AB176" s="13"/>
      <c r="AC176" s="13"/>
      <c r="AD176" s="13"/>
      <c r="AE176" s="13"/>
      <c r="AT176" s="276" t="s">
        <v>271</v>
      </c>
      <c r="AU176" s="276" t="s">
        <v>99</v>
      </c>
      <c r="AV176" s="13" t="s">
        <v>99</v>
      </c>
      <c r="AW176" s="13" t="s">
        <v>38</v>
      </c>
      <c r="AX176" s="13" t="s">
        <v>83</v>
      </c>
      <c r="AY176" s="276" t="s">
        <v>184</v>
      </c>
    </row>
    <row r="177" s="16" customFormat="1">
      <c r="A177" s="16"/>
      <c r="B177" s="298"/>
      <c r="C177" s="299"/>
      <c r="D177" s="258" t="s">
        <v>271</v>
      </c>
      <c r="E177" s="300" t="s">
        <v>1</v>
      </c>
      <c r="F177" s="301" t="s">
        <v>346</v>
      </c>
      <c r="G177" s="299"/>
      <c r="H177" s="302">
        <v>2.5</v>
      </c>
      <c r="I177" s="303"/>
      <c r="J177" s="299"/>
      <c r="K177" s="299"/>
      <c r="L177" s="304"/>
      <c r="M177" s="305"/>
      <c r="N177" s="306"/>
      <c r="O177" s="306"/>
      <c r="P177" s="306"/>
      <c r="Q177" s="306"/>
      <c r="R177" s="306"/>
      <c r="S177" s="306"/>
      <c r="T177" s="307"/>
      <c r="U177" s="16"/>
      <c r="V177" s="16"/>
      <c r="W177" s="16"/>
      <c r="X177" s="16"/>
      <c r="Y177" s="16"/>
      <c r="Z177" s="16"/>
      <c r="AA177" s="16"/>
      <c r="AB177" s="16"/>
      <c r="AC177" s="16"/>
      <c r="AD177" s="16"/>
      <c r="AE177" s="16"/>
      <c r="AT177" s="308" t="s">
        <v>271</v>
      </c>
      <c r="AU177" s="308" t="s">
        <v>99</v>
      </c>
      <c r="AV177" s="16" t="s">
        <v>278</v>
      </c>
      <c r="AW177" s="16" t="s">
        <v>38</v>
      </c>
      <c r="AX177" s="16" t="s">
        <v>83</v>
      </c>
      <c r="AY177" s="308" t="s">
        <v>184</v>
      </c>
    </row>
    <row r="178" s="14" customFormat="1">
      <c r="A178" s="14"/>
      <c r="B178" s="277"/>
      <c r="C178" s="278"/>
      <c r="D178" s="258" t="s">
        <v>271</v>
      </c>
      <c r="E178" s="279" t="s">
        <v>1</v>
      </c>
      <c r="F178" s="280" t="s">
        <v>273</v>
      </c>
      <c r="G178" s="278"/>
      <c r="H178" s="281">
        <v>5.5</v>
      </c>
      <c r="I178" s="282"/>
      <c r="J178" s="278"/>
      <c r="K178" s="278"/>
      <c r="L178" s="283"/>
      <c r="M178" s="284"/>
      <c r="N178" s="285"/>
      <c r="O178" s="285"/>
      <c r="P178" s="285"/>
      <c r="Q178" s="285"/>
      <c r="R178" s="285"/>
      <c r="S178" s="285"/>
      <c r="T178" s="286"/>
      <c r="U178" s="14"/>
      <c r="V178" s="14"/>
      <c r="W178" s="14"/>
      <c r="X178" s="14"/>
      <c r="Y178" s="14"/>
      <c r="Z178" s="14"/>
      <c r="AA178" s="14"/>
      <c r="AB178" s="14"/>
      <c r="AC178" s="14"/>
      <c r="AD178" s="14"/>
      <c r="AE178" s="14"/>
      <c r="AT178" s="287" t="s">
        <v>271</v>
      </c>
      <c r="AU178" s="287" t="s">
        <v>99</v>
      </c>
      <c r="AV178" s="14" t="s">
        <v>196</v>
      </c>
      <c r="AW178" s="14" t="s">
        <v>38</v>
      </c>
      <c r="AX178" s="14" t="s">
        <v>91</v>
      </c>
      <c r="AY178" s="287" t="s">
        <v>184</v>
      </c>
    </row>
    <row r="179" s="2" customFormat="1" ht="16.5" customHeight="1">
      <c r="A179" s="40"/>
      <c r="B179" s="41"/>
      <c r="C179" s="245" t="s">
        <v>348</v>
      </c>
      <c r="D179" s="245" t="s">
        <v>187</v>
      </c>
      <c r="E179" s="246" t="s">
        <v>349</v>
      </c>
      <c r="F179" s="247" t="s">
        <v>350</v>
      </c>
      <c r="G179" s="248" t="s">
        <v>319</v>
      </c>
      <c r="H179" s="249">
        <v>4.5</v>
      </c>
      <c r="I179" s="250"/>
      <c r="J179" s="251">
        <f>ROUND(I179*H179,2)</f>
        <v>0</v>
      </c>
      <c r="K179" s="247" t="s">
        <v>191</v>
      </c>
      <c r="L179" s="46"/>
      <c r="M179" s="252" t="s">
        <v>1</v>
      </c>
      <c r="N179" s="253" t="s">
        <v>49</v>
      </c>
      <c r="O179" s="93"/>
      <c r="P179" s="254">
        <f>O179*H179</f>
        <v>0</v>
      </c>
      <c r="Q179" s="254">
        <v>0</v>
      </c>
      <c r="R179" s="254">
        <f>Q179*H179</f>
        <v>0</v>
      </c>
      <c r="S179" s="254">
        <v>2.3999999999999999</v>
      </c>
      <c r="T179" s="255">
        <f>S179*H179</f>
        <v>10.799999999999999</v>
      </c>
      <c r="U179" s="40"/>
      <c r="V179" s="40"/>
      <c r="W179" s="40"/>
      <c r="X179" s="40"/>
      <c r="Y179" s="40"/>
      <c r="Z179" s="40"/>
      <c r="AA179" s="40"/>
      <c r="AB179" s="40"/>
      <c r="AC179" s="40"/>
      <c r="AD179" s="40"/>
      <c r="AE179" s="40"/>
      <c r="AR179" s="256" t="s">
        <v>196</v>
      </c>
      <c r="AT179" s="256" t="s">
        <v>187</v>
      </c>
      <c r="AU179" s="256" t="s">
        <v>99</v>
      </c>
      <c r="AY179" s="18" t="s">
        <v>184</v>
      </c>
      <c r="BE179" s="257">
        <f>IF(N179="základní",J179,0)</f>
        <v>0</v>
      </c>
      <c r="BF179" s="257">
        <f>IF(N179="snížená",J179,0)</f>
        <v>0</v>
      </c>
      <c r="BG179" s="257">
        <f>IF(N179="zákl. přenesená",J179,0)</f>
        <v>0</v>
      </c>
      <c r="BH179" s="257">
        <f>IF(N179="sníž. přenesená",J179,0)</f>
        <v>0</v>
      </c>
      <c r="BI179" s="257">
        <f>IF(N179="nulová",J179,0)</f>
        <v>0</v>
      </c>
      <c r="BJ179" s="18" t="s">
        <v>99</v>
      </c>
      <c r="BK179" s="257">
        <f>ROUND(I179*H179,2)</f>
        <v>0</v>
      </c>
      <c r="BL179" s="18" t="s">
        <v>196</v>
      </c>
      <c r="BM179" s="256" t="s">
        <v>351</v>
      </c>
    </row>
    <row r="180" s="15" customFormat="1">
      <c r="A180" s="15"/>
      <c r="B180" s="288"/>
      <c r="C180" s="289"/>
      <c r="D180" s="258" t="s">
        <v>271</v>
      </c>
      <c r="E180" s="290" t="s">
        <v>1</v>
      </c>
      <c r="F180" s="291" t="s">
        <v>326</v>
      </c>
      <c r="G180" s="289"/>
      <c r="H180" s="290" t="s">
        <v>1</v>
      </c>
      <c r="I180" s="292"/>
      <c r="J180" s="289"/>
      <c r="K180" s="289"/>
      <c r="L180" s="293"/>
      <c r="M180" s="294"/>
      <c r="N180" s="295"/>
      <c r="O180" s="295"/>
      <c r="P180" s="295"/>
      <c r="Q180" s="295"/>
      <c r="R180" s="295"/>
      <c r="S180" s="295"/>
      <c r="T180" s="296"/>
      <c r="U180" s="15"/>
      <c r="V180" s="15"/>
      <c r="W180" s="15"/>
      <c r="X180" s="15"/>
      <c r="Y180" s="15"/>
      <c r="Z180" s="15"/>
      <c r="AA180" s="15"/>
      <c r="AB180" s="15"/>
      <c r="AC180" s="15"/>
      <c r="AD180" s="15"/>
      <c r="AE180" s="15"/>
      <c r="AT180" s="297" t="s">
        <v>271</v>
      </c>
      <c r="AU180" s="297" t="s">
        <v>99</v>
      </c>
      <c r="AV180" s="15" t="s">
        <v>91</v>
      </c>
      <c r="AW180" s="15" t="s">
        <v>38</v>
      </c>
      <c r="AX180" s="15" t="s">
        <v>83</v>
      </c>
      <c r="AY180" s="297" t="s">
        <v>184</v>
      </c>
    </row>
    <row r="181" s="13" customFormat="1">
      <c r="A181" s="13"/>
      <c r="B181" s="266"/>
      <c r="C181" s="267"/>
      <c r="D181" s="258" t="s">
        <v>271</v>
      </c>
      <c r="E181" s="268" t="s">
        <v>1</v>
      </c>
      <c r="F181" s="269" t="s">
        <v>352</v>
      </c>
      <c r="G181" s="267"/>
      <c r="H181" s="270">
        <v>4.5</v>
      </c>
      <c r="I181" s="271"/>
      <c r="J181" s="267"/>
      <c r="K181" s="267"/>
      <c r="L181" s="272"/>
      <c r="M181" s="273"/>
      <c r="N181" s="274"/>
      <c r="O181" s="274"/>
      <c r="P181" s="274"/>
      <c r="Q181" s="274"/>
      <c r="R181" s="274"/>
      <c r="S181" s="274"/>
      <c r="T181" s="275"/>
      <c r="U181" s="13"/>
      <c r="V181" s="13"/>
      <c r="W181" s="13"/>
      <c r="X181" s="13"/>
      <c r="Y181" s="13"/>
      <c r="Z181" s="13"/>
      <c r="AA181" s="13"/>
      <c r="AB181" s="13"/>
      <c r="AC181" s="13"/>
      <c r="AD181" s="13"/>
      <c r="AE181" s="13"/>
      <c r="AT181" s="276" t="s">
        <v>271</v>
      </c>
      <c r="AU181" s="276" t="s">
        <v>99</v>
      </c>
      <c r="AV181" s="13" t="s">
        <v>99</v>
      </c>
      <c r="AW181" s="13" t="s">
        <v>38</v>
      </c>
      <c r="AX181" s="13" t="s">
        <v>83</v>
      </c>
      <c r="AY181" s="276" t="s">
        <v>184</v>
      </c>
    </row>
    <row r="182" s="14" customFormat="1">
      <c r="A182" s="14"/>
      <c r="B182" s="277"/>
      <c r="C182" s="278"/>
      <c r="D182" s="258" t="s">
        <v>271</v>
      </c>
      <c r="E182" s="279" t="s">
        <v>1</v>
      </c>
      <c r="F182" s="280" t="s">
        <v>273</v>
      </c>
      <c r="G182" s="278"/>
      <c r="H182" s="281">
        <v>4.5</v>
      </c>
      <c r="I182" s="282"/>
      <c r="J182" s="278"/>
      <c r="K182" s="278"/>
      <c r="L182" s="283"/>
      <c r="M182" s="284"/>
      <c r="N182" s="285"/>
      <c r="O182" s="285"/>
      <c r="P182" s="285"/>
      <c r="Q182" s="285"/>
      <c r="R182" s="285"/>
      <c r="S182" s="285"/>
      <c r="T182" s="286"/>
      <c r="U182" s="14"/>
      <c r="V182" s="14"/>
      <c r="W182" s="14"/>
      <c r="X182" s="14"/>
      <c r="Y182" s="14"/>
      <c r="Z182" s="14"/>
      <c r="AA182" s="14"/>
      <c r="AB182" s="14"/>
      <c r="AC182" s="14"/>
      <c r="AD182" s="14"/>
      <c r="AE182" s="14"/>
      <c r="AT182" s="287" t="s">
        <v>271</v>
      </c>
      <c r="AU182" s="287" t="s">
        <v>99</v>
      </c>
      <c r="AV182" s="14" t="s">
        <v>196</v>
      </c>
      <c r="AW182" s="14" t="s">
        <v>38</v>
      </c>
      <c r="AX182" s="14" t="s">
        <v>91</v>
      </c>
      <c r="AY182" s="287" t="s">
        <v>184</v>
      </c>
    </row>
    <row r="183" s="2" customFormat="1" ht="16.5" customHeight="1">
      <c r="A183" s="40"/>
      <c r="B183" s="41"/>
      <c r="C183" s="245" t="s">
        <v>353</v>
      </c>
      <c r="D183" s="245" t="s">
        <v>187</v>
      </c>
      <c r="E183" s="246" t="s">
        <v>354</v>
      </c>
      <c r="F183" s="247" t="s">
        <v>355</v>
      </c>
      <c r="G183" s="248" t="s">
        <v>319</v>
      </c>
      <c r="H183" s="249">
        <v>7.5</v>
      </c>
      <c r="I183" s="250"/>
      <c r="J183" s="251">
        <f>ROUND(I183*H183,2)</f>
        <v>0</v>
      </c>
      <c r="K183" s="247" t="s">
        <v>191</v>
      </c>
      <c r="L183" s="46"/>
      <c r="M183" s="252" t="s">
        <v>1</v>
      </c>
      <c r="N183" s="253" t="s">
        <v>49</v>
      </c>
      <c r="O183" s="93"/>
      <c r="P183" s="254">
        <f>O183*H183</f>
        <v>0</v>
      </c>
      <c r="Q183" s="254">
        <v>0</v>
      </c>
      <c r="R183" s="254">
        <f>Q183*H183</f>
        <v>0</v>
      </c>
      <c r="S183" s="254">
        <v>2.3999999999999999</v>
      </c>
      <c r="T183" s="255">
        <f>S183*H183</f>
        <v>18</v>
      </c>
      <c r="U183" s="40"/>
      <c r="V183" s="40"/>
      <c r="W183" s="40"/>
      <c r="X183" s="40"/>
      <c r="Y183" s="40"/>
      <c r="Z183" s="40"/>
      <c r="AA183" s="40"/>
      <c r="AB183" s="40"/>
      <c r="AC183" s="40"/>
      <c r="AD183" s="40"/>
      <c r="AE183" s="40"/>
      <c r="AR183" s="256" t="s">
        <v>196</v>
      </c>
      <c r="AT183" s="256" t="s">
        <v>187</v>
      </c>
      <c r="AU183" s="256" t="s">
        <v>99</v>
      </c>
      <c r="AY183" s="18" t="s">
        <v>184</v>
      </c>
      <c r="BE183" s="257">
        <f>IF(N183="základní",J183,0)</f>
        <v>0</v>
      </c>
      <c r="BF183" s="257">
        <f>IF(N183="snížená",J183,0)</f>
        <v>0</v>
      </c>
      <c r="BG183" s="257">
        <f>IF(N183="zákl. přenesená",J183,0)</f>
        <v>0</v>
      </c>
      <c r="BH183" s="257">
        <f>IF(N183="sníž. přenesená",J183,0)</f>
        <v>0</v>
      </c>
      <c r="BI183" s="257">
        <f>IF(N183="nulová",J183,0)</f>
        <v>0</v>
      </c>
      <c r="BJ183" s="18" t="s">
        <v>99</v>
      </c>
      <c r="BK183" s="257">
        <f>ROUND(I183*H183,2)</f>
        <v>0</v>
      </c>
      <c r="BL183" s="18" t="s">
        <v>196</v>
      </c>
      <c r="BM183" s="256" t="s">
        <v>356</v>
      </c>
    </row>
    <row r="184" s="15" customFormat="1">
      <c r="A184" s="15"/>
      <c r="B184" s="288"/>
      <c r="C184" s="289"/>
      <c r="D184" s="258" t="s">
        <v>271</v>
      </c>
      <c r="E184" s="290" t="s">
        <v>1</v>
      </c>
      <c r="F184" s="291" t="s">
        <v>326</v>
      </c>
      <c r="G184" s="289"/>
      <c r="H184" s="290" t="s">
        <v>1</v>
      </c>
      <c r="I184" s="292"/>
      <c r="J184" s="289"/>
      <c r="K184" s="289"/>
      <c r="L184" s="293"/>
      <c r="M184" s="294"/>
      <c r="N184" s="295"/>
      <c r="O184" s="295"/>
      <c r="P184" s="295"/>
      <c r="Q184" s="295"/>
      <c r="R184" s="295"/>
      <c r="S184" s="295"/>
      <c r="T184" s="296"/>
      <c r="U184" s="15"/>
      <c r="V184" s="15"/>
      <c r="W184" s="15"/>
      <c r="X184" s="15"/>
      <c r="Y184" s="15"/>
      <c r="Z184" s="15"/>
      <c r="AA184" s="15"/>
      <c r="AB184" s="15"/>
      <c r="AC184" s="15"/>
      <c r="AD184" s="15"/>
      <c r="AE184" s="15"/>
      <c r="AT184" s="297" t="s">
        <v>271</v>
      </c>
      <c r="AU184" s="297" t="s">
        <v>99</v>
      </c>
      <c r="AV184" s="15" t="s">
        <v>91</v>
      </c>
      <c r="AW184" s="15" t="s">
        <v>38</v>
      </c>
      <c r="AX184" s="15" t="s">
        <v>83</v>
      </c>
      <c r="AY184" s="297" t="s">
        <v>184</v>
      </c>
    </row>
    <row r="185" s="13" customFormat="1">
      <c r="A185" s="13"/>
      <c r="B185" s="266"/>
      <c r="C185" s="267"/>
      <c r="D185" s="258" t="s">
        <v>271</v>
      </c>
      <c r="E185" s="268" t="s">
        <v>1</v>
      </c>
      <c r="F185" s="269" t="s">
        <v>357</v>
      </c>
      <c r="G185" s="267"/>
      <c r="H185" s="270">
        <v>7.5</v>
      </c>
      <c r="I185" s="271"/>
      <c r="J185" s="267"/>
      <c r="K185" s="267"/>
      <c r="L185" s="272"/>
      <c r="M185" s="273"/>
      <c r="N185" s="274"/>
      <c r="O185" s="274"/>
      <c r="P185" s="274"/>
      <c r="Q185" s="274"/>
      <c r="R185" s="274"/>
      <c r="S185" s="274"/>
      <c r="T185" s="275"/>
      <c r="U185" s="13"/>
      <c r="V185" s="13"/>
      <c r="W185" s="13"/>
      <c r="X185" s="13"/>
      <c r="Y185" s="13"/>
      <c r="Z185" s="13"/>
      <c r="AA185" s="13"/>
      <c r="AB185" s="13"/>
      <c r="AC185" s="13"/>
      <c r="AD185" s="13"/>
      <c r="AE185" s="13"/>
      <c r="AT185" s="276" t="s">
        <v>271</v>
      </c>
      <c r="AU185" s="276" t="s">
        <v>99</v>
      </c>
      <c r="AV185" s="13" t="s">
        <v>99</v>
      </c>
      <c r="AW185" s="13" t="s">
        <v>38</v>
      </c>
      <c r="AX185" s="13" t="s">
        <v>83</v>
      </c>
      <c r="AY185" s="276" t="s">
        <v>184</v>
      </c>
    </row>
    <row r="186" s="14" customFormat="1">
      <c r="A186" s="14"/>
      <c r="B186" s="277"/>
      <c r="C186" s="278"/>
      <c r="D186" s="258" t="s">
        <v>271</v>
      </c>
      <c r="E186" s="279" t="s">
        <v>1</v>
      </c>
      <c r="F186" s="280" t="s">
        <v>273</v>
      </c>
      <c r="G186" s="278"/>
      <c r="H186" s="281">
        <v>7.5</v>
      </c>
      <c r="I186" s="282"/>
      <c r="J186" s="278"/>
      <c r="K186" s="278"/>
      <c r="L186" s="283"/>
      <c r="M186" s="284"/>
      <c r="N186" s="285"/>
      <c r="O186" s="285"/>
      <c r="P186" s="285"/>
      <c r="Q186" s="285"/>
      <c r="R186" s="285"/>
      <c r="S186" s="285"/>
      <c r="T186" s="286"/>
      <c r="U186" s="14"/>
      <c r="V186" s="14"/>
      <c r="W186" s="14"/>
      <c r="X186" s="14"/>
      <c r="Y186" s="14"/>
      <c r="Z186" s="14"/>
      <c r="AA186" s="14"/>
      <c r="AB186" s="14"/>
      <c r="AC186" s="14"/>
      <c r="AD186" s="14"/>
      <c r="AE186" s="14"/>
      <c r="AT186" s="287" t="s">
        <v>271</v>
      </c>
      <c r="AU186" s="287" t="s">
        <v>99</v>
      </c>
      <c r="AV186" s="14" t="s">
        <v>196</v>
      </c>
      <c r="AW186" s="14" t="s">
        <v>38</v>
      </c>
      <c r="AX186" s="14" t="s">
        <v>91</v>
      </c>
      <c r="AY186" s="287" t="s">
        <v>184</v>
      </c>
    </row>
    <row r="187" s="2" customFormat="1" ht="16.5" customHeight="1">
      <c r="A187" s="40"/>
      <c r="B187" s="41"/>
      <c r="C187" s="245" t="s">
        <v>7</v>
      </c>
      <c r="D187" s="245" t="s">
        <v>187</v>
      </c>
      <c r="E187" s="246" t="s">
        <v>358</v>
      </c>
      <c r="F187" s="247" t="s">
        <v>359</v>
      </c>
      <c r="G187" s="248" t="s">
        <v>309</v>
      </c>
      <c r="H187" s="249">
        <v>43</v>
      </c>
      <c r="I187" s="250"/>
      <c r="J187" s="251">
        <f>ROUND(I187*H187,2)</f>
        <v>0</v>
      </c>
      <c r="K187" s="247" t="s">
        <v>191</v>
      </c>
      <c r="L187" s="46"/>
      <c r="M187" s="252" t="s">
        <v>1</v>
      </c>
      <c r="N187" s="253" t="s">
        <v>49</v>
      </c>
      <c r="O187" s="93"/>
      <c r="P187" s="254">
        <f>O187*H187</f>
        <v>0</v>
      </c>
      <c r="Q187" s="254">
        <v>0</v>
      </c>
      <c r="R187" s="254">
        <f>Q187*H187</f>
        <v>0</v>
      </c>
      <c r="S187" s="254">
        <v>0.34999999999999998</v>
      </c>
      <c r="T187" s="255">
        <f>S187*H187</f>
        <v>15.049999999999999</v>
      </c>
      <c r="U187" s="40"/>
      <c r="V187" s="40"/>
      <c r="W187" s="40"/>
      <c r="X187" s="40"/>
      <c r="Y187" s="40"/>
      <c r="Z187" s="40"/>
      <c r="AA187" s="40"/>
      <c r="AB187" s="40"/>
      <c r="AC187" s="40"/>
      <c r="AD187" s="40"/>
      <c r="AE187" s="40"/>
      <c r="AR187" s="256" t="s">
        <v>196</v>
      </c>
      <c r="AT187" s="256" t="s">
        <v>187</v>
      </c>
      <c r="AU187" s="256" t="s">
        <v>99</v>
      </c>
      <c r="AY187" s="18" t="s">
        <v>184</v>
      </c>
      <c r="BE187" s="257">
        <f>IF(N187="základní",J187,0)</f>
        <v>0</v>
      </c>
      <c r="BF187" s="257">
        <f>IF(N187="snížená",J187,0)</f>
        <v>0</v>
      </c>
      <c r="BG187" s="257">
        <f>IF(N187="zákl. přenesená",J187,0)</f>
        <v>0</v>
      </c>
      <c r="BH187" s="257">
        <f>IF(N187="sníž. přenesená",J187,0)</f>
        <v>0</v>
      </c>
      <c r="BI187" s="257">
        <f>IF(N187="nulová",J187,0)</f>
        <v>0</v>
      </c>
      <c r="BJ187" s="18" t="s">
        <v>99</v>
      </c>
      <c r="BK187" s="257">
        <f>ROUND(I187*H187,2)</f>
        <v>0</v>
      </c>
      <c r="BL187" s="18" t="s">
        <v>196</v>
      </c>
      <c r="BM187" s="256" t="s">
        <v>360</v>
      </c>
    </row>
    <row r="188" s="13" customFormat="1">
      <c r="A188" s="13"/>
      <c r="B188" s="266"/>
      <c r="C188" s="267"/>
      <c r="D188" s="258" t="s">
        <v>271</v>
      </c>
      <c r="E188" s="268" t="s">
        <v>1</v>
      </c>
      <c r="F188" s="269" t="s">
        <v>361</v>
      </c>
      <c r="G188" s="267"/>
      <c r="H188" s="270">
        <v>43</v>
      </c>
      <c r="I188" s="271"/>
      <c r="J188" s="267"/>
      <c r="K188" s="267"/>
      <c r="L188" s="272"/>
      <c r="M188" s="273"/>
      <c r="N188" s="274"/>
      <c r="O188" s="274"/>
      <c r="P188" s="274"/>
      <c r="Q188" s="274"/>
      <c r="R188" s="274"/>
      <c r="S188" s="274"/>
      <c r="T188" s="275"/>
      <c r="U188" s="13"/>
      <c r="V188" s="13"/>
      <c r="W188" s="13"/>
      <c r="X188" s="13"/>
      <c r="Y188" s="13"/>
      <c r="Z188" s="13"/>
      <c r="AA188" s="13"/>
      <c r="AB188" s="13"/>
      <c r="AC188" s="13"/>
      <c r="AD188" s="13"/>
      <c r="AE188" s="13"/>
      <c r="AT188" s="276" t="s">
        <v>271</v>
      </c>
      <c r="AU188" s="276" t="s">
        <v>99</v>
      </c>
      <c r="AV188" s="13" t="s">
        <v>99</v>
      </c>
      <c r="AW188" s="13" t="s">
        <v>38</v>
      </c>
      <c r="AX188" s="13" t="s">
        <v>83</v>
      </c>
      <c r="AY188" s="276" t="s">
        <v>184</v>
      </c>
    </row>
    <row r="189" s="14" customFormat="1">
      <c r="A189" s="14"/>
      <c r="B189" s="277"/>
      <c r="C189" s="278"/>
      <c r="D189" s="258" t="s">
        <v>271</v>
      </c>
      <c r="E189" s="279" t="s">
        <v>1</v>
      </c>
      <c r="F189" s="280" t="s">
        <v>273</v>
      </c>
      <c r="G189" s="278"/>
      <c r="H189" s="281">
        <v>43</v>
      </c>
      <c r="I189" s="282"/>
      <c r="J189" s="278"/>
      <c r="K189" s="278"/>
      <c r="L189" s="283"/>
      <c r="M189" s="284"/>
      <c r="N189" s="285"/>
      <c r="O189" s="285"/>
      <c r="P189" s="285"/>
      <c r="Q189" s="285"/>
      <c r="R189" s="285"/>
      <c r="S189" s="285"/>
      <c r="T189" s="286"/>
      <c r="U189" s="14"/>
      <c r="V189" s="14"/>
      <c r="W189" s="14"/>
      <c r="X189" s="14"/>
      <c r="Y189" s="14"/>
      <c r="Z189" s="14"/>
      <c r="AA189" s="14"/>
      <c r="AB189" s="14"/>
      <c r="AC189" s="14"/>
      <c r="AD189" s="14"/>
      <c r="AE189" s="14"/>
      <c r="AT189" s="287" t="s">
        <v>271</v>
      </c>
      <c r="AU189" s="287" t="s">
        <v>99</v>
      </c>
      <c r="AV189" s="14" t="s">
        <v>196</v>
      </c>
      <c r="AW189" s="14" t="s">
        <v>38</v>
      </c>
      <c r="AX189" s="14" t="s">
        <v>91</v>
      </c>
      <c r="AY189" s="287" t="s">
        <v>184</v>
      </c>
    </row>
    <row r="190" s="2" customFormat="1" ht="16.5" customHeight="1">
      <c r="A190" s="40"/>
      <c r="B190" s="41"/>
      <c r="C190" s="245" t="s">
        <v>362</v>
      </c>
      <c r="D190" s="245" t="s">
        <v>187</v>
      </c>
      <c r="E190" s="246" t="s">
        <v>363</v>
      </c>
      <c r="F190" s="247" t="s">
        <v>364</v>
      </c>
      <c r="G190" s="248" t="s">
        <v>276</v>
      </c>
      <c r="H190" s="249">
        <v>60</v>
      </c>
      <c r="I190" s="250"/>
      <c r="J190" s="251">
        <f>ROUND(I190*H190,2)</f>
        <v>0</v>
      </c>
      <c r="K190" s="247" t="s">
        <v>191</v>
      </c>
      <c r="L190" s="46"/>
      <c r="M190" s="252" t="s">
        <v>1</v>
      </c>
      <c r="N190" s="253" t="s">
        <v>49</v>
      </c>
      <c r="O190" s="93"/>
      <c r="P190" s="254">
        <f>O190*H190</f>
        <v>0</v>
      </c>
      <c r="Q190" s="254">
        <v>0</v>
      </c>
      <c r="R190" s="254">
        <f>Q190*H190</f>
        <v>0</v>
      </c>
      <c r="S190" s="254">
        <v>0.065699999999999995</v>
      </c>
      <c r="T190" s="255">
        <f>S190*H190</f>
        <v>3.9419999999999997</v>
      </c>
      <c r="U190" s="40"/>
      <c r="V190" s="40"/>
      <c r="W190" s="40"/>
      <c r="X190" s="40"/>
      <c r="Y190" s="40"/>
      <c r="Z190" s="40"/>
      <c r="AA190" s="40"/>
      <c r="AB190" s="40"/>
      <c r="AC190" s="40"/>
      <c r="AD190" s="40"/>
      <c r="AE190" s="40"/>
      <c r="AR190" s="256" t="s">
        <v>196</v>
      </c>
      <c r="AT190" s="256" t="s">
        <v>187</v>
      </c>
      <c r="AU190" s="256" t="s">
        <v>99</v>
      </c>
      <c r="AY190" s="18" t="s">
        <v>184</v>
      </c>
      <c r="BE190" s="257">
        <f>IF(N190="základní",J190,0)</f>
        <v>0</v>
      </c>
      <c r="BF190" s="257">
        <f>IF(N190="snížená",J190,0)</f>
        <v>0</v>
      </c>
      <c r="BG190" s="257">
        <f>IF(N190="zákl. přenesená",J190,0)</f>
        <v>0</v>
      </c>
      <c r="BH190" s="257">
        <f>IF(N190="sníž. přenesená",J190,0)</f>
        <v>0</v>
      </c>
      <c r="BI190" s="257">
        <f>IF(N190="nulová",J190,0)</f>
        <v>0</v>
      </c>
      <c r="BJ190" s="18" t="s">
        <v>99</v>
      </c>
      <c r="BK190" s="257">
        <f>ROUND(I190*H190,2)</f>
        <v>0</v>
      </c>
      <c r="BL190" s="18" t="s">
        <v>196</v>
      </c>
      <c r="BM190" s="256" t="s">
        <v>365</v>
      </c>
    </row>
    <row r="191" s="13" customFormat="1">
      <c r="A191" s="13"/>
      <c r="B191" s="266"/>
      <c r="C191" s="267"/>
      <c r="D191" s="258" t="s">
        <v>271</v>
      </c>
      <c r="E191" s="268" t="s">
        <v>1</v>
      </c>
      <c r="F191" s="269" t="s">
        <v>366</v>
      </c>
      <c r="G191" s="267"/>
      <c r="H191" s="270">
        <v>60</v>
      </c>
      <c r="I191" s="271"/>
      <c r="J191" s="267"/>
      <c r="K191" s="267"/>
      <c r="L191" s="272"/>
      <c r="M191" s="273"/>
      <c r="N191" s="274"/>
      <c r="O191" s="274"/>
      <c r="P191" s="274"/>
      <c r="Q191" s="274"/>
      <c r="R191" s="274"/>
      <c r="S191" s="274"/>
      <c r="T191" s="275"/>
      <c r="U191" s="13"/>
      <c r="V191" s="13"/>
      <c r="W191" s="13"/>
      <c r="X191" s="13"/>
      <c r="Y191" s="13"/>
      <c r="Z191" s="13"/>
      <c r="AA191" s="13"/>
      <c r="AB191" s="13"/>
      <c r="AC191" s="13"/>
      <c r="AD191" s="13"/>
      <c r="AE191" s="13"/>
      <c r="AT191" s="276" t="s">
        <v>271</v>
      </c>
      <c r="AU191" s="276" t="s">
        <v>99</v>
      </c>
      <c r="AV191" s="13" t="s">
        <v>99</v>
      </c>
      <c r="AW191" s="13" t="s">
        <v>38</v>
      </c>
      <c r="AX191" s="13" t="s">
        <v>83</v>
      </c>
      <c r="AY191" s="276" t="s">
        <v>184</v>
      </c>
    </row>
    <row r="192" s="14" customFormat="1">
      <c r="A192" s="14"/>
      <c r="B192" s="277"/>
      <c r="C192" s="278"/>
      <c r="D192" s="258" t="s">
        <v>271</v>
      </c>
      <c r="E192" s="279" t="s">
        <v>1</v>
      </c>
      <c r="F192" s="280" t="s">
        <v>273</v>
      </c>
      <c r="G192" s="278"/>
      <c r="H192" s="281">
        <v>60</v>
      </c>
      <c r="I192" s="282"/>
      <c r="J192" s="278"/>
      <c r="K192" s="278"/>
      <c r="L192" s="283"/>
      <c r="M192" s="284"/>
      <c r="N192" s="285"/>
      <c r="O192" s="285"/>
      <c r="P192" s="285"/>
      <c r="Q192" s="285"/>
      <c r="R192" s="285"/>
      <c r="S192" s="285"/>
      <c r="T192" s="286"/>
      <c r="U192" s="14"/>
      <c r="V192" s="14"/>
      <c r="W192" s="14"/>
      <c r="X192" s="14"/>
      <c r="Y192" s="14"/>
      <c r="Z192" s="14"/>
      <c r="AA192" s="14"/>
      <c r="AB192" s="14"/>
      <c r="AC192" s="14"/>
      <c r="AD192" s="14"/>
      <c r="AE192" s="14"/>
      <c r="AT192" s="287" t="s">
        <v>271</v>
      </c>
      <c r="AU192" s="287" t="s">
        <v>99</v>
      </c>
      <c r="AV192" s="14" t="s">
        <v>196</v>
      </c>
      <c r="AW192" s="14" t="s">
        <v>38</v>
      </c>
      <c r="AX192" s="14" t="s">
        <v>91</v>
      </c>
      <c r="AY192" s="287" t="s">
        <v>184</v>
      </c>
    </row>
    <row r="193" s="2" customFormat="1" ht="16.5" customHeight="1">
      <c r="A193" s="40"/>
      <c r="B193" s="41"/>
      <c r="C193" s="245" t="s">
        <v>367</v>
      </c>
      <c r="D193" s="245" t="s">
        <v>187</v>
      </c>
      <c r="E193" s="246" t="s">
        <v>368</v>
      </c>
      <c r="F193" s="247" t="s">
        <v>369</v>
      </c>
      <c r="G193" s="248" t="s">
        <v>309</v>
      </c>
      <c r="H193" s="249">
        <v>121.59999999999999</v>
      </c>
      <c r="I193" s="250"/>
      <c r="J193" s="251">
        <f>ROUND(I193*H193,2)</f>
        <v>0</v>
      </c>
      <c r="K193" s="247" t="s">
        <v>191</v>
      </c>
      <c r="L193" s="46"/>
      <c r="M193" s="252" t="s">
        <v>1</v>
      </c>
      <c r="N193" s="253" t="s">
        <v>49</v>
      </c>
      <c r="O193" s="93"/>
      <c r="P193" s="254">
        <f>O193*H193</f>
        <v>0</v>
      </c>
      <c r="Q193" s="254">
        <v>0</v>
      </c>
      <c r="R193" s="254">
        <f>Q193*H193</f>
        <v>0</v>
      </c>
      <c r="S193" s="254">
        <v>0.00248</v>
      </c>
      <c r="T193" s="255">
        <f>S193*H193</f>
        <v>0.301568</v>
      </c>
      <c r="U193" s="40"/>
      <c r="V193" s="40"/>
      <c r="W193" s="40"/>
      <c r="X193" s="40"/>
      <c r="Y193" s="40"/>
      <c r="Z193" s="40"/>
      <c r="AA193" s="40"/>
      <c r="AB193" s="40"/>
      <c r="AC193" s="40"/>
      <c r="AD193" s="40"/>
      <c r="AE193" s="40"/>
      <c r="AR193" s="256" t="s">
        <v>196</v>
      </c>
      <c r="AT193" s="256" t="s">
        <v>187</v>
      </c>
      <c r="AU193" s="256" t="s">
        <v>99</v>
      </c>
      <c r="AY193" s="18" t="s">
        <v>184</v>
      </c>
      <c r="BE193" s="257">
        <f>IF(N193="základní",J193,0)</f>
        <v>0</v>
      </c>
      <c r="BF193" s="257">
        <f>IF(N193="snížená",J193,0)</f>
        <v>0</v>
      </c>
      <c r="BG193" s="257">
        <f>IF(N193="zákl. přenesená",J193,0)</f>
        <v>0</v>
      </c>
      <c r="BH193" s="257">
        <f>IF(N193="sníž. přenesená",J193,0)</f>
        <v>0</v>
      </c>
      <c r="BI193" s="257">
        <f>IF(N193="nulová",J193,0)</f>
        <v>0</v>
      </c>
      <c r="BJ193" s="18" t="s">
        <v>99</v>
      </c>
      <c r="BK193" s="257">
        <f>ROUND(I193*H193,2)</f>
        <v>0</v>
      </c>
      <c r="BL193" s="18" t="s">
        <v>196</v>
      </c>
      <c r="BM193" s="256" t="s">
        <v>370</v>
      </c>
    </row>
    <row r="194" s="13" customFormat="1">
      <c r="A194" s="13"/>
      <c r="B194" s="266"/>
      <c r="C194" s="267"/>
      <c r="D194" s="258" t="s">
        <v>271</v>
      </c>
      <c r="E194" s="268" t="s">
        <v>1</v>
      </c>
      <c r="F194" s="269" t="s">
        <v>371</v>
      </c>
      <c r="G194" s="267"/>
      <c r="H194" s="270">
        <v>121.59999999999999</v>
      </c>
      <c r="I194" s="271"/>
      <c r="J194" s="267"/>
      <c r="K194" s="267"/>
      <c r="L194" s="272"/>
      <c r="M194" s="273"/>
      <c r="N194" s="274"/>
      <c r="O194" s="274"/>
      <c r="P194" s="274"/>
      <c r="Q194" s="274"/>
      <c r="R194" s="274"/>
      <c r="S194" s="274"/>
      <c r="T194" s="275"/>
      <c r="U194" s="13"/>
      <c r="V194" s="13"/>
      <c r="W194" s="13"/>
      <c r="X194" s="13"/>
      <c r="Y194" s="13"/>
      <c r="Z194" s="13"/>
      <c r="AA194" s="13"/>
      <c r="AB194" s="13"/>
      <c r="AC194" s="13"/>
      <c r="AD194" s="13"/>
      <c r="AE194" s="13"/>
      <c r="AT194" s="276" t="s">
        <v>271</v>
      </c>
      <c r="AU194" s="276" t="s">
        <v>99</v>
      </c>
      <c r="AV194" s="13" t="s">
        <v>99</v>
      </c>
      <c r="AW194" s="13" t="s">
        <v>38</v>
      </c>
      <c r="AX194" s="13" t="s">
        <v>83</v>
      </c>
      <c r="AY194" s="276" t="s">
        <v>184</v>
      </c>
    </row>
    <row r="195" s="14" customFormat="1">
      <c r="A195" s="14"/>
      <c r="B195" s="277"/>
      <c r="C195" s="278"/>
      <c r="D195" s="258" t="s">
        <v>271</v>
      </c>
      <c r="E195" s="279" t="s">
        <v>1</v>
      </c>
      <c r="F195" s="280" t="s">
        <v>273</v>
      </c>
      <c r="G195" s="278"/>
      <c r="H195" s="281">
        <v>121.59999999999999</v>
      </c>
      <c r="I195" s="282"/>
      <c r="J195" s="278"/>
      <c r="K195" s="278"/>
      <c r="L195" s="283"/>
      <c r="M195" s="284"/>
      <c r="N195" s="285"/>
      <c r="O195" s="285"/>
      <c r="P195" s="285"/>
      <c r="Q195" s="285"/>
      <c r="R195" s="285"/>
      <c r="S195" s="285"/>
      <c r="T195" s="286"/>
      <c r="U195" s="14"/>
      <c r="V195" s="14"/>
      <c r="W195" s="14"/>
      <c r="X195" s="14"/>
      <c r="Y195" s="14"/>
      <c r="Z195" s="14"/>
      <c r="AA195" s="14"/>
      <c r="AB195" s="14"/>
      <c r="AC195" s="14"/>
      <c r="AD195" s="14"/>
      <c r="AE195" s="14"/>
      <c r="AT195" s="287" t="s">
        <v>271</v>
      </c>
      <c r="AU195" s="287" t="s">
        <v>99</v>
      </c>
      <c r="AV195" s="14" t="s">
        <v>196</v>
      </c>
      <c r="AW195" s="14" t="s">
        <v>38</v>
      </c>
      <c r="AX195" s="14" t="s">
        <v>91</v>
      </c>
      <c r="AY195" s="287" t="s">
        <v>184</v>
      </c>
    </row>
    <row r="196" s="2" customFormat="1" ht="16.5" customHeight="1">
      <c r="A196" s="40"/>
      <c r="B196" s="41"/>
      <c r="C196" s="245" t="s">
        <v>372</v>
      </c>
      <c r="D196" s="245" t="s">
        <v>187</v>
      </c>
      <c r="E196" s="246" t="s">
        <v>373</v>
      </c>
      <c r="F196" s="247" t="s">
        <v>374</v>
      </c>
      <c r="G196" s="248" t="s">
        <v>319</v>
      </c>
      <c r="H196" s="249">
        <v>25</v>
      </c>
      <c r="I196" s="250"/>
      <c r="J196" s="251">
        <f>ROUND(I196*H196,2)</f>
        <v>0</v>
      </c>
      <c r="K196" s="247" t="s">
        <v>191</v>
      </c>
      <c r="L196" s="46"/>
      <c r="M196" s="252" t="s">
        <v>1</v>
      </c>
      <c r="N196" s="253" t="s">
        <v>49</v>
      </c>
      <c r="O196" s="93"/>
      <c r="P196" s="254">
        <f>O196*H196</f>
        <v>0</v>
      </c>
      <c r="Q196" s="254">
        <v>0</v>
      </c>
      <c r="R196" s="254">
        <f>Q196*H196</f>
        <v>0</v>
      </c>
      <c r="S196" s="254">
        <v>0.039</v>
      </c>
      <c r="T196" s="255">
        <f>S196*H196</f>
        <v>0.97499999999999998</v>
      </c>
      <c r="U196" s="40"/>
      <c r="V196" s="40"/>
      <c r="W196" s="40"/>
      <c r="X196" s="40"/>
      <c r="Y196" s="40"/>
      <c r="Z196" s="40"/>
      <c r="AA196" s="40"/>
      <c r="AB196" s="40"/>
      <c r="AC196" s="40"/>
      <c r="AD196" s="40"/>
      <c r="AE196" s="40"/>
      <c r="AR196" s="256" t="s">
        <v>196</v>
      </c>
      <c r="AT196" s="256" t="s">
        <v>187</v>
      </c>
      <c r="AU196" s="256" t="s">
        <v>99</v>
      </c>
      <c r="AY196" s="18" t="s">
        <v>184</v>
      </c>
      <c r="BE196" s="257">
        <f>IF(N196="základní",J196,0)</f>
        <v>0</v>
      </c>
      <c r="BF196" s="257">
        <f>IF(N196="snížená",J196,0)</f>
        <v>0</v>
      </c>
      <c r="BG196" s="257">
        <f>IF(N196="zákl. přenesená",J196,0)</f>
        <v>0</v>
      </c>
      <c r="BH196" s="257">
        <f>IF(N196="sníž. přenesená",J196,0)</f>
        <v>0</v>
      </c>
      <c r="BI196" s="257">
        <f>IF(N196="nulová",J196,0)</f>
        <v>0</v>
      </c>
      <c r="BJ196" s="18" t="s">
        <v>99</v>
      </c>
      <c r="BK196" s="257">
        <f>ROUND(I196*H196,2)</f>
        <v>0</v>
      </c>
      <c r="BL196" s="18" t="s">
        <v>196</v>
      </c>
      <c r="BM196" s="256" t="s">
        <v>375</v>
      </c>
    </row>
    <row r="197" s="15" customFormat="1">
      <c r="A197" s="15"/>
      <c r="B197" s="288"/>
      <c r="C197" s="289"/>
      <c r="D197" s="258" t="s">
        <v>271</v>
      </c>
      <c r="E197" s="290" t="s">
        <v>1</v>
      </c>
      <c r="F197" s="291" t="s">
        <v>376</v>
      </c>
      <c r="G197" s="289"/>
      <c r="H197" s="290" t="s">
        <v>1</v>
      </c>
      <c r="I197" s="292"/>
      <c r="J197" s="289"/>
      <c r="K197" s="289"/>
      <c r="L197" s="293"/>
      <c r="M197" s="294"/>
      <c r="N197" s="295"/>
      <c r="O197" s="295"/>
      <c r="P197" s="295"/>
      <c r="Q197" s="295"/>
      <c r="R197" s="295"/>
      <c r="S197" s="295"/>
      <c r="T197" s="296"/>
      <c r="U197" s="15"/>
      <c r="V197" s="15"/>
      <c r="W197" s="15"/>
      <c r="X197" s="15"/>
      <c r="Y197" s="15"/>
      <c r="Z197" s="15"/>
      <c r="AA197" s="15"/>
      <c r="AB197" s="15"/>
      <c r="AC197" s="15"/>
      <c r="AD197" s="15"/>
      <c r="AE197" s="15"/>
      <c r="AT197" s="297" t="s">
        <v>271</v>
      </c>
      <c r="AU197" s="297" t="s">
        <v>99</v>
      </c>
      <c r="AV197" s="15" t="s">
        <v>91</v>
      </c>
      <c r="AW197" s="15" t="s">
        <v>38</v>
      </c>
      <c r="AX197" s="15" t="s">
        <v>83</v>
      </c>
      <c r="AY197" s="297" t="s">
        <v>184</v>
      </c>
    </row>
    <row r="198" s="13" customFormat="1">
      <c r="A198" s="13"/>
      <c r="B198" s="266"/>
      <c r="C198" s="267"/>
      <c r="D198" s="258" t="s">
        <v>271</v>
      </c>
      <c r="E198" s="268" t="s">
        <v>1</v>
      </c>
      <c r="F198" s="269" t="s">
        <v>377</v>
      </c>
      <c r="G198" s="267"/>
      <c r="H198" s="270">
        <v>25</v>
      </c>
      <c r="I198" s="271"/>
      <c r="J198" s="267"/>
      <c r="K198" s="267"/>
      <c r="L198" s="272"/>
      <c r="M198" s="273"/>
      <c r="N198" s="274"/>
      <c r="O198" s="274"/>
      <c r="P198" s="274"/>
      <c r="Q198" s="274"/>
      <c r="R198" s="274"/>
      <c r="S198" s="274"/>
      <c r="T198" s="275"/>
      <c r="U198" s="13"/>
      <c r="V198" s="13"/>
      <c r="W198" s="13"/>
      <c r="X198" s="13"/>
      <c r="Y198" s="13"/>
      <c r="Z198" s="13"/>
      <c r="AA198" s="13"/>
      <c r="AB198" s="13"/>
      <c r="AC198" s="13"/>
      <c r="AD198" s="13"/>
      <c r="AE198" s="13"/>
      <c r="AT198" s="276" t="s">
        <v>271</v>
      </c>
      <c r="AU198" s="276" t="s">
        <v>99</v>
      </c>
      <c r="AV198" s="13" t="s">
        <v>99</v>
      </c>
      <c r="AW198" s="13" t="s">
        <v>38</v>
      </c>
      <c r="AX198" s="13" t="s">
        <v>83</v>
      </c>
      <c r="AY198" s="276" t="s">
        <v>184</v>
      </c>
    </row>
    <row r="199" s="14" customFormat="1">
      <c r="A199" s="14"/>
      <c r="B199" s="277"/>
      <c r="C199" s="278"/>
      <c r="D199" s="258" t="s">
        <v>271</v>
      </c>
      <c r="E199" s="279" t="s">
        <v>1</v>
      </c>
      <c r="F199" s="280" t="s">
        <v>273</v>
      </c>
      <c r="G199" s="278"/>
      <c r="H199" s="281">
        <v>25</v>
      </c>
      <c r="I199" s="282"/>
      <c r="J199" s="278"/>
      <c r="K199" s="278"/>
      <c r="L199" s="283"/>
      <c r="M199" s="284"/>
      <c r="N199" s="285"/>
      <c r="O199" s="285"/>
      <c r="P199" s="285"/>
      <c r="Q199" s="285"/>
      <c r="R199" s="285"/>
      <c r="S199" s="285"/>
      <c r="T199" s="286"/>
      <c r="U199" s="14"/>
      <c r="V199" s="14"/>
      <c r="W199" s="14"/>
      <c r="X199" s="14"/>
      <c r="Y199" s="14"/>
      <c r="Z199" s="14"/>
      <c r="AA199" s="14"/>
      <c r="AB199" s="14"/>
      <c r="AC199" s="14"/>
      <c r="AD199" s="14"/>
      <c r="AE199" s="14"/>
      <c r="AT199" s="287" t="s">
        <v>271</v>
      </c>
      <c r="AU199" s="287" t="s">
        <v>99</v>
      </c>
      <c r="AV199" s="14" t="s">
        <v>196</v>
      </c>
      <c r="AW199" s="14" t="s">
        <v>38</v>
      </c>
      <c r="AX199" s="14" t="s">
        <v>91</v>
      </c>
      <c r="AY199" s="287" t="s">
        <v>184</v>
      </c>
    </row>
    <row r="200" s="2" customFormat="1" ht="16.5" customHeight="1">
      <c r="A200" s="40"/>
      <c r="B200" s="41"/>
      <c r="C200" s="245" t="s">
        <v>378</v>
      </c>
      <c r="D200" s="245" t="s">
        <v>187</v>
      </c>
      <c r="E200" s="246" t="s">
        <v>379</v>
      </c>
      <c r="F200" s="247" t="s">
        <v>380</v>
      </c>
      <c r="G200" s="248" t="s">
        <v>276</v>
      </c>
      <c r="H200" s="249">
        <v>2</v>
      </c>
      <c r="I200" s="250"/>
      <c r="J200" s="251">
        <f>ROUND(I200*H200,2)</f>
        <v>0</v>
      </c>
      <c r="K200" s="247" t="s">
        <v>284</v>
      </c>
      <c r="L200" s="46"/>
      <c r="M200" s="252" t="s">
        <v>1</v>
      </c>
      <c r="N200" s="253" t="s">
        <v>49</v>
      </c>
      <c r="O200" s="93"/>
      <c r="P200" s="254">
        <f>O200*H200</f>
        <v>0</v>
      </c>
      <c r="Q200" s="254">
        <v>0</v>
      </c>
      <c r="R200" s="254">
        <f>Q200*H200</f>
        <v>0</v>
      </c>
      <c r="S200" s="254">
        <v>0</v>
      </c>
      <c r="T200" s="255">
        <f>S200*H200</f>
        <v>0</v>
      </c>
      <c r="U200" s="40"/>
      <c r="V200" s="40"/>
      <c r="W200" s="40"/>
      <c r="X200" s="40"/>
      <c r="Y200" s="40"/>
      <c r="Z200" s="40"/>
      <c r="AA200" s="40"/>
      <c r="AB200" s="40"/>
      <c r="AC200" s="40"/>
      <c r="AD200" s="40"/>
      <c r="AE200" s="40"/>
      <c r="AR200" s="256" t="s">
        <v>196</v>
      </c>
      <c r="AT200" s="256" t="s">
        <v>187</v>
      </c>
      <c r="AU200" s="256" t="s">
        <v>99</v>
      </c>
      <c r="AY200" s="18" t="s">
        <v>184</v>
      </c>
      <c r="BE200" s="257">
        <f>IF(N200="základní",J200,0)</f>
        <v>0</v>
      </c>
      <c r="BF200" s="257">
        <f>IF(N200="snížená",J200,0)</f>
        <v>0</v>
      </c>
      <c r="BG200" s="257">
        <f>IF(N200="zákl. přenesená",J200,0)</f>
        <v>0</v>
      </c>
      <c r="BH200" s="257">
        <f>IF(N200="sníž. přenesená",J200,0)</f>
        <v>0</v>
      </c>
      <c r="BI200" s="257">
        <f>IF(N200="nulová",J200,0)</f>
        <v>0</v>
      </c>
      <c r="BJ200" s="18" t="s">
        <v>99</v>
      </c>
      <c r="BK200" s="257">
        <f>ROUND(I200*H200,2)</f>
        <v>0</v>
      </c>
      <c r="BL200" s="18" t="s">
        <v>196</v>
      </c>
      <c r="BM200" s="256" t="s">
        <v>381</v>
      </c>
    </row>
    <row r="201" s="2" customFormat="1">
      <c r="A201" s="40"/>
      <c r="B201" s="41"/>
      <c r="C201" s="42"/>
      <c r="D201" s="258" t="s">
        <v>194</v>
      </c>
      <c r="E201" s="42"/>
      <c r="F201" s="259" t="s">
        <v>382</v>
      </c>
      <c r="G201" s="42"/>
      <c r="H201" s="42"/>
      <c r="I201" s="156"/>
      <c r="J201" s="42"/>
      <c r="K201" s="42"/>
      <c r="L201" s="46"/>
      <c r="M201" s="260"/>
      <c r="N201" s="261"/>
      <c r="O201" s="93"/>
      <c r="P201" s="93"/>
      <c r="Q201" s="93"/>
      <c r="R201" s="93"/>
      <c r="S201" s="93"/>
      <c r="T201" s="94"/>
      <c r="U201" s="40"/>
      <c r="V201" s="40"/>
      <c r="W201" s="40"/>
      <c r="X201" s="40"/>
      <c r="Y201" s="40"/>
      <c r="Z201" s="40"/>
      <c r="AA201" s="40"/>
      <c r="AB201" s="40"/>
      <c r="AC201" s="40"/>
      <c r="AD201" s="40"/>
      <c r="AE201" s="40"/>
      <c r="AT201" s="18" t="s">
        <v>194</v>
      </c>
      <c r="AU201" s="18" t="s">
        <v>99</v>
      </c>
    </row>
    <row r="202" s="13" customFormat="1">
      <c r="A202" s="13"/>
      <c r="B202" s="266"/>
      <c r="C202" s="267"/>
      <c r="D202" s="258" t="s">
        <v>271</v>
      </c>
      <c r="E202" s="268" t="s">
        <v>1</v>
      </c>
      <c r="F202" s="269" t="s">
        <v>383</v>
      </c>
      <c r="G202" s="267"/>
      <c r="H202" s="270">
        <v>2</v>
      </c>
      <c r="I202" s="271"/>
      <c r="J202" s="267"/>
      <c r="K202" s="267"/>
      <c r="L202" s="272"/>
      <c r="M202" s="273"/>
      <c r="N202" s="274"/>
      <c r="O202" s="274"/>
      <c r="P202" s="274"/>
      <c r="Q202" s="274"/>
      <c r="R202" s="274"/>
      <c r="S202" s="274"/>
      <c r="T202" s="275"/>
      <c r="U202" s="13"/>
      <c r="V202" s="13"/>
      <c r="W202" s="13"/>
      <c r="X202" s="13"/>
      <c r="Y202" s="13"/>
      <c r="Z202" s="13"/>
      <c r="AA202" s="13"/>
      <c r="AB202" s="13"/>
      <c r="AC202" s="13"/>
      <c r="AD202" s="13"/>
      <c r="AE202" s="13"/>
      <c r="AT202" s="276" t="s">
        <v>271</v>
      </c>
      <c r="AU202" s="276" t="s">
        <v>99</v>
      </c>
      <c r="AV202" s="13" t="s">
        <v>99</v>
      </c>
      <c r="AW202" s="13" t="s">
        <v>38</v>
      </c>
      <c r="AX202" s="13" t="s">
        <v>83</v>
      </c>
      <c r="AY202" s="276" t="s">
        <v>184</v>
      </c>
    </row>
    <row r="203" s="14" customFormat="1">
      <c r="A203" s="14"/>
      <c r="B203" s="277"/>
      <c r="C203" s="278"/>
      <c r="D203" s="258" t="s">
        <v>271</v>
      </c>
      <c r="E203" s="279" t="s">
        <v>1</v>
      </c>
      <c r="F203" s="280" t="s">
        <v>273</v>
      </c>
      <c r="G203" s="278"/>
      <c r="H203" s="281">
        <v>2</v>
      </c>
      <c r="I203" s="282"/>
      <c r="J203" s="278"/>
      <c r="K203" s="278"/>
      <c r="L203" s="283"/>
      <c r="M203" s="284"/>
      <c r="N203" s="285"/>
      <c r="O203" s="285"/>
      <c r="P203" s="285"/>
      <c r="Q203" s="285"/>
      <c r="R203" s="285"/>
      <c r="S203" s="285"/>
      <c r="T203" s="286"/>
      <c r="U203" s="14"/>
      <c r="V203" s="14"/>
      <c r="W203" s="14"/>
      <c r="X203" s="14"/>
      <c r="Y203" s="14"/>
      <c r="Z203" s="14"/>
      <c r="AA203" s="14"/>
      <c r="AB203" s="14"/>
      <c r="AC203" s="14"/>
      <c r="AD203" s="14"/>
      <c r="AE203" s="14"/>
      <c r="AT203" s="287" t="s">
        <v>271</v>
      </c>
      <c r="AU203" s="287" t="s">
        <v>99</v>
      </c>
      <c r="AV203" s="14" t="s">
        <v>196</v>
      </c>
      <c r="AW203" s="14" t="s">
        <v>38</v>
      </c>
      <c r="AX203" s="14" t="s">
        <v>91</v>
      </c>
      <c r="AY203" s="287" t="s">
        <v>184</v>
      </c>
    </row>
    <row r="204" s="12" customFormat="1" ht="22.8" customHeight="1">
      <c r="A204" s="12"/>
      <c r="B204" s="229"/>
      <c r="C204" s="230"/>
      <c r="D204" s="231" t="s">
        <v>82</v>
      </c>
      <c r="E204" s="243" t="s">
        <v>384</v>
      </c>
      <c r="F204" s="243" t="s">
        <v>385</v>
      </c>
      <c r="G204" s="230"/>
      <c r="H204" s="230"/>
      <c r="I204" s="233"/>
      <c r="J204" s="244">
        <f>BK204</f>
        <v>0</v>
      </c>
      <c r="K204" s="230"/>
      <c r="L204" s="235"/>
      <c r="M204" s="236"/>
      <c r="N204" s="237"/>
      <c r="O204" s="237"/>
      <c r="P204" s="238">
        <f>SUM(P205:P210)</f>
        <v>0</v>
      </c>
      <c r="Q204" s="237"/>
      <c r="R204" s="238">
        <f>SUM(R205:R210)</f>
        <v>0</v>
      </c>
      <c r="S204" s="237"/>
      <c r="T204" s="239">
        <f>SUM(T205:T210)</f>
        <v>0</v>
      </c>
      <c r="U204" s="12"/>
      <c r="V204" s="12"/>
      <c r="W204" s="12"/>
      <c r="X204" s="12"/>
      <c r="Y204" s="12"/>
      <c r="Z204" s="12"/>
      <c r="AA204" s="12"/>
      <c r="AB204" s="12"/>
      <c r="AC204" s="12"/>
      <c r="AD204" s="12"/>
      <c r="AE204" s="12"/>
      <c r="AR204" s="240" t="s">
        <v>91</v>
      </c>
      <c r="AT204" s="241" t="s">
        <v>82</v>
      </c>
      <c r="AU204" s="241" t="s">
        <v>91</v>
      </c>
      <c r="AY204" s="240" t="s">
        <v>184</v>
      </c>
      <c r="BK204" s="242">
        <f>SUM(BK205:BK210)</f>
        <v>0</v>
      </c>
    </row>
    <row r="205" s="2" customFormat="1" ht="16.5" customHeight="1">
      <c r="A205" s="40"/>
      <c r="B205" s="41"/>
      <c r="C205" s="245" t="s">
        <v>386</v>
      </c>
      <c r="D205" s="245" t="s">
        <v>187</v>
      </c>
      <c r="E205" s="246" t="s">
        <v>387</v>
      </c>
      <c r="F205" s="247" t="s">
        <v>388</v>
      </c>
      <c r="G205" s="248" t="s">
        <v>389</v>
      </c>
      <c r="H205" s="249">
        <v>458.18700000000001</v>
      </c>
      <c r="I205" s="250"/>
      <c r="J205" s="251">
        <f>ROUND(I205*H205,2)</f>
        <v>0</v>
      </c>
      <c r="K205" s="247" t="s">
        <v>284</v>
      </c>
      <c r="L205" s="46"/>
      <c r="M205" s="252" t="s">
        <v>1</v>
      </c>
      <c r="N205" s="253" t="s">
        <v>49</v>
      </c>
      <c r="O205" s="93"/>
      <c r="P205" s="254">
        <f>O205*H205</f>
        <v>0</v>
      </c>
      <c r="Q205" s="254">
        <v>0</v>
      </c>
      <c r="R205" s="254">
        <f>Q205*H205</f>
        <v>0</v>
      </c>
      <c r="S205" s="254">
        <v>0</v>
      </c>
      <c r="T205" s="255">
        <f>S205*H205</f>
        <v>0</v>
      </c>
      <c r="U205" s="40"/>
      <c r="V205" s="40"/>
      <c r="W205" s="40"/>
      <c r="X205" s="40"/>
      <c r="Y205" s="40"/>
      <c r="Z205" s="40"/>
      <c r="AA205" s="40"/>
      <c r="AB205" s="40"/>
      <c r="AC205" s="40"/>
      <c r="AD205" s="40"/>
      <c r="AE205" s="40"/>
      <c r="AR205" s="256" t="s">
        <v>196</v>
      </c>
      <c r="AT205" s="256" t="s">
        <v>187</v>
      </c>
      <c r="AU205" s="256" t="s">
        <v>99</v>
      </c>
      <c r="AY205" s="18" t="s">
        <v>184</v>
      </c>
      <c r="BE205" s="257">
        <f>IF(N205="základní",J205,0)</f>
        <v>0</v>
      </c>
      <c r="BF205" s="257">
        <f>IF(N205="snížená",J205,0)</f>
        <v>0</v>
      </c>
      <c r="BG205" s="257">
        <f>IF(N205="zákl. přenesená",J205,0)</f>
        <v>0</v>
      </c>
      <c r="BH205" s="257">
        <f>IF(N205="sníž. přenesená",J205,0)</f>
        <v>0</v>
      </c>
      <c r="BI205" s="257">
        <f>IF(N205="nulová",J205,0)</f>
        <v>0</v>
      </c>
      <c r="BJ205" s="18" t="s">
        <v>99</v>
      </c>
      <c r="BK205" s="257">
        <f>ROUND(I205*H205,2)</f>
        <v>0</v>
      </c>
      <c r="BL205" s="18" t="s">
        <v>196</v>
      </c>
      <c r="BM205" s="256" t="s">
        <v>390</v>
      </c>
    </row>
    <row r="206" s="2" customFormat="1">
      <c r="A206" s="40"/>
      <c r="B206" s="41"/>
      <c r="C206" s="42"/>
      <c r="D206" s="258" t="s">
        <v>194</v>
      </c>
      <c r="E206" s="42"/>
      <c r="F206" s="259" t="s">
        <v>391</v>
      </c>
      <c r="G206" s="42"/>
      <c r="H206" s="42"/>
      <c r="I206" s="156"/>
      <c r="J206" s="42"/>
      <c r="K206" s="42"/>
      <c r="L206" s="46"/>
      <c r="M206" s="260"/>
      <c r="N206" s="261"/>
      <c r="O206" s="93"/>
      <c r="P206" s="93"/>
      <c r="Q206" s="93"/>
      <c r="R206" s="93"/>
      <c r="S206" s="93"/>
      <c r="T206" s="94"/>
      <c r="U206" s="40"/>
      <c r="V206" s="40"/>
      <c r="W206" s="40"/>
      <c r="X206" s="40"/>
      <c r="Y206" s="40"/>
      <c r="Z206" s="40"/>
      <c r="AA206" s="40"/>
      <c r="AB206" s="40"/>
      <c r="AC206" s="40"/>
      <c r="AD206" s="40"/>
      <c r="AE206" s="40"/>
      <c r="AT206" s="18" t="s">
        <v>194</v>
      </c>
      <c r="AU206" s="18" t="s">
        <v>99</v>
      </c>
    </row>
    <row r="207" s="2" customFormat="1" ht="16.5" customHeight="1">
      <c r="A207" s="40"/>
      <c r="B207" s="41"/>
      <c r="C207" s="245" t="s">
        <v>392</v>
      </c>
      <c r="D207" s="245" t="s">
        <v>187</v>
      </c>
      <c r="E207" s="246" t="s">
        <v>393</v>
      </c>
      <c r="F207" s="247" t="s">
        <v>394</v>
      </c>
      <c r="G207" s="248" t="s">
        <v>389</v>
      </c>
      <c r="H207" s="249">
        <v>458.18700000000001</v>
      </c>
      <c r="I207" s="250"/>
      <c r="J207" s="251">
        <f>ROUND(I207*H207,2)</f>
        <v>0</v>
      </c>
      <c r="K207" s="247" t="s">
        <v>191</v>
      </c>
      <c r="L207" s="46"/>
      <c r="M207" s="252" t="s">
        <v>1</v>
      </c>
      <c r="N207" s="253" t="s">
        <v>49</v>
      </c>
      <c r="O207" s="93"/>
      <c r="P207" s="254">
        <f>O207*H207</f>
        <v>0</v>
      </c>
      <c r="Q207" s="254">
        <v>0</v>
      </c>
      <c r="R207" s="254">
        <f>Q207*H207</f>
        <v>0</v>
      </c>
      <c r="S207" s="254">
        <v>0</v>
      </c>
      <c r="T207" s="255">
        <f>S207*H207</f>
        <v>0</v>
      </c>
      <c r="U207" s="40"/>
      <c r="V207" s="40"/>
      <c r="W207" s="40"/>
      <c r="X207" s="40"/>
      <c r="Y207" s="40"/>
      <c r="Z207" s="40"/>
      <c r="AA207" s="40"/>
      <c r="AB207" s="40"/>
      <c r="AC207" s="40"/>
      <c r="AD207" s="40"/>
      <c r="AE207" s="40"/>
      <c r="AR207" s="256" t="s">
        <v>196</v>
      </c>
      <c r="AT207" s="256" t="s">
        <v>187</v>
      </c>
      <c r="AU207" s="256" t="s">
        <v>99</v>
      </c>
      <c r="AY207" s="18" t="s">
        <v>184</v>
      </c>
      <c r="BE207" s="257">
        <f>IF(N207="základní",J207,0)</f>
        <v>0</v>
      </c>
      <c r="BF207" s="257">
        <f>IF(N207="snížená",J207,0)</f>
        <v>0</v>
      </c>
      <c r="BG207" s="257">
        <f>IF(N207="zákl. přenesená",J207,0)</f>
        <v>0</v>
      </c>
      <c r="BH207" s="257">
        <f>IF(N207="sníž. přenesená",J207,0)</f>
        <v>0</v>
      </c>
      <c r="BI207" s="257">
        <f>IF(N207="nulová",J207,0)</f>
        <v>0</v>
      </c>
      <c r="BJ207" s="18" t="s">
        <v>99</v>
      </c>
      <c r="BK207" s="257">
        <f>ROUND(I207*H207,2)</f>
        <v>0</v>
      </c>
      <c r="BL207" s="18" t="s">
        <v>196</v>
      </c>
      <c r="BM207" s="256" t="s">
        <v>395</v>
      </c>
    </row>
    <row r="208" s="2" customFormat="1" ht="16.5" customHeight="1">
      <c r="A208" s="40"/>
      <c r="B208" s="41"/>
      <c r="C208" s="245" t="s">
        <v>396</v>
      </c>
      <c r="D208" s="245" t="s">
        <v>187</v>
      </c>
      <c r="E208" s="246" t="s">
        <v>397</v>
      </c>
      <c r="F208" s="247" t="s">
        <v>398</v>
      </c>
      <c r="G208" s="248" t="s">
        <v>389</v>
      </c>
      <c r="H208" s="249">
        <v>9163.7399999999998</v>
      </c>
      <c r="I208" s="250"/>
      <c r="J208" s="251">
        <f>ROUND(I208*H208,2)</f>
        <v>0</v>
      </c>
      <c r="K208" s="247" t="s">
        <v>191</v>
      </c>
      <c r="L208" s="46"/>
      <c r="M208" s="252" t="s">
        <v>1</v>
      </c>
      <c r="N208" s="253" t="s">
        <v>49</v>
      </c>
      <c r="O208" s="93"/>
      <c r="P208" s="254">
        <f>O208*H208</f>
        <v>0</v>
      </c>
      <c r="Q208" s="254">
        <v>0</v>
      </c>
      <c r="R208" s="254">
        <f>Q208*H208</f>
        <v>0</v>
      </c>
      <c r="S208" s="254">
        <v>0</v>
      </c>
      <c r="T208" s="255">
        <f>S208*H208</f>
        <v>0</v>
      </c>
      <c r="U208" s="40"/>
      <c r="V208" s="40"/>
      <c r="W208" s="40"/>
      <c r="X208" s="40"/>
      <c r="Y208" s="40"/>
      <c r="Z208" s="40"/>
      <c r="AA208" s="40"/>
      <c r="AB208" s="40"/>
      <c r="AC208" s="40"/>
      <c r="AD208" s="40"/>
      <c r="AE208" s="40"/>
      <c r="AR208" s="256" t="s">
        <v>196</v>
      </c>
      <c r="AT208" s="256" t="s">
        <v>187</v>
      </c>
      <c r="AU208" s="256" t="s">
        <v>99</v>
      </c>
      <c r="AY208" s="18" t="s">
        <v>184</v>
      </c>
      <c r="BE208" s="257">
        <f>IF(N208="základní",J208,0)</f>
        <v>0</v>
      </c>
      <c r="BF208" s="257">
        <f>IF(N208="snížená",J208,0)</f>
        <v>0</v>
      </c>
      <c r="BG208" s="257">
        <f>IF(N208="zákl. přenesená",J208,0)</f>
        <v>0</v>
      </c>
      <c r="BH208" s="257">
        <f>IF(N208="sníž. přenesená",J208,0)</f>
        <v>0</v>
      </c>
      <c r="BI208" s="257">
        <f>IF(N208="nulová",J208,0)</f>
        <v>0</v>
      </c>
      <c r="BJ208" s="18" t="s">
        <v>99</v>
      </c>
      <c r="BK208" s="257">
        <f>ROUND(I208*H208,2)</f>
        <v>0</v>
      </c>
      <c r="BL208" s="18" t="s">
        <v>196</v>
      </c>
      <c r="BM208" s="256" t="s">
        <v>399</v>
      </c>
    </row>
    <row r="209" s="13" customFormat="1">
      <c r="A209" s="13"/>
      <c r="B209" s="266"/>
      <c r="C209" s="267"/>
      <c r="D209" s="258" t="s">
        <v>271</v>
      </c>
      <c r="E209" s="267"/>
      <c r="F209" s="269" t="s">
        <v>400</v>
      </c>
      <c r="G209" s="267"/>
      <c r="H209" s="270">
        <v>9163.7399999999998</v>
      </c>
      <c r="I209" s="271"/>
      <c r="J209" s="267"/>
      <c r="K209" s="267"/>
      <c r="L209" s="272"/>
      <c r="M209" s="273"/>
      <c r="N209" s="274"/>
      <c r="O209" s="274"/>
      <c r="P209" s="274"/>
      <c r="Q209" s="274"/>
      <c r="R209" s="274"/>
      <c r="S209" s="274"/>
      <c r="T209" s="275"/>
      <c r="U209" s="13"/>
      <c r="V209" s="13"/>
      <c r="W209" s="13"/>
      <c r="X209" s="13"/>
      <c r="Y209" s="13"/>
      <c r="Z209" s="13"/>
      <c r="AA209" s="13"/>
      <c r="AB209" s="13"/>
      <c r="AC209" s="13"/>
      <c r="AD209" s="13"/>
      <c r="AE209" s="13"/>
      <c r="AT209" s="276" t="s">
        <v>271</v>
      </c>
      <c r="AU209" s="276" t="s">
        <v>99</v>
      </c>
      <c r="AV209" s="13" t="s">
        <v>99</v>
      </c>
      <c r="AW209" s="13" t="s">
        <v>4</v>
      </c>
      <c r="AX209" s="13" t="s">
        <v>91</v>
      </c>
      <c r="AY209" s="276" t="s">
        <v>184</v>
      </c>
    </row>
    <row r="210" s="2" customFormat="1" ht="16.5" customHeight="1">
      <c r="A210" s="40"/>
      <c r="B210" s="41"/>
      <c r="C210" s="245" t="s">
        <v>401</v>
      </c>
      <c r="D210" s="245" t="s">
        <v>187</v>
      </c>
      <c r="E210" s="246" t="s">
        <v>402</v>
      </c>
      <c r="F210" s="247" t="s">
        <v>403</v>
      </c>
      <c r="G210" s="248" t="s">
        <v>389</v>
      </c>
      <c r="H210" s="249">
        <v>458.18700000000001</v>
      </c>
      <c r="I210" s="250"/>
      <c r="J210" s="251">
        <f>ROUND(I210*H210,2)</f>
        <v>0</v>
      </c>
      <c r="K210" s="247" t="s">
        <v>191</v>
      </c>
      <c r="L210" s="46"/>
      <c r="M210" s="252" t="s">
        <v>1</v>
      </c>
      <c r="N210" s="253" t="s">
        <v>49</v>
      </c>
      <c r="O210" s="93"/>
      <c r="P210" s="254">
        <f>O210*H210</f>
        <v>0</v>
      </c>
      <c r="Q210" s="254">
        <v>0</v>
      </c>
      <c r="R210" s="254">
        <f>Q210*H210</f>
        <v>0</v>
      </c>
      <c r="S210" s="254">
        <v>0</v>
      </c>
      <c r="T210" s="255">
        <f>S210*H210</f>
        <v>0</v>
      </c>
      <c r="U210" s="40"/>
      <c r="V210" s="40"/>
      <c r="W210" s="40"/>
      <c r="X210" s="40"/>
      <c r="Y210" s="40"/>
      <c r="Z210" s="40"/>
      <c r="AA210" s="40"/>
      <c r="AB210" s="40"/>
      <c r="AC210" s="40"/>
      <c r="AD210" s="40"/>
      <c r="AE210" s="40"/>
      <c r="AR210" s="256" t="s">
        <v>196</v>
      </c>
      <c r="AT210" s="256" t="s">
        <v>187</v>
      </c>
      <c r="AU210" s="256" t="s">
        <v>99</v>
      </c>
      <c r="AY210" s="18" t="s">
        <v>184</v>
      </c>
      <c r="BE210" s="257">
        <f>IF(N210="základní",J210,0)</f>
        <v>0</v>
      </c>
      <c r="BF210" s="257">
        <f>IF(N210="snížená",J210,0)</f>
        <v>0</v>
      </c>
      <c r="BG210" s="257">
        <f>IF(N210="zákl. přenesená",J210,0)</f>
        <v>0</v>
      </c>
      <c r="BH210" s="257">
        <f>IF(N210="sníž. přenesená",J210,0)</f>
        <v>0</v>
      </c>
      <c r="BI210" s="257">
        <f>IF(N210="nulová",J210,0)</f>
        <v>0</v>
      </c>
      <c r="BJ210" s="18" t="s">
        <v>99</v>
      </c>
      <c r="BK210" s="257">
        <f>ROUND(I210*H210,2)</f>
        <v>0</v>
      </c>
      <c r="BL210" s="18" t="s">
        <v>196</v>
      </c>
      <c r="BM210" s="256" t="s">
        <v>404</v>
      </c>
    </row>
    <row r="211" s="12" customFormat="1" ht="25.92" customHeight="1">
      <c r="A211" s="12"/>
      <c r="B211" s="229"/>
      <c r="C211" s="230"/>
      <c r="D211" s="231" t="s">
        <v>82</v>
      </c>
      <c r="E211" s="232" t="s">
        <v>405</v>
      </c>
      <c r="F211" s="232" t="s">
        <v>406</v>
      </c>
      <c r="G211" s="230"/>
      <c r="H211" s="230"/>
      <c r="I211" s="233"/>
      <c r="J211" s="234">
        <f>BK211</f>
        <v>0</v>
      </c>
      <c r="K211" s="230"/>
      <c r="L211" s="235"/>
      <c r="M211" s="236"/>
      <c r="N211" s="237"/>
      <c r="O211" s="237"/>
      <c r="P211" s="238">
        <f>SUM(P212:P215)</f>
        <v>0</v>
      </c>
      <c r="Q211" s="237"/>
      <c r="R211" s="238">
        <f>SUM(R212:R215)</f>
        <v>0</v>
      </c>
      <c r="S211" s="237"/>
      <c r="T211" s="239">
        <f>SUM(T212:T215)</f>
        <v>0</v>
      </c>
      <c r="U211" s="12"/>
      <c r="V211" s="12"/>
      <c r="W211" s="12"/>
      <c r="X211" s="12"/>
      <c r="Y211" s="12"/>
      <c r="Z211" s="12"/>
      <c r="AA211" s="12"/>
      <c r="AB211" s="12"/>
      <c r="AC211" s="12"/>
      <c r="AD211" s="12"/>
      <c r="AE211" s="12"/>
      <c r="AR211" s="240" t="s">
        <v>196</v>
      </c>
      <c r="AT211" s="241" t="s">
        <v>82</v>
      </c>
      <c r="AU211" s="241" t="s">
        <v>83</v>
      </c>
      <c r="AY211" s="240" t="s">
        <v>184</v>
      </c>
      <c r="BK211" s="242">
        <f>SUM(BK212:BK215)</f>
        <v>0</v>
      </c>
    </row>
    <row r="212" s="2" customFormat="1" ht="16.5" customHeight="1">
      <c r="A212" s="40"/>
      <c r="B212" s="41"/>
      <c r="C212" s="245" t="s">
        <v>407</v>
      </c>
      <c r="D212" s="245" t="s">
        <v>187</v>
      </c>
      <c r="E212" s="246" t="s">
        <v>408</v>
      </c>
      <c r="F212" s="247" t="s">
        <v>409</v>
      </c>
      <c r="G212" s="248" t="s">
        <v>410</v>
      </c>
      <c r="H212" s="249">
        <v>125</v>
      </c>
      <c r="I212" s="250"/>
      <c r="J212" s="251">
        <f>ROUND(I212*H212,2)</f>
        <v>0</v>
      </c>
      <c r="K212" s="247" t="s">
        <v>191</v>
      </c>
      <c r="L212" s="46"/>
      <c r="M212" s="252" t="s">
        <v>1</v>
      </c>
      <c r="N212" s="253" t="s">
        <v>49</v>
      </c>
      <c r="O212" s="93"/>
      <c r="P212" s="254">
        <f>O212*H212</f>
        <v>0</v>
      </c>
      <c r="Q212" s="254">
        <v>0</v>
      </c>
      <c r="R212" s="254">
        <f>Q212*H212</f>
        <v>0</v>
      </c>
      <c r="S212" s="254">
        <v>0</v>
      </c>
      <c r="T212" s="255">
        <f>S212*H212</f>
        <v>0</v>
      </c>
      <c r="U212" s="40"/>
      <c r="V212" s="40"/>
      <c r="W212" s="40"/>
      <c r="X212" s="40"/>
      <c r="Y212" s="40"/>
      <c r="Z212" s="40"/>
      <c r="AA212" s="40"/>
      <c r="AB212" s="40"/>
      <c r="AC212" s="40"/>
      <c r="AD212" s="40"/>
      <c r="AE212" s="40"/>
      <c r="AR212" s="256" t="s">
        <v>411</v>
      </c>
      <c r="AT212" s="256" t="s">
        <v>187</v>
      </c>
      <c r="AU212" s="256" t="s">
        <v>91</v>
      </c>
      <c r="AY212" s="18" t="s">
        <v>184</v>
      </c>
      <c r="BE212" s="257">
        <f>IF(N212="základní",J212,0)</f>
        <v>0</v>
      </c>
      <c r="BF212" s="257">
        <f>IF(N212="snížená",J212,0)</f>
        <v>0</v>
      </c>
      <c r="BG212" s="257">
        <f>IF(N212="zákl. přenesená",J212,0)</f>
        <v>0</v>
      </c>
      <c r="BH212" s="257">
        <f>IF(N212="sníž. přenesená",J212,0)</f>
        <v>0</v>
      </c>
      <c r="BI212" s="257">
        <f>IF(N212="nulová",J212,0)</f>
        <v>0</v>
      </c>
      <c r="BJ212" s="18" t="s">
        <v>99</v>
      </c>
      <c r="BK212" s="257">
        <f>ROUND(I212*H212,2)</f>
        <v>0</v>
      </c>
      <c r="BL212" s="18" t="s">
        <v>411</v>
      </c>
      <c r="BM212" s="256" t="s">
        <v>412</v>
      </c>
    </row>
    <row r="213" s="15" customFormat="1">
      <c r="A213" s="15"/>
      <c r="B213" s="288"/>
      <c r="C213" s="289"/>
      <c r="D213" s="258" t="s">
        <v>271</v>
      </c>
      <c r="E213" s="290" t="s">
        <v>1</v>
      </c>
      <c r="F213" s="291" t="s">
        <v>413</v>
      </c>
      <c r="G213" s="289"/>
      <c r="H213" s="290" t="s">
        <v>1</v>
      </c>
      <c r="I213" s="292"/>
      <c r="J213" s="289"/>
      <c r="K213" s="289"/>
      <c r="L213" s="293"/>
      <c r="M213" s="294"/>
      <c r="N213" s="295"/>
      <c r="O213" s="295"/>
      <c r="P213" s="295"/>
      <c r="Q213" s="295"/>
      <c r="R213" s="295"/>
      <c r="S213" s="295"/>
      <c r="T213" s="296"/>
      <c r="U213" s="15"/>
      <c r="V213" s="15"/>
      <c r="W213" s="15"/>
      <c r="X213" s="15"/>
      <c r="Y213" s="15"/>
      <c r="Z213" s="15"/>
      <c r="AA213" s="15"/>
      <c r="AB213" s="15"/>
      <c r="AC213" s="15"/>
      <c r="AD213" s="15"/>
      <c r="AE213" s="15"/>
      <c r="AT213" s="297" t="s">
        <v>271</v>
      </c>
      <c r="AU213" s="297" t="s">
        <v>91</v>
      </c>
      <c r="AV213" s="15" t="s">
        <v>91</v>
      </c>
      <c r="AW213" s="15" t="s">
        <v>38</v>
      </c>
      <c r="AX213" s="15" t="s">
        <v>83</v>
      </c>
      <c r="AY213" s="297" t="s">
        <v>184</v>
      </c>
    </row>
    <row r="214" s="13" customFormat="1">
      <c r="A214" s="13"/>
      <c r="B214" s="266"/>
      <c r="C214" s="267"/>
      <c r="D214" s="258" t="s">
        <v>271</v>
      </c>
      <c r="E214" s="268" t="s">
        <v>1</v>
      </c>
      <c r="F214" s="269" t="s">
        <v>414</v>
      </c>
      <c r="G214" s="267"/>
      <c r="H214" s="270">
        <v>125</v>
      </c>
      <c r="I214" s="271"/>
      <c r="J214" s="267"/>
      <c r="K214" s="267"/>
      <c r="L214" s="272"/>
      <c r="M214" s="273"/>
      <c r="N214" s="274"/>
      <c r="O214" s="274"/>
      <c r="P214" s="274"/>
      <c r="Q214" s="274"/>
      <c r="R214" s="274"/>
      <c r="S214" s="274"/>
      <c r="T214" s="275"/>
      <c r="U214" s="13"/>
      <c r="V214" s="13"/>
      <c r="W214" s="13"/>
      <c r="X214" s="13"/>
      <c r="Y214" s="13"/>
      <c r="Z214" s="13"/>
      <c r="AA214" s="13"/>
      <c r="AB214" s="13"/>
      <c r="AC214" s="13"/>
      <c r="AD214" s="13"/>
      <c r="AE214" s="13"/>
      <c r="AT214" s="276" t="s">
        <v>271</v>
      </c>
      <c r="AU214" s="276" t="s">
        <v>91</v>
      </c>
      <c r="AV214" s="13" t="s">
        <v>99</v>
      </c>
      <c r="AW214" s="13" t="s">
        <v>38</v>
      </c>
      <c r="AX214" s="13" t="s">
        <v>83</v>
      </c>
      <c r="AY214" s="276" t="s">
        <v>184</v>
      </c>
    </row>
    <row r="215" s="14" customFormat="1">
      <c r="A215" s="14"/>
      <c r="B215" s="277"/>
      <c r="C215" s="278"/>
      <c r="D215" s="258" t="s">
        <v>271</v>
      </c>
      <c r="E215" s="279" t="s">
        <v>1</v>
      </c>
      <c r="F215" s="280" t="s">
        <v>273</v>
      </c>
      <c r="G215" s="278"/>
      <c r="H215" s="281">
        <v>125</v>
      </c>
      <c r="I215" s="282"/>
      <c r="J215" s="278"/>
      <c r="K215" s="278"/>
      <c r="L215" s="283"/>
      <c r="M215" s="309"/>
      <c r="N215" s="310"/>
      <c r="O215" s="310"/>
      <c r="P215" s="310"/>
      <c r="Q215" s="310"/>
      <c r="R215" s="310"/>
      <c r="S215" s="310"/>
      <c r="T215" s="311"/>
      <c r="U215" s="14"/>
      <c r="V215" s="14"/>
      <c r="W215" s="14"/>
      <c r="X215" s="14"/>
      <c r="Y215" s="14"/>
      <c r="Z215" s="14"/>
      <c r="AA215" s="14"/>
      <c r="AB215" s="14"/>
      <c r="AC215" s="14"/>
      <c r="AD215" s="14"/>
      <c r="AE215" s="14"/>
      <c r="AT215" s="287" t="s">
        <v>271</v>
      </c>
      <c r="AU215" s="287" t="s">
        <v>91</v>
      </c>
      <c r="AV215" s="14" t="s">
        <v>196</v>
      </c>
      <c r="AW215" s="14" t="s">
        <v>38</v>
      </c>
      <c r="AX215" s="14" t="s">
        <v>91</v>
      </c>
      <c r="AY215" s="287" t="s">
        <v>184</v>
      </c>
    </row>
    <row r="216" s="2" customFormat="1" ht="6.96" customHeight="1">
      <c r="A216" s="40"/>
      <c r="B216" s="68"/>
      <c r="C216" s="69"/>
      <c r="D216" s="69"/>
      <c r="E216" s="69"/>
      <c r="F216" s="69"/>
      <c r="G216" s="69"/>
      <c r="H216" s="69"/>
      <c r="I216" s="194"/>
      <c r="J216" s="69"/>
      <c r="K216" s="69"/>
      <c r="L216" s="46"/>
      <c r="M216" s="40"/>
      <c r="O216" s="40"/>
      <c r="P216" s="40"/>
      <c r="Q216" s="40"/>
      <c r="R216" s="40"/>
      <c r="S216" s="40"/>
      <c r="T216" s="40"/>
      <c r="U216" s="40"/>
      <c r="V216" s="40"/>
      <c r="W216" s="40"/>
      <c r="X216" s="40"/>
      <c r="Y216" s="40"/>
      <c r="Z216" s="40"/>
      <c r="AA216" s="40"/>
      <c r="AB216" s="40"/>
      <c r="AC216" s="40"/>
      <c r="AD216" s="40"/>
      <c r="AE216" s="40"/>
    </row>
  </sheetData>
  <sheetProtection sheet="1" autoFilter="0" formatColumns="0" formatRows="0" objects="1" scenarios="1" spinCount="100000" saltValue="UoT0AaKH92CYbhJZw3hkB/4TgYZ7Q5X/XMUt4WEh1uFlyXpL+ianK6CHNwm8umExXxqF5nZLm8I6vq8QMdvTXw==" hashValue="t1d7LxEpvm6dFsYzZ2CR6zQZJoZDpt79B+tKGGHvP4ti9vDXCQRhbyToZU5qOS92qVLruW5pPbBHUB7zXkvwug==" algorithmName="SHA-512" password="E785"/>
  <autoFilter ref="C125:K215"/>
  <mergeCells count="12">
    <mergeCell ref="E7:H7"/>
    <mergeCell ref="E9:H9"/>
    <mergeCell ref="E11:H11"/>
    <mergeCell ref="E20:H20"/>
    <mergeCell ref="E29:H29"/>
    <mergeCell ref="E85:H85"/>
    <mergeCell ref="E87:H87"/>
    <mergeCell ref="E89:H89"/>
    <mergeCell ref="E114:H114"/>
    <mergeCell ref="E116:H116"/>
    <mergeCell ref="E118:H118"/>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102</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255</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415</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14. 5. 2020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ROUND(J150,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ROUND((SUM(BE150:BE1904)),  2)</f>
        <v>0</v>
      </c>
      <c r="G35" s="40"/>
      <c r="H35" s="40"/>
      <c r="I35" s="173">
        <v>0.20999999999999999</v>
      </c>
      <c r="J35" s="172">
        <f>ROUND(((SUM(BE150:BE1904))*I35),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ROUND((SUM(BF150:BF1904)),  2)</f>
        <v>0</v>
      </c>
      <c r="G36" s="40"/>
      <c r="H36" s="40"/>
      <c r="I36" s="173">
        <v>0.14999999999999999</v>
      </c>
      <c r="J36" s="172">
        <f>ROUND(((SUM(BF150:BF1904))*I36),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ROUND((SUM(BG150:BG1904)),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ROUND((SUM(BH150:BH1904)),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ROUND((SUM(BI150:BI1904)),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255</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D.1.1. - Architektonicko-stavební řešení</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14. 5. 2020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J150</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258</v>
      </c>
      <c r="E99" s="207"/>
      <c r="F99" s="207"/>
      <c r="G99" s="207"/>
      <c r="H99" s="207"/>
      <c r="I99" s="208"/>
      <c r="J99" s="209">
        <f>J151</f>
        <v>0</v>
      </c>
      <c r="K99" s="205"/>
      <c r="L99" s="210"/>
      <c r="S99" s="9"/>
      <c r="T99" s="9"/>
      <c r="U99" s="9"/>
      <c r="V99" s="9"/>
      <c r="W99" s="9"/>
      <c r="X99" s="9"/>
      <c r="Y99" s="9"/>
      <c r="Z99" s="9"/>
      <c r="AA99" s="9"/>
      <c r="AB99" s="9"/>
      <c r="AC99" s="9"/>
      <c r="AD99" s="9"/>
      <c r="AE99" s="9"/>
    </row>
    <row r="100" s="10" customFormat="1" ht="19.92" customHeight="1">
      <c r="A100" s="10"/>
      <c r="B100" s="211"/>
      <c r="C100" s="135"/>
      <c r="D100" s="212" t="s">
        <v>259</v>
      </c>
      <c r="E100" s="213"/>
      <c r="F100" s="213"/>
      <c r="G100" s="213"/>
      <c r="H100" s="213"/>
      <c r="I100" s="214"/>
      <c r="J100" s="215">
        <f>J152</f>
        <v>0</v>
      </c>
      <c r="K100" s="135"/>
      <c r="L100" s="216"/>
      <c r="S100" s="10"/>
      <c r="T100" s="10"/>
      <c r="U100" s="10"/>
      <c r="V100" s="10"/>
      <c r="W100" s="10"/>
      <c r="X100" s="10"/>
      <c r="Y100" s="10"/>
      <c r="Z100" s="10"/>
      <c r="AA100" s="10"/>
      <c r="AB100" s="10"/>
      <c r="AC100" s="10"/>
      <c r="AD100" s="10"/>
      <c r="AE100" s="10"/>
    </row>
    <row r="101" s="10" customFormat="1" ht="19.92" customHeight="1">
      <c r="A101" s="10"/>
      <c r="B101" s="211"/>
      <c r="C101" s="135"/>
      <c r="D101" s="212" t="s">
        <v>416</v>
      </c>
      <c r="E101" s="213"/>
      <c r="F101" s="213"/>
      <c r="G101" s="213"/>
      <c r="H101" s="213"/>
      <c r="I101" s="214"/>
      <c r="J101" s="215">
        <f>J223</f>
        <v>0</v>
      </c>
      <c r="K101" s="135"/>
      <c r="L101" s="216"/>
      <c r="S101" s="10"/>
      <c r="T101" s="10"/>
      <c r="U101" s="10"/>
      <c r="V101" s="10"/>
      <c r="W101" s="10"/>
      <c r="X101" s="10"/>
      <c r="Y101" s="10"/>
      <c r="Z101" s="10"/>
      <c r="AA101" s="10"/>
      <c r="AB101" s="10"/>
      <c r="AC101" s="10"/>
      <c r="AD101" s="10"/>
      <c r="AE101" s="10"/>
    </row>
    <row r="102" s="10" customFormat="1" ht="19.92" customHeight="1">
      <c r="A102" s="10"/>
      <c r="B102" s="211"/>
      <c r="C102" s="135"/>
      <c r="D102" s="212" t="s">
        <v>417</v>
      </c>
      <c r="E102" s="213"/>
      <c r="F102" s="213"/>
      <c r="G102" s="213"/>
      <c r="H102" s="213"/>
      <c r="I102" s="214"/>
      <c r="J102" s="215">
        <f>J228</f>
        <v>0</v>
      </c>
      <c r="K102" s="135"/>
      <c r="L102" s="216"/>
      <c r="S102" s="10"/>
      <c r="T102" s="10"/>
      <c r="U102" s="10"/>
      <c r="V102" s="10"/>
      <c r="W102" s="10"/>
      <c r="X102" s="10"/>
      <c r="Y102" s="10"/>
      <c r="Z102" s="10"/>
      <c r="AA102" s="10"/>
      <c r="AB102" s="10"/>
      <c r="AC102" s="10"/>
      <c r="AD102" s="10"/>
      <c r="AE102" s="10"/>
    </row>
    <row r="103" s="10" customFormat="1" ht="19.92" customHeight="1">
      <c r="A103" s="10"/>
      <c r="B103" s="211"/>
      <c r="C103" s="135"/>
      <c r="D103" s="212" t="s">
        <v>418</v>
      </c>
      <c r="E103" s="213"/>
      <c r="F103" s="213"/>
      <c r="G103" s="213"/>
      <c r="H103" s="213"/>
      <c r="I103" s="214"/>
      <c r="J103" s="215">
        <f>J373</f>
        <v>0</v>
      </c>
      <c r="K103" s="135"/>
      <c r="L103" s="216"/>
      <c r="S103" s="10"/>
      <c r="T103" s="10"/>
      <c r="U103" s="10"/>
      <c r="V103" s="10"/>
      <c r="W103" s="10"/>
      <c r="X103" s="10"/>
      <c r="Y103" s="10"/>
      <c r="Z103" s="10"/>
      <c r="AA103" s="10"/>
      <c r="AB103" s="10"/>
      <c r="AC103" s="10"/>
      <c r="AD103" s="10"/>
      <c r="AE103" s="10"/>
    </row>
    <row r="104" s="10" customFormat="1" ht="19.92" customHeight="1">
      <c r="A104" s="10"/>
      <c r="B104" s="211"/>
      <c r="C104" s="135"/>
      <c r="D104" s="212" t="s">
        <v>419</v>
      </c>
      <c r="E104" s="213"/>
      <c r="F104" s="213"/>
      <c r="G104" s="213"/>
      <c r="H104" s="213"/>
      <c r="I104" s="214"/>
      <c r="J104" s="215">
        <f>J396</f>
        <v>0</v>
      </c>
      <c r="K104" s="135"/>
      <c r="L104" s="216"/>
      <c r="S104" s="10"/>
      <c r="T104" s="10"/>
      <c r="U104" s="10"/>
      <c r="V104" s="10"/>
      <c r="W104" s="10"/>
      <c r="X104" s="10"/>
      <c r="Y104" s="10"/>
      <c r="Z104" s="10"/>
      <c r="AA104" s="10"/>
      <c r="AB104" s="10"/>
      <c r="AC104" s="10"/>
      <c r="AD104" s="10"/>
      <c r="AE104" s="10"/>
    </row>
    <row r="105" s="10" customFormat="1" ht="19.92" customHeight="1">
      <c r="A105" s="10"/>
      <c r="B105" s="211"/>
      <c r="C105" s="135"/>
      <c r="D105" s="212" t="s">
        <v>261</v>
      </c>
      <c r="E105" s="213"/>
      <c r="F105" s="213"/>
      <c r="G105" s="213"/>
      <c r="H105" s="213"/>
      <c r="I105" s="214"/>
      <c r="J105" s="215">
        <f>J648</f>
        <v>0</v>
      </c>
      <c r="K105" s="135"/>
      <c r="L105" s="216"/>
      <c r="S105" s="10"/>
      <c r="T105" s="10"/>
      <c r="U105" s="10"/>
      <c r="V105" s="10"/>
      <c r="W105" s="10"/>
      <c r="X105" s="10"/>
      <c r="Y105" s="10"/>
      <c r="Z105" s="10"/>
      <c r="AA105" s="10"/>
      <c r="AB105" s="10"/>
      <c r="AC105" s="10"/>
      <c r="AD105" s="10"/>
      <c r="AE105" s="10"/>
    </row>
    <row r="106" s="10" customFormat="1" ht="19.92" customHeight="1">
      <c r="A106" s="10"/>
      <c r="B106" s="211"/>
      <c r="C106" s="135"/>
      <c r="D106" s="212" t="s">
        <v>262</v>
      </c>
      <c r="E106" s="213"/>
      <c r="F106" s="213"/>
      <c r="G106" s="213"/>
      <c r="H106" s="213"/>
      <c r="I106" s="214"/>
      <c r="J106" s="215">
        <f>J836</f>
        <v>0</v>
      </c>
      <c r="K106" s="135"/>
      <c r="L106" s="216"/>
      <c r="S106" s="10"/>
      <c r="T106" s="10"/>
      <c r="U106" s="10"/>
      <c r="V106" s="10"/>
      <c r="W106" s="10"/>
      <c r="X106" s="10"/>
      <c r="Y106" s="10"/>
      <c r="Z106" s="10"/>
      <c r="AA106" s="10"/>
      <c r="AB106" s="10"/>
      <c r="AC106" s="10"/>
      <c r="AD106" s="10"/>
      <c r="AE106" s="10"/>
    </row>
    <row r="107" s="10" customFormat="1" ht="19.92" customHeight="1">
      <c r="A107" s="10"/>
      <c r="B107" s="211"/>
      <c r="C107" s="135"/>
      <c r="D107" s="212" t="s">
        <v>420</v>
      </c>
      <c r="E107" s="213"/>
      <c r="F107" s="213"/>
      <c r="G107" s="213"/>
      <c r="H107" s="213"/>
      <c r="I107" s="214"/>
      <c r="J107" s="215">
        <f>J844</f>
        <v>0</v>
      </c>
      <c r="K107" s="135"/>
      <c r="L107" s="216"/>
      <c r="S107" s="10"/>
      <c r="T107" s="10"/>
      <c r="U107" s="10"/>
      <c r="V107" s="10"/>
      <c r="W107" s="10"/>
      <c r="X107" s="10"/>
      <c r="Y107" s="10"/>
      <c r="Z107" s="10"/>
      <c r="AA107" s="10"/>
      <c r="AB107" s="10"/>
      <c r="AC107" s="10"/>
      <c r="AD107" s="10"/>
      <c r="AE107" s="10"/>
    </row>
    <row r="108" s="9" customFormat="1" ht="24.96" customHeight="1">
      <c r="A108" s="9"/>
      <c r="B108" s="204"/>
      <c r="C108" s="205"/>
      <c r="D108" s="206" t="s">
        <v>421</v>
      </c>
      <c r="E108" s="207"/>
      <c r="F108" s="207"/>
      <c r="G108" s="207"/>
      <c r="H108" s="207"/>
      <c r="I108" s="208"/>
      <c r="J108" s="209">
        <f>J846</f>
        <v>0</v>
      </c>
      <c r="K108" s="205"/>
      <c r="L108" s="210"/>
      <c r="S108" s="9"/>
      <c r="T108" s="9"/>
      <c r="U108" s="9"/>
      <c r="V108" s="9"/>
      <c r="W108" s="9"/>
      <c r="X108" s="9"/>
      <c r="Y108" s="9"/>
      <c r="Z108" s="9"/>
      <c r="AA108" s="9"/>
      <c r="AB108" s="9"/>
      <c r="AC108" s="9"/>
      <c r="AD108" s="9"/>
      <c r="AE108" s="9"/>
    </row>
    <row r="109" s="10" customFormat="1" ht="19.92" customHeight="1">
      <c r="A109" s="10"/>
      <c r="B109" s="211"/>
      <c r="C109" s="135"/>
      <c r="D109" s="212" t="s">
        <v>422</v>
      </c>
      <c r="E109" s="213"/>
      <c r="F109" s="213"/>
      <c r="G109" s="213"/>
      <c r="H109" s="213"/>
      <c r="I109" s="214"/>
      <c r="J109" s="215">
        <f>J847</f>
        <v>0</v>
      </c>
      <c r="K109" s="135"/>
      <c r="L109" s="216"/>
      <c r="S109" s="10"/>
      <c r="T109" s="10"/>
      <c r="U109" s="10"/>
      <c r="V109" s="10"/>
      <c r="W109" s="10"/>
      <c r="X109" s="10"/>
      <c r="Y109" s="10"/>
      <c r="Z109" s="10"/>
      <c r="AA109" s="10"/>
      <c r="AB109" s="10"/>
      <c r="AC109" s="10"/>
      <c r="AD109" s="10"/>
      <c r="AE109" s="10"/>
    </row>
    <row r="110" s="10" customFormat="1" ht="19.92" customHeight="1">
      <c r="A110" s="10"/>
      <c r="B110" s="211"/>
      <c r="C110" s="135"/>
      <c r="D110" s="212" t="s">
        <v>423</v>
      </c>
      <c r="E110" s="213"/>
      <c r="F110" s="213"/>
      <c r="G110" s="213"/>
      <c r="H110" s="213"/>
      <c r="I110" s="214"/>
      <c r="J110" s="215">
        <f>J937</f>
        <v>0</v>
      </c>
      <c r="K110" s="135"/>
      <c r="L110" s="216"/>
      <c r="S110" s="10"/>
      <c r="T110" s="10"/>
      <c r="U110" s="10"/>
      <c r="V110" s="10"/>
      <c r="W110" s="10"/>
      <c r="X110" s="10"/>
      <c r="Y110" s="10"/>
      <c r="Z110" s="10"/>
      <c r="AA110" s="10"/>
      <c r="AB110" s="10"/>
      <c r="AC110" s="10"/>
      <c r="AD110" s="10"/>
      <c r="AE110" s="10"/>
    </row>
    <row r="111" s="10" customFormat="1" ht="19.92" customHeight="1">
      <c r="A111" s="10"/>
      <c r="B111" s="211"/>
      <c r="C111" s="135"/>
      <c r="D111" s="212" t="s">
        <v>424</v>
      </c>
      <c r="E111" s="213"/>
      <c r="F111" s="213"/>
      <c r="G111" s="213"/>
      <c r="H111" s="213"/>
      <c r="I111" s="214"/>
      <c r="J111" s="215">
        <f>J1007</f>
        <v>0</v>
      </c>
      <c r="K111" s="135"/>
      <c r="L111" s="216"/>
      <c r="S111" s="10"/>
      <c r="T111" s="10"/>
      <c r="U111" s="10"/>
      <c r="V111" s="10"/>
      <c r="W111" s="10"/>
      <c r="X111" s="10"/>
      <c r="Y111" s="10"/>
      <c r="Z111" s="10"/>
      <c r="AA111" s="10"/>
      <c r="AB111" s="10"/>
      <c r="AC111" s="10"/>
      <c r="AD111" s="10"/>
      <c r="AE111" s="10"/>
    </row>
    <row r="112" s="10" customFormat="1" ht="19.92" customHeight="1">
      <c r="A112" s="10"/>
      <c r="B112" s="211"/>
      <c r="C112" s="135"/>
      <c r="D112" s="212" t="s">
        <v>425</v>
      </c>
      <c r="E112" s="213"/>
      <c r="F112" s="213"/>
      <c r="G112" s="213"/>
      <c r="H112" s="213"/>
      <c r="I112" s="214"/>
      <c r="J112" s="215">
        <f>J1144</f>
        <v>0</v>
      </c>
      <c r="K112" s="135"/>
      <c r="L112" s="216"/>
      <c r="S112" s="10"/>
      <c r="T112" s="10"/>
      <c r="U112" s="10"/>
      <c r="V112" s="10"/>
      <c r="W112" s="10"/>
      <c r="X112" s="10"/>
      <c r="Y112" s="10"/>
      <c r="Z112" s="10"/>
      <c r="AA112" s="10"/>
      <c r="AB112" s="10"/>
      <c r="AC112" s="10"/>
      <c r="AD112" s="10"/>
      <c r="AE112" s="10"/>
    </row>
    <row r="113" s="10" customFormat="1" ht="19.92" customHeight="1">
      <c r="A113" s="10"/>
      <c r="B113" s="211"/>
      <c r="C113" s="135"/>
      <c r="D113" s="212" t="s">
        <v>426</v>
      </c>
      <c r="E113" s="213"/>
      <c r="F113" s="213"/>
      <c r="G113" s="213"/>
      <c r="H113" s="213"/>
      <c r="I113" s="214"/>
      <c r="J113" s="215">
        <f>J1187</f>
        <v>0</v>
      </c>
      <c r="K113" s="135"/>
      <c r="L113" s="216"/>
      <c r="S113" s="10"/>
      <c r="T113" s="10"/>
      <c r="U113" s="10"/>
      <c r="V113" s="10"/>
      <c r="W113" s="10"/>
      <c r="X113" s="10"/>
      <c r="Y113" s="10"/>
      <c r="Z113" s="10"/>
      <c r="AA113" s="10"/>
      <c r="AB113" s="10"/>
      <c r="AC113" s="10"/>
      <c r="AD113" s="10"/>
      <c r="AE113" s="10"/>
    </row>
    <row r="114" s="10" customFormat="1" ht="19.92" customHeight="1">
      <c r="A114" s="10"/>
      <c r="B114" s="211"/>
      <c r="C114" s="135"/>
      <c r="D114" s="212" t="s">
        <v>427</v>
      </c>
      <c r="E114" s="213"/>
      <c r="F114" s="213"/>
      <c r="G114" s="213"/>
      <c r="H114" s="213"/>
      <c r="I114" s="214"/>
      <c r="J114" s="215">
        <f>J1260</f>
        <v>0</v>
      </c>
      <c r="K114" s="135"/>
      <c r="L114" s="216"/>
      <c r="S114" s="10"/>
      <c r="T114" s="10"/>
      <c r="U114" s="10"/>
      <c r="V114" s="10"/>
      <c r="W114" s="10"/>
      <c r="X114" s="10"/>
      <c r="Y114" s="10"/>
      <c r="Z114" s="10"/>
      <c r="AA114" s="10"/>
      <c r="AB114" s="10"/>
      <c r="AC114" s="10"/>
      <c r="AD114" s="10"/>
      <c r="AE114" s="10"/>
    </row>
    <row r="115" s="10" customFormat="1" ht="19.92" customHeight="1">
      <c r="A115" s="10"/>
      <c r="B115" s="211"/>
      <c r="C115" s="135"/>
      <c r="D115" s="212" t="s">
        <v>428</v>
      </c>
      <c r="E115" s="213"/>
      <c r="F115" s="213"/>
      <c r="G115" s="213"/>
      <c r="H115" s="213"/>
      <c r="I115" s="214"/>
      <c r="J115" s="215">
        <f>J1294</f>
        <v>0</v>
      </c>
      <c r="K115" s="135"/>
      <c r="L115" s="216"/>
      <c r="S115" s="10"/>
      <c r="T115" s="10"/>
      <c r="U115" s="10"/>
      <c r="V115" s="10"/>
      <c r="W115" s="10"/>
      <c r="X115" s="10"/>
      <c r="Y115" s="10"/>
      <c r="Z115" s="10"/>
      <c r="AA115" s="10"/>
      <c r="AB115" s="10"/>
      <c r="AC115" s="10"/>
      <c r="AD115" s="10"/>
      <c r="AE115" s="10"/>
    </row>
    <row r="116" s="10" customFormat="1" ht="19.92" customHeight="1">
      <c r="A116" s="10"/>
      <c r="B116" s="211"/>
      <c r="C116" s="135"/>
      <c r="D116" s="212" t="s">
        <v>429</v>
      </c>
      <c r="E116" s="213"/>
      <c r="F116" s="213"/>
      <c r="G116" s="213"/>
      <c r="H116" s="213"/>
      <c r="I116" s="214"/>
      <c r="J116" s="215">
        <f>J1503</f>
        <v>0</v>
      </c>
      <c r="K116" s="135"/>
      <c r="L116" s="216"/>
      <c r="S116" s="10"/>
      <c r="T116" s="10"/>
      <c r="U116" s="10"/>
      <c r="V116" s="10"/>
      <c r="W116" s="10"/>
      <c r="X116" s="10"/>
      <c r="Y116" s="10"/>
      <c r="Z116" s="10"/>
      <c r="AA116" s="10"/>
      <c r="AB116" s="10"/>
      <c r="AC116" s="10"/>
      <c r="AD116" s="10"/>
      <c r="AE116" s="10"/>
    </row>
    <row r="117" s="10" customFormat="1" ht="19.92" customHeight="1">
      <c r="A117" s="10"/>
      <c r="B117" s="211"/>
      <c r="C117" s="135"/>
      <c r="D117" s="212" t="s">
        <v>430</v>
      </c>
      <c r="E117" s="213"/>
      <c r="F117" s="213"/>
      <c r="G117" s="213"/>
      <c r="H117" s="213"/>
      <c r="I117" s="214"/>
      <c r="J117" s="215">
        <f>J1567</f>
        <v>0</v>
      </c>
      <c r="K117" s="135"/>
      <c r="L117" s="216"/>
      <c r="S117" s="10"/>
      <c r="T117" s="10"/>
      <c r="U117" s="10"/>
      <c r="V117" s="10"/>
      <c r="W117" s="10"/>
      <c r="X117" s="10"/>
      <c r="Y117" s="10"/>
      <c r="Z117" s="10"/>
      <c r="AA117" s="10"/>
      <c r="AB117" s="10"/>
      <c r="AC117" s="10"/>
      <c r="AD117" s="10"/>
      <c r="AE117" s="10"/>
    </row>
    <row r="118" s="10" customFormat="1" ht="19.92" customHeight="1">
      <c r="A118" s="10"/>
      <c r="B118" s="211"/>
      <c r="C118" s="135"/>
      <c r="D118" s="212" t="s">
        <v>431</v>
      </c>
      <c r="E118" s="213"/>
      <c r="F118" s="213"/>
      <c r="G118" s="213"/>
      <c r="H118" s="213"/>
      <c r="I118" s="214"/>
      <c r="J118" s="215">
        <f>J1608</f>
        <v>0</v>
      </c>
      <c r="K118" s="135"/>
      <c r="L118" s="216"/>
      <c r="S118" s="10"/>
      <c r="T118" s="10"/>
      <c r="U118" s="10"/>
      <c r="V118" s="10"/>
      <c r="W118" s="10"/>
      <c r="X118" s="10"/>
      <c r="Y118" s="10"/>
      <c r="Z118" s="10"/>
      <c r="AA118" s="10"/>
      <c r="AB118" s="10"/>
      <c r="AC118" s="10"/>
      <c r="AD118" s="10"/>
      <c r="AE118" s="10"/>
    </row>
    <row r="119" s="10" customFormat="1" ht="19.92" customHeight="1">
      <c r="A119" s="10"/>
      <c r="B119" s="211"/>
      <c r="C119" s="135"/>
      <c r="D119" s="212" t="s">
        <v>432</v>
      </c>
      <c r="E119" s="213"/>
      <c r="F119" s="213"/>
      <c r="G119" s="213"/>
      <c r="H119" s="213"/>
      <c r="I119" s="214"/>
      <c r="J119" s="215">
        <f>J1616</f>
        <v>0</v>
      </c>
      <c r="K119" s="135"/>
      <c r="L119" s="216"/>
      <c r="S119" s="10"/>
      <c r="T119" s="10"/>
      <c r="U119" s="10"/>
      <c r="V119" s="10"/>
      <c r="W119" s="10"/>
      <c r="X119" s="10"/>
      <c r="Y119" s="10"/>
      <c r="Z119" s="10"/>
      <c r="AA119" s="10"/>
      <c r="AB119" s="10"/>
      <c r="AC119" s="10"/>
      <c r="AD119" s="10"/>
      <c r="AE119" s="10"/>
    </row>
    <row r="120" s="10" customFormat="1" ht="19.92" customHeight="1">
      <c r="A120" s="10"/>
      <c r="B120" s="211"/>
      <c r="C120" s="135"/>
      <c r="D120" s="212" t="s">
        <v>433</v>
      </c>
      <c r="E120" s="213"/>
      <c r="F120" s="213"/>
      <c r="G120" s="213"/>
      <c r="H120" s="213"/>
      <c r="I120" s="214"/>
      <c r="J120" s="215">
        <f>J1673</f>
        <v>0</v>
      </c>
      <c r="K120" s="135"/>
      <c r="L120" s="216"/>
      <c r="S120" s="10"/>
      <c r="T120" s="10"/>
      <c r="U120" s="10"/>
      <c r="V120" s="10"/>
      <c r="W120" s="10"/>
      <c r="X120" s="10"/>
      <c r="Y120" s="10"/>
      <c r="Z120" s="10"/>
      <c r="AA120" s="10"/>
      <c r="AB120" s="10"/>
      <c r="AC120" s="10"/>
      <c r="AD120" s="10"/>
      <c r="AE120" s="10"/>
    </row>
    <row r="121" s="10" customFormat="1" ht="19.92" customHeight="1">
      <c r="A121" s="10"/>
      <c r="B121" s="211"/>
      <c r="C121" s="135"/>
      <c r="D121" s="212" t="s">
        <v>434</v>
      </c>
      <c r="E121" s="213"/>
      <c r="F121" s="213"/>
      <c r="G121" s="213"/>
      <c r="H121" s="213"/>
      <c r="I121" s="214"/>
      <c r="J121" s="215">
        <f>J1707</f>
        <v>0</v>
      </c>
      <c r="K121" s="135"/>
      <c r="L121" s="216"/>
      <c r="S121" s="10"/>
      <c r="T121" s="10"/>
      <c r="U121" s="10"/>
      <c r="V121" s="10"/>
      <c r="W121" s="10"/>
      <c r="X121" s="10"/>
      <c r="Y121" s="10"/>
      <c r="Z121" s="10"/>
      <c r="AA121" s="10"/>
      <c r="AB121" s="10"/>
      <c r="AC121" s="10"/>
      <c r="AD121" s="10"/>
      <c r="AE121" s="10"/>
    </row>
    <row r="122" s="10" customFormat="1" ht="19.92" customHeight="1">
      <c r="A122" s="10"/>
      <c r="B122" s="211"/>
      <c r="C122" s="135"/>
      <c r="D122" s="212" t="s">
        <v>435</v>
      </c>
      <c r="E122" s="213"/>
      <c r="F122" s="213"/>
      <c r="G122" s="213"/>
      <c r="H122" s="213"/>
      <c r="I122" s="214"/>
      <c r="J122" s="215">
        <f>J1718</f>
        <v>0</v>
      </c>
      <c r="K122" s="135"/>
      <c r="L122" s="216"/>
      <c r="S122" s="10"/>
      <c r="T122" s="10"/>
      <c r="U122" s="10"/>
      <c r="V122" s="10"/>
      <c r="W122" s="10"/>
      <c r="X122" s="10"/>
      <c r="Y122" s="10"/>
      <c r="Z122" s="10"/>
      <c r="AA122" s="10"/>
      <c r="AB122" s="10"/>
      <c r="AC122" s="10"/>
      <c r="AD122" s="10"/>
      <c r="AE122" s="10"/>
    </row>
    <row r="123" s="9" customFormat="1" ht="24.96" customHeight="1">
      <c r="A123" s="9"/>
      <c r="B123" s="204"/>
      <c r="C123" s="205"/>
      <c r="D123" s="206" t="s">
        <v>263</v>
      </c>
      <c r="E123" s="207"/>
      <c r="F123" s="207"/>
      <c r="G123" s="207"/>
      <c r="H123" s="207"/>
      <c r="I123" s="208"/>
      <c r="J123" s="209">
        <f>J1721</f>
        <v>0</v>
      </c>
      <c r="K123" s="205"/>
      <c r="L123" s="210"/>
      <c r="S123" s="9"/>
      <c r="T123" s="9"/>
      <c r="U123" s="9"/>
      <c r="V123" s="9"/>
      <c r="W123" s="9"/>
      <c r="X123" s="9"/>
      <c r="Y123" s="9"/>
      <c r="Z123" s="9"/>
      <c r="AA123" s="9"/>
      <c r="AB123" s="9"/>
      <c r="AC123" s="9"/>
      <c r="AD123" s="9"/>
      <c r="AE123" s="9"/>
    </row>
    <row r="124" s="9" customFormat="1" ht="24.96" customHeight="1">
      <c r="A124" s="9"/>
      <c r="B124" s="204"/>
      <c r="C124" s="205"/>
      <c r="D124" s="206" t="s">
        <v>436</v>
      </c>
      <c r="E124" s="207"/>
      <c r="F124" s="207"/>
      <c r="G124" s="207"/>
      <c r="H124" s="207"/>
      <c r="I124" s="208"/>
      <c r="J124" s="209">
        <f>J1725</f>
        <v>0</v>
      </c>
      <c r="K124" s="205"/>
      <c r="L124" s="210"/>
      <c r="S124" s="9"/>
      <c r="T124" s="9"/>
      <c r="U124" s="9"/>
      <c r="V124" s="9"/>
      <c r="W124" s="9"/>
      <c r="X124" s="9"/>
      <c r="Y124" s="9"/>
      <c r="Z124" s="9"/>
      <c r="AA124" s="9"/>
      <c r="AB124" s="9"/>
      <c r="AC124" s="9"/>
      <c r="AD124" s="9"/>
      <c r="AE124" s="9"/>
    </row>
    <row r="125" s="9" customFormat="1" ht="24.96" customHeight="1">
      <c r="A125" s="9"/>
      <c r="B125" s="204"/>
      <c r="C125" s="205"/>
      <c r="D125" s="206" t="s">
        <v>437</v>
      </c>
      <c r="E125" s="207"/>
      <c r="F125" s="207"/>
      <c r="G125" s="207"/>
      <c r="H125" s="207"/>
      <c r="I125" s="208"/>
      <c r="J125" s="209">
        <f>J1734</f>
        <v>0</v>
      </c>
      <c r="K125" s="205"/>
      <c r="L125" s="210"/>
      <c r="S125" s="9"/>
      <c r="T125" s="9"/>
      <c r="U125" s="9"/>
      <c r="V125" s="9"/>
      <c r="W125" s="9"/>
      <c r="X125" s="9"/>
      <c r="Y125" s="9"/>
      <c r="Z125" s="9"/>
      <c r="AA125" s="9"/>
      <c r="AB125" s="9"/>
      <c r="AC125" s="9"/>
      <c r="AD125" s="9"/>
      <c r="AE125" s="9"/>
    </row>
    <row r="126" s="10" customFormat="1" ht="19.92" customHeight="1">
      <c r="A126" s="10"/>
      <c r="B126" s="211"/>
      <c r="C126" s="135"/>
      <c r="D126" s="212" t="s">
        <v>438</v>
      </c>
      <c r="E126" s="213"/>
      <c r="F126" s="213"/>
      <c r="G126" s="213"/>
      <c r="H126" s="213"/>
      <c r="I126" s="214"/>
      <c r="J126" s="215">
        <f>J1735</f>
        <v>0</v>
      </c>
      <c r="K126" s="135"/>
      <c r="L126" s="216"/>
      <c r="S126" s="10"/>
      <c r="T126" s="10"/>
      <c r="U126" s="10"/>
      <c r="V126" s="10"/>
      <c r="W126" s="10"/>
      <c r="X126" s="10"/>
      <c r="Y126" s="10"/>
      <c r="Z126" s="10"/>
      <c r="AA126" s="10"/>
      <c r="AB126" s="10"/>
      <c r="AC126" s="10"/>
      <c r="AD126" s="10"/>
      <c r="AE126" s="10"/>
    </row>
    <row r="127" s="10" customFormat="1" ht="19.92" customHeight="1">
      <c r="A127" s="10"/>
      <c r="B127" s="211"/>
      <c r="C127" s="135"/>
      <c r="D127" s="212" t="s">
        <v>439</v>
      </c>
      <c r="E127" s="213"/>
      <c r="F127" s="213"/>
      <c r="G127" s="213"/>
      <c r="H127" s="213"/>
      <c r="I127" s="214"/>
      <c r="J127" s="215">
        <f>J1741</f>
        <v>0</v>
      </c>
      <c r="K127" s="135"/>
      <c r="L127" s="216"/>
      <c r="S127" s="10"/>
      <c r="T127" s="10"/>
      <c r="U127" s="10"/>
      <c r="V127" s="10"/>
      <c r="W127" s="10"/>
      <c r="X127" s="10"/>
      <c r="Y127" s="10"/>
      <c r="Z127" s="10"/>
      <c r="AA127" s="10"/>
      <c r="AB127" s="10"/>
      <c r="AC127" s="10"/>
      <c r="AD127" s="10"/>
      <c r="AE127" s="10"/>
    </row>
    <row r="128" s="10" customFormat="1" ht="19.92" customHeight="1">
      <c r="A128" s="10"/>
      <c r="B128" s="211"/>
      <c r="C128" s="135"/>
      <c r="D128" s="212" t="s">
        <v>440</v>
      </c>
      <c r="E128" s="213"/>
      <c r="F128" s="213"/>
      <c r="G128" s="213"/>
      <c r="H128" s="213"/>
      <c r="I128" s="214"/>
      <c r="J128" s="215">
        <f>J1746</f>
        <v>0</v>
      </c>
      <c r="K128" s="135"/>
      <c r="L128" s="216"/>
      <c r="S128" s="10"/>
      <c r="T128" s="10"/>
      <c r="U128" s="10"/>
      <c r="V128" s="10"/>
      <c r="W128" s="10"/>
      <c r="X128" s="10"/>
      <c r="Y128" s="10"/>
      <c r="Z128" s="10"/>
      <c r="AA128" s="10"/>
      <c r="AB128" s="10"/>
      <c r="AC128" s="10"/>
      <c r="AD128" s="10"/>
      <c r="AE128" s="10"/>
    </row>
    <row r="129" s="2" customFormat="1" ht="21.84" customHeight="1">
      <c r="A129" s="40"/>
      <c r="B129" s="41"/>
      <c r="C129" s="42"/>
      <c r="D129" s="42"/>
      <c r="E129" s="42"/>
      <c r="F129" s="42"/>
      <c r="G129" s="42"/>
      <c r="H129" s="42"/>
      <c r="I129" s="156"/>
      <c r="J129" s="42"/>
      <c r="K129" s="42"/>
      <c r="L129" s="65"/>
      <c r="S129" s="40"/>
      <c r="T129" s="40"/>
      <c r="U129" s="40"/>
      <c r="V129" s="40"/>
      <c r="W129" s="40"/>
      <c r="X129" s="40"/>
      <c r="Y129" s="40"/>
      <c r="Z129" s="40"/>
      <c r="AA129" s="40"/>
      <c r="AB129" s="40"/>
      <c r="AC129" s="40"/>
      <c r="AD129" s="40"/>
      <c r="AE129" s="40"/>
    </row>
    <row r="130" s="2" customFormat="1" ht="6.96" customHeight="1">
      <c r="A130" s="40"/>
      <c r="B130" s="68"/>
      <c r="C130" s="69"/>
      <c r="D130" s="69"/>
      <c r="E130" s="69"/>
      <c r="F130" s="69"/>
      <c r="G130" s="69"/>
      <c r="H130" s="69"/>
      <c r="I130" s="194"/>
      <c r="J130" s="69"/>
      <c r="K130" s="69"/>
      <c r="L130" s="65"/>
      <c r="S130" s="40"/>
      <c r="T130" s="40"/>
      <c r="U130" s="40"/>
      <c r="V130" s="40"/>
      <c r="W130" s="40"/>
      <c r="X130" s="40"/>
      <c r="Y130" s="40"/>
      <c r="Z130" s="40"/>
      <c r="AA130" s="40"/>
      <c r="AB130" s="40"/>
      <c r="AC130" s="40"/>
      <c r="AD130" s="40"/>
      <c r="AE130" s="40"/>
    </row>
    <row r="134" s="2" customFormat="1" ht="6.96" customHeight="1">
      <c r="A134" s="40"/>
      <c r="B134" s="70"/>
      <c r="C134" s="71"/>
      <c r="D134" s="71"/>
      <c r="E134" s="71"/>
      <c r="F134" s="71"/>
      <c r="G134" s="71"/>
      <c r="H134" s="71"/>
      <c r="I134" s="197"/>
      <c r="J134" s="71"/>
      <c r="K134" s="71"/>
      <c r="L134" s="65"/>
      <c r="S134" s="40"/>
      <c r="T134" s="40"/>
      <c r="U134" s="40"/>
      <c r="V134" s="40"/>
      <c r="W134" s="40"/>
      <c r="X134" s="40"/>
      <c r="Y134" s="40"/>
      <c r="Z134" s="40"/>
      <c r="AA134" s="40"/>
      <c r="AB134" s="40"/>
      <c r="AC134" s="40"/>
      <c r="AD134" s="40"/>
      <c r="AE134" s="40"/>
    </row>
    <row r="135" s="2" customFormat="1" ht="24.96" customHeight="1">
      <c r="A135" s="40"/>
      <c r="B135" s="41"/>
      <c r="C135" s="24" t="s">
        <v>168</v>
      </c>
      <c r="D135" s="42"/>
      <c r="E135" s="42"/>
      <c r="F135" s="42"/>
      <c r="G135" s="42"/>
      <c r="H135" s="42"/>
      <c r="I135" s="156"/>
      <c r="J135" s="42"/>
      <c r="K135" s="42"/>
      <c r="L135" s="65"/>
      <c r="S135" s="40"/>
      <c r="T135" s="40"/>
      <c r="U135" s="40"/>
      <c r="V135" s="40"/>
      <c r="W135" s="40"/>
      <c r="X135" s="40"/>
      <c r="Y135" s="40"/>
      <c r="Z135" s="40"/>
      <c r="AA135" s="40"/>
      <c r="AB135" s="40"/>
      <c r="AC135" s="40"/>
      <c r="AD135" s="40"/>
      <c r="AE135" s="40"/>
    </row>
    <row r="136" s="2" customFormat="1" ht="6.96" customHeight="1">
      <c r="A136" s="40"/>
      <c r="B136" s="41"/>
      <c r="C136" s="42"/>
      <c r="D136" s="42"/>
      <c r="E136" s="42"/>
      <c r="F136" s="42"/>
      <c r="G136" s="42"/>
      <c r="H136" s="42"/>
      <c r="I136" s="156"/>
      <c r="J136" s="42"/>
      <c r="K136" s="42"/>
      <c r="L136" s="65"/>
      <c r="S136" s="40"/>
      <c r="T136" s="40"/>
      <c r="U136" s="40"/>
      <c r="V136" s="40"/>
      <c r="W136" s="40"/>
      <c r="X136" s="40"/>
      <c r="Y136" s="40"/>
      <c r="Z136" s="40"/>
      <c r="AA136" s="40"/>
      <c r="AB136" s="40"/>
      <c r="AC136" s="40"/>
      <c r="AD136" s="40"/>
      <c r="AE136" s="40"/>
    </row>
    <row r="137" s="2" customFormat="1" ht="12" customHeight="1">
      <c r="A137" s="40"/>
      <c r="B137" s="41"/>
      <c r="C137" s="33" t="s">
        <v>16</v>
      </c>
      <c r="D137" s="42"/>
      <c r="E137" s="42"/>
      <c r="F137" s="42"/>
      <c r="G137" s="42"/>
      <c r="H137" s="42"/>
      <c r="I137" s="156"/>
      <c r="J137" s="42"/>
      <c r="K137" s="42"/>
      <c r="L137" s="65"/>
      <c r="S137" s="40"/>
      <c r="T137" s="40"/>
      <c r="U137" s="40"/>
      <c r="V137" s="40"/>
      <c r="W137" s="40"/>
      <c r="X137" s="40"/>
      <c r="Y137" s="40"/>
      <c r="Z137" s="40"/>
      <c r="AA137" s="40"/>
      <c r="AB137" s="40"/>
      <c r="AC137" s="40"/>
      <c r="AD137" s="40"/>
      <c r="AE137" s="40"/>
    </row>
    <row r="138" s="2" customFormat="1" ht="16.5" customHeight="1">
      <c r="A138" s="40"/>
      <c r="B138" s="41"/>
      <c r="C138" s="42"/>
      <c r="D138" s="42"/>
      <c r="E138" s="198" t="str">
        <f>E7</f>
        <v>DOMOV PRO SENIORY ANTOŠOVICE</v>
      </c>
      <c r="F138" s="33"/>
      <c r="G138" s="33"/>
      <c r="H138" s="33"/>
      <c r="I138" s="156"/>
      <c r="J138" s="42"/>
      <c r="K138" s="42"/>
      <c r="L138" s="65"/>
      <c r="S138" s="40"/>
      <c r="T138" s="40"/>
      <c r="U138" s="40"/>
      <c r="V138" s="40"/>
      <c r="W138" s="40"/>
      <c r="X138" s="40"/>
      <c r="Y138" s="40"/>
      <c r="Z138" s="40"/>
      <c r="AA138" s="40"/>
      <c r="AB138" s="40"/>
      <c r="AC138" s="40"/>
      <c r="AD138" s="40"/>
      <c r="AE138" s="40"/>
    </row>
    <row r="139" s="1" customFormat="1" ht="12" customHeight="1">
      <c r="B139" s="22"/>
      <c r="C139" s="33" t="s">
        <v>155</v>
      </c>
      <c r="D139" s="23"/>
      <c r="E139" s="23"/>
      <c r="F139" s="23"/>
      <c r="G139" s="23"/>
      <c r="H139" s="23"/>
      <c r="I139" s="148"/>
      <c r="J139" s="23"/>
      <c r="K139" s="23"/>
      <c r="L139" s="21"/>
    </row>
    <row r="140" s="2" customFormat="1" ht="16.5" customHeight="1">
      <c r="A140" s="40"/>
      <c r="B140" s="41"/>
      <c r="C140" s="42"/>
      <c r="D140" s="42"/>
      <c r="E140" s="198" t="s">
        <v>255</v>
      </c>
      <c r="F140" s="42"/>
      <c r="G140" s="42"/>
      <c r="H140" s="42"/>
      <c r="I140" s="156"/>
      <c r="J140" s="42"/>
      <c r="K140" s="42"/>
      <c r="L140" s="65"/>
      <c r="S140" s="40"/>
      <c r="T140" s="40"/>
      <c r="U140" s="40"/>
      <c r="V140" s="40"/>
      <c r="W140" s="40"/>
      <c r="X140" s="40"/>
      <c r="Y140" s="40"/>
      <c r="Z140" s="40"/>
      <c r="AA140" s="40"/>
      <c r="AB140" s="40"/>
      <c r="AC140" s="40"/>
      <c r="AD140" s="40"/>
      <c r="AE140" s="40"/>
    </row>
    <row r="141" s="2" customFormat="1" ht="12" customHeight="1">
      <c r="A141" s="40"/>
      <c r="B141" s="41"/>
      <c r="C141" s="33" t="s">
        <v>256</v>
      </c>
      <c r="D141" s="42"/>
      <c r="E141" s="42"/>
      <c r="F141" s="42"/>
      <c r="G141" s="42"/>
      <c r="H141" s="42"/>
      <c r="I141" s="156"/>
      <c r="J141" s="42"/>
      <c r="K141" s="42"/>
      <c r="L141" s="65"/>
      <c r="S141" s="40"/>
      <c r="T141" s="40"/>
      <c r="U141" s="40"/>
      <c r="V141" s="40"/>
      <c r="W141" s="40"/>
      <c r="X141" s="40"/>
      <c r="Y141" s="40"/>
      <c r="Z141" s="40"/>
      <c r="AA141" s="40"/>
      <c r="AB141" s="40"/>
      <c r="AC141" s="40"/>
      <c r="AD141" s="40"/>
      <c r="AE141" s="40"/>
    </row>
    <row r="142" s="2" customFormat="1" ht="16.5" customHeight="1">
      <c r="A142" s="40"/>
      <c r="B142" s="41"/>
      <c r="C142" s="42"/>
      <c r="D142" s="42"/>
      <c r="E142" s="78" t="str">
        <f>E11</f>
        <v>D.1.1. - Architektonicko-stavební řešení</v>
      </c>
      <c r="F142" s="42"/>
      <c r="G142" s="42"/>
      <c r="H142" s="42"/>
      <c r="I142" s="156"/>
      <c r="J142" s="42"/>
      <c r="K142" s="42"/>
      <c r="L142" s="65"/>
      <c r="S142" s="40"/>
      <c r="T142" s="40"/>
      <c r="U142" s="40"/>
      <c r="V142" s="40"/>
      <c r="W142" s="40"/>
      <c r="X142" s="40"/>
      <c r="Y142" s="40"/>
      <c r="Z142" s="40"/>
      <c r="AA142" s="40"/>
      <c r="AB142" s="40"/>
      <c r="AC142" s="40"/>
      <c r="AD142" s="40"/>
      <c r="AE142" s="40"/>
    </row>
    <row r="143" s="2" customFormat="1" ht="6.96" customHeight="1">
      <c r="A143" s="40"/>
      <c r="B143" s="41"/>
      <c r="C143" s="42"/>
      <c r="D143" s="42"/>
      <c r="E143" s="42"/>
      <c r="F143" s="42"/>
      <c r="G143" s="42"/>
      <c r="H143" s="42"/>
      <c r="I143" s="156"/>
      <c r="J143" s="42"/>
      <c r="K143" s="42"/>
      <c r="L143" s="65"/>
      <c r="S143" s="40"/>
      <c r="T143" s="40"/>
      <c r="U143" s="40"/>
      <c r="V143" s="40"/>
      <c r="W143" s="40"/>
      <c r="X143" s="40"/>
      <c r="Y143" s="40"/>
      <c r="Z143" s="40"/>
      <c r="AA143" s="40"/>
      <c r="AB143" s="40"/>
      <c r="AC143" s="40"/>
      <c r="AD143" s="40"/>
      <c r="AE143" s="40"/>
    </row>
    <row r="144" s="2" customFormat="1" ht="12" customHeight="1">
      <c r="A144" s="40"/>
      <c r="B144" s="41"/>
      <c r="C144" s="33" t="s">
        <v>22</v>
      </c>
      <c r="D144" s="42"/>
      <c r="E144" s="42"/>
      <c r="F144" s="28" t="str">
        <f>F14</f>
        <v>p.č.. 1, 3/1, 3/2, A 4/1 V K. Ú. ANTOŠOVICE</v>
      </c>
      <c r="G144" s="42"/>
      <c r="H144" s="42"/>
      <c r="I144" s="158" t="s">
        <v>24</v>
      </c>
      <c r="J144" s="81" t="str">
        <f>IF(J14="","",J14)</f>
        <v>14. 5. 2020</v>
      </c>
      <c r="K144" s="42"/>
      <c r="L144" s="65"/>
      <c r="S144" s="40"/>
      <c r="T144" s="40"/>
      <c r="U144" s="40"/>
      <c r="V144" s="40"/>
      <c r="W144" s="40"/>
      <c r="X144" s="40"/>
      <c r="Y144" s="40"/>
      <c r="Z144" s="40"/>
      <c r="AA144" s="40"/>
      <c r="AB144" s="40"/>
      <c r="AC144" s="40"/>
      <c r="AD144" s="40"/>
      <c r="AE144" s="40"/>
    </row>
    <row r="145" s="2" customFormat="1" ht="6.96" customHeight="1">
      <c r="A145" s="40"/>
      <c r="B145" s="41"/>
      <c r="C145" s="42"/>
      <c r="D145" s="42"/>
      <c r="E145" s="42"/>
      <c r="F145" s="42"/>
      <c r="G145" s="42"/>
      <c r="H145" s="42"/>
      <c r="I145" s="156"/>
      <c r="J145" s="42"/>
      <c r="K145" s="42"/>
      <c r="L145" s="65"/>
      <c r="S145" s="40"/>
      <c r="T145" s="40"/>
      <c r="U145" s="40"/>
      <c r="V145" s="40"/>
      <c r="W145" s="40"/>
      <c r="X145" s="40"/>
      <c r="Y145" s="40"/>
      <c r="Z145" s="40"/>
      <c r="AA145" s="40"/>
      <c r="AB145" s="40"/>
      <c r="AC145" s="40"/>
      <c r="AD145" s="40"/>
      <c r="AE145" s="40"/>
    </row>
    <row r="146" s="2" customFormat="1" ht="25.65" customHeight="1">
      <c r="A146" s="40"/>
      <c r="B146" s="41"/>
      <c r="C146" s="33" t="s">
        <v>30</v>
      </c>
      <c r="D146" s="42"/>
      <c r="E146" s="42"/>
      <c r="F146" s="28" t="str">
        <f>E17</f>
        <v>Statutární město Ostrava, MOb Slezská Ostrava</v>
      </c>
      <c r="G146" s="42"/>
      <c r="H146" s="42"/>
      <c r="I146" s="158" t="s">
        <v>36</v>
      </c>
      <c r="J146" s="38" t="str">
        <f>E23</f>
        <v>Master Design s.r.o.</v>
      </c>
      <c r="K146" s="42"/>
      <c r="L146" s="65"/>
      <c r="S146" s="40"/>
      <c r="T146" s="40"/>
      <c r="U146" s="40"/>
      <c r="V146" s="40"/>
      <c r="W146" s="40"/>
      <c r="X146" s="40"/>
      <c r="Y146" s="40"/>
      <c r="Z146" s="40"/>
      <c r="AA146" s="40"/>
      <c r="AB146" s="40"/>
      <c r="AC146" s="40"/>
      <c r="AD146" s="40"/>
      <c r="AE146" s="40"/>
    </row>
    <row r="147" s="2" customFormat="1" ht="15.15" customHeight="1">
      <c r="A147" s="40"/>
      <c r="B147" s="41"/>
      <c r="C147" s="33" t="s">
        <v>34</v>
      </c>
      <c r="D147" s="42"/>
      <c r="E147" s="42"/>
      <c r="F147" s="28" t="str">
        <f>IF(E20="","",E20)</f>
        <v>Vyplň údaj</v>
      </c>
      <c r="G147" s="42"/>
      <c r="H147" s="42"/>
      <c r="I147" s="158" t="s">
        <v>39</v>
      </c>
      <c r="J147" s="38" t="str">
        <f>E26</f>
        <v xml:space="preserve"> </v>
      </c>
      <c r="K147" s="42"/>
      <c r="L147" s="65"/>
      <c r="S147" s="40"/>
      <c r="T147" s="40"/>
      <c r="U147" s="40"/>
      <c r="V147" s="40"/>
      <c r="W147" s="40"/>
      <c r="X147" s="40"/>
      <c r="Y147" s="40"/>
      <c r="Z147" s="40"/>
      <c r="AA147" s="40"/>
      <c r="AB147" s="40"/>
      <c r="AC147" s="40"/>
      <c r="AD147" s="40"/>
      <c r="AE147" s="40"/>
    </row>
    <row r="148" s="2" customFormat="1" ht="10.32" customHeight="1">
      <c r="A148" s="40"/>
      <c r="B148" s="41"/>
      <c r="C148" s="42"/>
      <c r="D148" s="42"/>
      <c r="E148" s="42"/>
      <c r="F148" s="42"/>
      <c r="G148" s="42"/>
      <c r="H148" s="42"/>
      <c r="I148" s="156"/>
      <c r="J148" s="42"/>
      <c r="K148" s="42"/>
      <c r="L148" s="65"/>
      <c r="S148" s="40"/>
      <c r="T148" s="40"/>
      <c r="U148" s="40"/>
      <c r="V148" s="40"/>
      <c r="W148" s="40"/>
      <c r="X148" s="40"/>
      <c r="Y148" s="40"/>
      <c r="Z148" s="40"/>
      <c r="AA148" s="40"/>
      <c r="AB148" s="40"/>
      <c r="AC148" s="40"/>
      <c r="AD148" s="40"/>
      <c r="AE148" s="40"/>
    </row>
    <row r="149" s="11" customFormat="1" ht="29.28" customHeight="1">
      <c r="A149" s="217"/>
      <c r="B149" s="218"/>
      <c r="C149" s="219" t="s">
        <v>169</v>
      </c>
      <c r="D149" s="220" t="s">
        <v>68</v>
      </c>
      <c r="E149" s="220" t="s">
        <v>64</v>
      </c>
      <c r="F149" s="220" t="s">
        <v>65</v>
      </c>
      <c r="G149" s="220" t="s">
        <v>170</v>
      </c>
      <c r="H149" s="220" t="s">
        <v>171</v>
      </c>
      <c r="I149" s="221" t="s">
        <v>172</v>
      </c>
      <c r="J149" s="220" t="s">
        <v>159</v>
      </c>
      <c r="K149" s="222" t="s">
        <v>173</v>
      </c>
      <c r="L149" s="223"/>
      <c r="M149" s="102" t="s">
        <v>1</v>
      </c>
      <c r="N149" s="103" t="s">
        <v>47</v>
      </c>
      <c r="O149" s="103" t="s">
        <v>174</v>
      </c>
      <c r="P149" s="103" t="s">
        <v>175</v>
      </c>
      <c r="Q149" s="103" t="s">
        <v>176</v>
      </c>
      <c r="R149" s="103" t="s">
        <v>177</v>
      </c>
      <c r="S149" s="103" t="s">
        <v>178</v>
      </c>
      <c r="T149" s="104" t="s">
        <v>179</v>
      </c>
      <c r="U149" s="217"/>
      <c r="V149" s="217"/>
      <c r="W149" s="217"/>
      <c r="X149" s="217"/>
      <c r="Y149" s="217"/>
      <c r="Z149" s="217"/>
      <c r="AA149" s="217"/>
      <c r="AB149" s="217"/>
      <c r="AC149" s="217"/>
      <c r="AD149" s="217"/>
      <c r="AE149" s="217"/>
    </row>
    <row r="150" s="2" customFormat="1" ht="22.8" customHeight="1">
      <c r="A150" s="40"/>
      <c r="B150" s="41"/>
      <c r="C150" s="109" t="s">
        <v>180</v>
      </c>
      <c r="D150" s="42"/>
      <c r="E150" s="42"/>
      <c r="F150" s="42"/>
      <c r="G150" s="42"/>
      <c r="H150" s="42"/>
      <c r="I150" s="156"/>
      <c r="J150" s="224">
        <f>BK150</f>
        <v>0</v>
      </c>
      <c r="K150" s="42"/>
      <c r="L150" s="46"/>
      <c r="M150" s="105"/>
      <c r="N150" s="225"/>
      <c r="O150" s="106"/>
      <c r="P150" s="226">
        <f>P151+P846+P1721+P1725+P1734</f>
        <v>0</v>
      </c>
      <c r="Q150" s="106"/>
      <c r="R150" s="226">
        <f>R151+R846+R1721+R1725+R1734</f>
        <v>3198.6074145500002</v>
      </c>
      <c r="S150" s="106"/>
      <c r="T150" s="227">
        <f>T151+T846+T1721+T1725+T1734</f>
        <v>1405.2294005999997</v>
      </c>
      <c r="U150" s="40"/>
      <c r="V150" s="40"/>
      <c r="W150" s="40"/>
      <c r="X150" s="40"/>
      <c r="Y150" s="40"/>
      <c r="Z150" s="40"/>
      <c r="AA150" s="40"/>
      <c r="AB150" s="40"/>
      <c r="AC150" s="40"/>
      <c r="AD150" s="40"/>
      <c r="AE150" s="40"/>
      <c r="AT150" s="18" t="s">
        <v>82</v>
      </c>
      <c r="AU150" s="18" t="s">
        <v>161</v>
      </c>
      <c r="BK150" s="228">
        <f>BK151+BK846+BK1721+BK1725+BK1734</f>
        <v>0</v>
      </c>
    </row>
    <row r="151" s="12" customFormat="1" ht="25.92" customHeight="1">
      <c r="A151" s="12"/>
      <c r="B151" s="229"/>
      <c r="C151" s="230"/>
      <c r="D151" s="231" t="s">
        <v>82</v>
      </c>
      <c r="E151" s="232" t="s">
        <v>264</v>
      </c>
      <c r="F151" s="232" t="s">
        <v>265</v>
      </c>
      <c r="G151" s="230"/>
      <c r="H151" s="230"/>
      <c r="I151" s="233"/>
      <c r="J151" s="234">
        <f>BK151</f>
        <v>0</v>
      </c>
      <c r="K151" s="230"/>
      <c r="L151" s="235"/>
      <c r="M151" s="236"/>
      <c r="N151" s="237"/>
      <c r="O151" s="237"/>
      <c r="P151" s="238">
        <f>P152+P223+P228+P373+P396+P648+P836+P844</f>
        <v>0</v>
      </c>
      <c r="Q151" s="237"/>
      <c r="R151" s="238">
        <f>R152+R223+R228+R373+R396+R648+R836+R844</f>
        <v>3077.33900335</v>
      </c>
      <c r="S151" s="237"/>
      <c r="T151" s="239">
        <f>T152+T223+T228+T373+T396+T648+T836+T844</f>
        <v>1355.0983309999997</v>
      </c>
      <c r="U151" s="12"/>
      <c r="V151" s="12"/>
      <c r="W151" s="12"/>
      <c r="X151" s="12"/>
      <c r="Y151" s="12"/>
      <c r="Z151" s="12"/>
      <c r="AA151" s="12"/>
      <c r="AB151" s="12"/>
      <c r="AC151" s="12"/>
      <c r="AD151" s="12"/>
      <c r="AE151" s="12"/>
      <c r="AR151" s="240" t="s">
        <v>91</v>
      </c>
      <c r="AT151" s="241" t="s">
        <v>82</v>
      </c>
      <c r="AU151" s="241" t="s">
        <v>83</v>
      </c>
      <c r="AY151" s="240" t="s">
        <v>184</v>
      </c>
      <c r="BK151" s="242">
        <f>BK152+BK223+BK228+BK373+BK396+BK648+BK836+BK844</f>
        <v>0</v>
      </c>
    </row>
    <row r="152" s="12" customFormat="1" ht="22.8" customHeight="1">
      <c r="A152" s="12"/>
      <c r="B152" s="229"/>
      <c r="C152" s="230"/>
      <c r="D152" s="231" t="s">
        <v>82</v>
      </c>
      <c r="E152" s="243" t="s">
        <v>91</v>
      </c>
      <c r="F152" s="243" t="s">
        <v>266</v>
      </c>
      <c r="G152" s="230"/>
      <c r="H152" s="230"/>
      <c r="I152" s="233"/>
      <c r="J152" s="244">
        <f>BK152</f>
        <v>0</v>
      </c>
      <c r="K152" s="230"/>
      <c r="L152" s="235"/>
      <c r="M152" s="236"/>
      <c r="N152" s="237"/>
      <c r="O152" s="237"/>
      <c r="P152" s="238">
        <f>SUM(P153:P222)</f>
        <v>0</v>
      </c>
      <c r="Q152" s="237"/>
      <c r="R152" s="238">
        <f>SUM(R153:R222)</f>
        <v>900.84339999999997</v>
      </c>
      <c r="S152" s="237"/>
      <c r="T152" s="239">
        <f>SUM(T153:T222)</f>
        <v>0</v>
      </c>
      <c r="U152" s="12"/>
      <c r="V152" s="12"/>
      <c r="W152" s="12"/>
      <c r="X152" s="12"/>
      <c r="Y152" s="12"/>
      <c r="Z152" s="12"/>
      <c r="AA152" s="12"/>
      <c r="AB152" s="12"/>
      <c r="AC152" s="12"/>
      <c r="AD152" s="12"/>
      <c r="AE152" s="12"/>
      <c r="AR152" s="240" t="s">
        <v>91</v>
      </c>
      <c r="AT152" s="241" t="s">
        <v>82</v>
      </c>
      <c r="AU152" s="241" t="s">
        <v>91</v>
      </c>
      <c r="AY152" s="240" t="s">
        <v>184</v>
      </c>
      <c r="BK152" s="242">
        <f>SUM(BK153:BK222)</f>
        <v>0</v>
      </c>
    </row>
    <row r="153" s="2" customFormat="1" ht="16.5" customHeight="1">
      <c r="A153" s="40"/>
      <c r="B153" s="41"/>
      <c r="C153" s="245" t="s">
        <v>91</v>
      </c>
      <c r="D153" s="245" t="s">
        <v>187</v>
      </c>
      <c r="E153" s="246" t="s">
        <v>441</v>
      </c>
      <c r="F153" s="247" t="s">
        <v>442</v>
      </c>
      <c r="G153" s="248" t="s">
        <v>410</v>
      </c>
      <c r="H153" s="249">
        <v>480</v>
      </c>
      <c r="I153" s="250"/>
      <c r="J153" s="251">
        <f>ROUND(I153*H153,2)</f>
        <v>0</v>
      </c>
      <c r="K153" s="247" t="s">
        <v>191</v>
      </c>
      <c r="L153" s="46"/>
      <c r="M153" s="252" t="s">
        <v>1</v>
      </c>
      <c r="N153" s="253" t="s">
        <v>49</v>
      </c>
      <c r="O153" s="93"/>
      <c r="P153" s="254">
        <f>O153*H153</f>
        <v>0</v>
      </c>
      <c r="Q153" s="254">
        <v>3.0000000000000001E-05</v>
      </c>
      <c r="R153" s="254">
        <f>Q153*H153</f>
        <v>0.0144</v>
      </c>
      <c r="S153" s="254">
        <v>0</v>
      </c>
      <c r="T153" s="255">
        <f>S153*H153</f>
        <v>0</v>
      </c>
      <c r="U153" s="40"/>
      <c r="V153" s="40"/>
      <c r="W153" s="40"/>
      <c r="X153" s="40"/>
      <c r="Y153" s="40"/>
      <c r="Z153" s="40"/>
      <c r="AA153" s="40"/>
      <c r="AB153" s="40"/>
      <c r="AC153" s="40"/>
      <c r="AD153" s="40"/>
      <c r="AE153" s="40"/>
      <c r="AR153" s="256" t="s">
        <v>196</v>
      </c>
      <c r="AT153" s="256" t="s">
        <v>187</v>
      </c>
      <c r="AU153" s="256" t="s">
        <v>99</v>
      </c>
      <c r="AY153" s="18" t="s">
        <v>184</v>
      </c>
      <c r="BE153" s="257">
        <f>IF(N153="základní",J153,0)</f>
        <v>0</v>
      </c>
      <c r="BF153" s="257">
        <f>IF(N153="snížená",J153,0)</f>
        <v>0</v>
      </c>
      <c r="BG153" s="257">
        <f>IF(N153="zákl. přenesená",J153,0)</f>
        <v>0</v>
      </c>
      <c r="BH153" s="257">
        <f>IF(N153="sníž. přenesená",J153,0)</f>
        <v>0</v>
      </c>
      <c r="BI153" s="257">
        <f>IF(N153="nulová",J153,0)</f>
        <v>0</v>
      </c>
      <c r="BJ153" s="18" t="s">
        <v>99</v>
      </c>
      <c r="BK153" s="257">
        <f>ROUND(I153*H153,2)</f>
        <v>0</v>
      </c>
      <c r="BL153" s="18" t="s">
        <v>196</v>
      </c>
      <c r="BM153" s="256" t="s">
        <v>443</v>
      </c>
    </row>
    <row r="154" s="13" customFormat="1">
      <c r="A154" s="13"/>
      <c r="B154" s="266"/>
      <c r="C154" s="267"/>
      <c r="D154" s="258" t="s">
        <v>271</v>
      </c>
      <c r="E154" s="268" t="s">
        <v>1</v>
      </c>
      <c r="F154" s="269" t="s">
        <v>444</v>
      </c>
      <c r="G154" s="267"/>
      <c r="H154" s="270">
        <v>480</v>
      </c>
      <c r="I154" s="271"/>
      <c r="J154" s="267"/>
      <c r="K154" s="267"/>
      <c r="L154" s="272"/>
      <c r="M154" s="273"/>
      <c r="N154" s="274"/>
      <c r="O154" s="274"/>
      <c r="P154" s="274"/>
      <c r="Q154" s="274"/>
      <c r="R154" s="274"/>
      <c r="S154" s="274"/>
      <c r="T154" s="275"/>
      <c r="U154" s="13"/>
      <c r="V154" s="13"/>
      <c r="W154" s="13"/>
      <c r="X154" s="13"/>
      <c r="Y154" s="13"/>
      <c r="Z154" s="13"/>
      <c r="AA154" s="13"/>
      <c r="AB154" s="13"/>
      <c r="AC154" s="13"/>
      <c r="AD154" s="13"/>
      <c r="AE154" s="13"/>
      <c r="AT154" s="276" t="s">
        <v>271</v>
      </c>
      <c r="AU154" s="276" t="s">
        <v>99</v>
      </c>
      <c r="AV154" s="13" t="s">
        <v>99</v>
      </c>
      <c r="AW154" s="13" t="s">
        <v>38</v>
      </c>
      <c r="AX154" s="13" t="s">
        <v>83</v>
      </c>
      <c r="AY154" s="276" t="s">
        <v>184</v>
      </c>
    </row>
    <row r="155" s="14" customFormat="1">
      <c r="A155" s="14"/>
      <c r="B155" s="277"/>
      <c r="C155" s="278"/>
      <c r="D155" s="258" t="s">
        <v>271</v>
      </c>
      <c r="E155" s="279" t="s">
        <v>1</v>
      </c>
      <c r="F155" s="280" t="s">
        <v>273</v>
      </c>
      <c r="G155" s="278"/>
      <c r="H155" s="281">
        <v>480</v>
      </c>
      <c r="I155" s="282"/>
      <c r="J155" s="278"/>
      <c r="K155" s="278"/>
      <c r="L155" s="283"/>
      <c r="M155" s="284"/>
      <c r="N155" s="285"/>
      <c r="O155" s="285"/>
      <c r="P155" s="285"/>
      <c r="Q155" s="285"/>
      <c r="R155" s="285"/>
      <c r="S155" s="285"/>
      <c r="T155" s="286"/>
      <c r="U155" s="14"/>
      <c r="V155" s="14"/>
      <c r="W155" s="14"/>
      <c r="X155" s="14"/>
      <c r="Y155" s="14"/>
      <c r="Z155" s="14"/>
      <c r="AA155" s="14"/>
      <c r="AB155" s="14"/>
      <c r="AC155" s="14"/>
      <c r="AD155" s="14"/>
      <c r="AE155" s="14"/>
      <c r="AT155" s="287" t="s">
        <v>271</v>
      </c>
      <c r="AU155" s="287" t="s">
        <v>99</v>
      </c>
      <c r="AV155" s="14" t="s">
        <v>196</v>
      </c>
      <c r="AW155" s="14" t="s">
        <v>38</v>
      </c>
      <c r="AX155" s="14" t="s">
        <v>91</v>
      </c>
      <c r="AY155" s="287" t="s">
        <v>184</v>
      </c>
    </row>
    <row r="156" s="2" customFormat="1" ht="16.5" customHeight="1">
      <c r="A156" s="40"/>
      <c r="B156" s="41"/>
      <c r="C156" s="245" t="s">
        <v>99</v>
      </c>
      <c r="D156" s="245" t="s">
        <v>187</v>
      </c>
      <c r="E156" s="246" t="s">
        <v>445</v>
      </c>
      <c r="F156" s="247" t="s">
        <v>446</v>
      </c>
      <c r="G156" s="248" t="s">
        <v>319</v>
      </c>
      <c r="H156" s="249">
        <v>747.41999999999996</v>
      </c>
      <c r="I156" s="250"/>
      <c r="J156" s="251">
        <f>ROUND(I156*H156,2)</f>
        <v>0</v>
      </c>
      <c r="K156" s="247" t="s">
        <v>191</v>
      </c>
      <c r="L156" s="46"/>
      <c r="M156" s="252" t="s">
        <v>1</v>
      </c>
      <c r="N156" s="253" t="s">
        <v>49</v>
      </c>
      <c r="O156" s="93"/>
      <c r="P156" s="254">
        <f>O156*H156</f>
        <v>0</v>
      </c>
      <c r="Q156" s="254">
        <v>0</v>
      </c>
      <c r="R156" s="254">
        <f>Q156*H156</f>
        <v>0</v>
      </c>
      <c r="S156" s="254">
        <v>0</v>
      </c>
      <c r="T156" s="255">
        <f>S156*H156</f>
        <v>0</v>
      </c>
      <c r="U156" s="40"/>
      <c r="V156" s="40"/>
      <c r="W156" s="40"/>
      <c r="X156" s="40"/>
      <c r="Y156" s="40"/>
      <c r="Z156" s="40"/>
      <c r="AA156" s="40"/>
      <c r="AB156" s="40"/>
      <c r="AC156" s="40"/>
      <c r="AD156" s="40"/>
      <c r="AE156" s="40"/>
      <c r="AR156" s="256" t="s">
        <v>196</v>
      </c>
      <c r="AT156" s="256" t="s">
        <v>187</v>
      </c>
      <c r="AU156" s="256" t="s">
        <v>99</v>
      </c>
      <c r="AY156" s="18" t="s">
        <v>184</v>
      </c>
      <c r="BE156" s="257">
        <f>IF(N156="základní",J156,0)</f>
        <v>0</v>
      </c>
      <c r="BF156" s="257">
        <f>IF(N156="snížená",J156,0)</f>
        <v>0</v>
      </c>
      <c r="BG156" s="257">
        <f>IF(N156="zákl. přenesená",J156,0)</f>
        <v>0</v>
      </c>
      <c r="BH156" s="257">
        <f>IF(N156="sníž. přenesená",J156,0)</f>
        <v>0</v>
      </c>
      <c r="BI156" s="257">
        <f>IF(N156="nulová",J156,0)</f>
        <v>0</v>
      </c>
      <c r="BJ156" s="18" t="s">
        <v>99</v>
      </c>
      <c r="BK156" s="257">
        <f>ROUND(I156*H156,2)</f>
        <v>0</v>
      </c>
      <c r="BL156" s="18" t="s">
        <v>196</v>
      </c>
      <c r="BM156" s="256" t="s">
        <v>447</v>
      </c>
    </row>
    <row r="157" s="15" customFormat="1">
      <c r="A157" s="15"/>
      <c r="B157" s="288"/>
      <c r="C157" s="289"/>
      <c r="D157" s="258" t="s">
        <v>271</v>
      </c>
      <c r="E157" s="290" t="s">
        <v>1</v>
      </c>
      <c r="F157" s="291" t="s">
        <v>448</v>
      </c>
      <c r="G157" s="289"/>
      <c r="H157" s="290" t="s">
        <v>1</v>
      </c>
      <c r="I157" s="292"/>
      <c r="J157" s="289"/>
      <c r="K157" s="289"/>
      <c r="L157" s="293"/>
      <c r="M157" s="294"/>
      <c r="N157" s="295"/>
      <c r="O157" s="295"/>
      <c r="P157" s="295"/>
      <c r="Q157" s="295"/>
      <c r="R157" s="295"/>
      <c r="S157" s="295"/>
      <c r="T157" s="296"/>
      <c r="U157" s="15"/>
      <c r="V157" s="15"/>
      <c r="W157" s="15"/>
      <c r="X157" s="15"/>
      <c r="Y157" s="15"/>
      <c r="Z157" s="15"/>
      <c r="AA157" s="15"/>
      <c r="AB157" s="15"/>
      <c r="AC157" s="15"/>
      <c r="AD157" s="15"/>
      <c r="AE157" s="15"/>
      <c r="AT157" s="297" t="s">
        <v>271</v>
      </c>
      <c r="AU157" s="297" t="s">
        <v>99</v>
      </c>
      <c r="AV157" s="15" t="s">
        <v>91</v>
      </c>
      <c r="AW157" s="15" t="s">
        <v>38</v>
      </c>
      <c r="AX157" s="15" t="s">
        <v>83</v>
      </c>
      <c r="AY157" s="297" t="s">
        <v>184</v>
      </c>
    </row>
    <row r="158" s="13" customFormat="1">
      <c r="A158" s="13"/>
      <c r="B158" s="266"/>
      <c r="C158" s="267"/>
      <c r="D158" s="258" t="s">
        <v>271</v>
      </c>
      <c r="E158" s="268" t="s">
        <v>1</v>
      </c>
      <c r="F158" s="269" t="s">
        <v>449</v>
      </c>
      <c r="G158" s="267"/>
      <c r="H158" s="270">
        <v>747.41999999999996</v>
      </c>
      <c r="I158" s="271"/>
      <c r="J158" s="267"/>
      <c r="K158" s="267"/>
      <c r="L158" s="272"/>
      <c r="M158" s="273"/>
      <c r="N158" s="274"/>
      <c r="O158" s="274"/>
      <c r="P158" s="274"/>
      <c r="Q158" s="274"/>
      <c r="R158" s="274"/>
      <c r="S158" s="274"/>
      <c r="T158" s="275"/>
      <c r="U158" s="13"/>
      <c r="V158" s="13"/>
      <c r="W158" s="13"/>
      <c r="X158" s="13"/>
      <c r="Y158" s="13"/>
      <c r="Z158" s="13"/>
      <c r="AA158" s="13"/>
      <c r="AB158" s="13"/>
      <c r="AC158" s="13"/>
      <c r="AD158" s="13"/>
      <c r="AE158" s="13"/>
      <c r="AT158" s="276" t="s">
        <v>271</v>
      </c>
      <c r="AU158" s="276" t="s">
        <v>99</v>
      </c>
      <c r="AV158" s="13" t="s">
        <v>99</v>
      </c>
      <c r="AW158" s="13" t="s">
        <v>38</v>
      </c>
      <c r="AX158" s="13" t="s">
        <v>83</v>
      </c>
      <c r="AY158" s="276" t="s">
        <v>184</v>
      </c>
    </row>
    <row r="159" s="14" customFormat="1">
      <c r="A159" s="14"/>
      <c r="B159" s="277"/>
      <c r="C159" s="278"/>
      <c r="D159" s="258" t="s">
        <v>271</v>
      </c>
      <c r="E159" s="279" t="s">
        <v>1</v>
      </c>
      <c r="F159" s="280" t="s">
        <v>273</v>
      </c>
      <c r="G159" s="278"/>
      <c r="H159" s="281">
        <v>747.41999999999996</v>
      </c>
      <c r="I159" s="282"/>
      <c r="J159" s="278"/>
      <c r="K159" s="278"/>
      <c r="L159" s="283"/>
      <c r="M159" s="284"/>
      <c r="N159" s="285"/>
      <c r="O159" s="285"/>
      <c r="P159" s="285"/>
      <c r="Q159" s="285"/>
      <c r="R159" s="285"/>
      <c r="S159" s="285"/>
      <c r="T159" s="286"/>
      <c r="U159" s="14"/>
      <c r="V159" s="14"/>
      <c r="W159" s="14"/>
      <c r="X159" s="14"/>
      <c r="Y159" s="14"/>
      <c r="Z159" s="14"/>
      <c r="AA159" s="14"/>
      <c r="AB159" s="14"/>
      <c r="AC159" s="14"/>
      <c r="AD159" s="14"/>
      <c r="AE159" s="14"/>
      <c r="AT159" s="287" t="s">
        <v>271</v>
      </c>
      <c r="AU159" s="287" t="s">
        <v>99</v>
      </c>
      <c r="AV159" s="14" t="s">
        <v>196</v>
      </c>
      <c r="AW159" s="14" t="s">
        <v>38</v>
      </c>
      <c r="AX159" s="14" t="s">
        <v>91</v>
      </c>
      <c r="AY159" s="287" t="s">
        <v>184</v>
      </c>
    </row>
    <row r="160" s="2" customFormat="1" ht="16.5" customHeight="1">
      <c r="A160" s="40"/>
      <c r="B160" s="41"/>
      <c r="C160" s="245" t="s">
        <v>278</v>
      </c>
      <c r="D160" s="245" t="s">
        <v>187</v>
      </c>
      <c r="E160" s="246" t="s">
        <v>450</v>
      </c>
      <c r="F160" s="247" t="s">
        <v>451</v>
      </c>
      <c r="G160" s="248" t="s">
        <v>319</v>
      </c>
      <c r="H160" s="249">
        <v>156.40000000000001</v>
      </c>
      <c r="I160" s="250"/>
      <c r="J160" s="251">
        <f>ROUND(I160*H160,2)</f>
        <v>0</v>
      </c>
      <c r="K160" s="247" t="s">
        <v>191</v>
      </c>
      <c r="L160" s="46"/>
      <c r="M160" s="252" t="s">
        <v>1</v>
      </c>
      <c r="N160" s="253" t="s">
        <v>49</v>
      </c>
      <c r="O160" s="93"/>
      <c r="P160" s="254">
        <f>O160*H160</f>
        <v>0</v>
      </c>
      <c r="Q160" s="254">
        <v>0</v>
      </c>
      <c r="R160" s="254">
        <f>Q160*H160</f>
        <v>0</v>
      </c>
      <c r="S160" s="254">
        <v>0</v>
      </c>
      <c r="T160" s="255">
        <f>S160*H160</f>
        <v>0</v>
      </c>
      <c r="U160" s="40"/>
      <c r="V160" s="40"/>
      <c r="W160" s="40"/>
      <c r="X160" s="40"/>
      <c r="Y160" s="40"/>
      <c r="Z160" s="40"/>
      <c r="AA160" s="40"/>
      <c r="AB160" s="40"/>
      <c r="AC160" s="40"/>
      <c r="AD160" s="40"/>
      <c r="AE160" s="40"/>
      <c r="AR160" s="256" t="s">
        <v>196</v>
      </c>
      <c r="AT160" s="256" t="s">
        <v>187</v>
      </c>
      <c r="AU160" s="256" t="s">
        <v>99</v>
      </c>
      <c r="AY160" s="18" t="s">
        <v>184</v>
      </c>
      <c r="BE160" s="257">
        <f>IF(N160="základní",J160,0)</f>
        <v>0</v>
      </c>
      <c r="BF160" s="257">
        <f>IF(N160="snížená",J160,0)</f>
        <v>0</v>
      </c>
      <c r="BG160" s="257">
        <f>IF(N160="zákl. přenesená",J160,0)</f>
        <v>0</v>
      </c>
      <c r="BH160" s="257">
        <f>IF(N160="sníž. přenesená",J160,0)</f>
        <v>0</v>
      </c>
      <c r="BI160" s="257">
        <f>IF(N160="nulová",J160,0)</f>
        <v>0</v>
      </c>
      <c r="BJ160" s="18" t="s">
        <v>99</v>
      </c>
      <c r="BK160" s="257">
        <f>ROUND(I160*H160,2)</f>
        <v>0</v>
      </c>
      <c r="BL160" s="18" t="s">
        <v>196</v>
      </c>
      <c r="BM160" s="256" t="s">
        <v>452</v>
      </c>
    </row>
    <row r="161" s="15" customFormat="1">
      <c r="A161" s="15"/>
      <c r="B161" s="288"/>
      <c r="C161" s="289"/>
      <c r="D161" s="258" t="s">
        <v>271</v>
      </c>
      <c r="E161" s="290" t="s">
        <v>1</v>
      </c>
      <c r="F161" s="291" t="s">
        <v>448</v>
      </c>
      <c r="G161" s="289"/>
      <c r="H161" s="290" t="s">
        <v>1</v>
      </c>
      <c r="I161" s="292"/>
      <c r="J161" s="289"/>
      <c r="K161" s="289"/>
      <c r="L161" s="293"/>
      <c r="M161" s="294"/>
      <c r="N161" s="295"/>
      <c r="O161" s="295"/>
      <c r="P161" s="295"/>
      <c r="Q161" s="295"/>
      <c r="R161" s="295"/>
      <c r="S161" s="295"/>
      <c r="T161" s="296"/>
      <c r="U161" s="15"/>
      <c r="V161" s="15"/>
      <c r="W161" s="15"/>
      <c r="X161" s="15"/>
      <c r="Y161" s="15"/>
      <c r="Z161" s="15"/>
      <c r="AA161" s="15"/>
      <c r="AB161" s="15"/>
      <c r="AC161" s="15"/>
      <c r="AD161" s="15"/>
      <c r="AE161" s="15"/>
      <c r="AT161" s="297" t="s">
        <v>271</v>
      </c>
      <c r="AU161" s="297" t="s">
        <v>99</v>
      </c>
      <c r="AV161" s="15" t="s">
        <v>91</v>
      </c>
      <c r="AW161" s="15" t="s">
        <v>38</v>
      </c>
      <c r="AX161" s="15" t="s">
        <v>83</v>
      </c>
      <c r="AY161" s="297" t="s">
        <v>184</v>
      </c>
    </row>
    <row r="162" s="13" customFormat="1">
      <c r="A162" s="13"/>
      <c r="B162" s="266"/>
      <c r="C162" s="267"/>
      <c r="D162" s="258" t="s">
        <v>271</v>
      </c>
      <c r="E162" s="268" t="s">
        <v>1</v>
      </c>
      <c r="F162" s="269" t="s">
        <v>453</v>
      </c>
      <c r="G162" s="267"/>
      <c r="H162" s="270">
        <v>156.40000000000001</v>
      </c>
      <c r="I162" s="271"/>
      <c r="J162" s="267"/>
      <c r="K162" s="267"/>
      <c r="L162" s="272"/>
      <c r="M162" s="273"/>
      <c r="N162" s="274"/>
      <c r="O162" s="274"/>
      <c r="P162" s="274"/>
      <c r="Q162" s="274"/>
      <c r="R162" s="274"/>
      <c r="S162" s="274"/>
      <c r="T162" s="275"/>
      <c r="U162" s="13"/>
      <c r="V162" s="13"/>
      <c r="W162" s="13"/>
      <c r="X162" s="13"/>
      <c r="Y162" s="13"/>
      <c r="Z162" s="13"/>
      <c r="AA162" s="13"/>
      <c r="AB162" s="13"/>
      <c r="AC162" s="13"/>
      <c r="AD162" s="13"/>
      <c r="AE162" s="13"/>
      <c r="AT162" s="276" t="s">
        <v>271</v>
      </c>
      <c r="AU162" s="276" t="s">
        <v>99</v>
      </c>
      <c r="AV162" s="13" t="s">
        <v>99</v>
      </c>
      <c r="AW162" s="13" t="s">
        <v>38</v>
      </c>
      <c r="AX162" s="13" t="s">
        <v>83</v>
      </c>
      <c r="AY162" s="276" t="s">
        <v>184</v>
      </c>
    </row>
    <row r="163" s="14" customFormat="1">
      <c r="A163" s="14"/>
      <c r="B163" s="277"/>
      <c r="C163" s="278"/>
      <c r="D163" s="258" t="s">
        <v>271</v>
      </c>
      <c r="E163" s="279" t="s">
        <v>1</v>
      </c>
      <c r="F163" s="280" t="s">
        <v>273</v>
      </c>
      <c r="G163" s="278"/>
      <c r="H163" s="281">
        <v>156.40000000000001</v>
      </c>
      <c r="I163" s="282"/>
      <c r="J163" s="278"/>
      <c r="K163" s="278"/>
      <c r="L163" s="283"/>
      <c r="M163" s="284"/>
      <c r="N163" s="285"/>
      <c r="O163" s="285"/>
      <c r="P163" s="285"/>
      <c r="Q163" s="285"/>
      <c r="R163" s="285"/>
      <c r="S163" s="285"/>
      <c r="T163" s="286"/>
      <c r="U163" s="14"/>
      <c r="V163" s="14"/>
      <c r="W163" s="14"/>
      <c r="X163" s="14"/>
      <c r="Y163" s="14"/>
      <c r="Z163" s="14"/>
      <c r="AA163" s="14"/>
      <c r="AB163" s="14"/>
      <c r="AC163" s="14"/>
      <c r="AD163" s="14"/>
      <c r="AE163" s="14"/>
      <c r="AT163" s="287" t="s">
        <v>271</v>
      </c>
      <c r="AU163" s="287" t="s">
        <v>99</v>
      </c>
      <c r="AV163" s="14" t="s">
        <v>196</v>
      </c>
      <c r="AW163" s="14" t="s">
        <v>38</v>
      </c>
      <c r="AX163" s="14" t="s">
        <v>91</v>
      </c>
      <c r="AY163" s="287" t="s">
        <v>184</v>
      </c>
    </row>
    <row r="164" s="2" customFormat="1" ht="16.5" customHeight="1">
      <c r="A164" s="40"/>
      <c r="B164" s="41"/>
      <c r="C164" s="245" t="s">
        <v>196</v>
      </c>
      <c r="D164" s="245" t="s">
        <v>187</v>
      </c>
      <c r="E164" s="246" t="s">
        <v>454</v>
      </c>
      <c r="F164" s="247" t="s">
        <v>455</v>
      </c>
      <c r="G164" s="248" t="s">
        <v>319</v>
      </c>
      <c r="H164" s="249">
        <v>330.5</v>
      </c>
      <c r="I164" s="250"/>
      <c r="J164" s="251">
        <f>ROUND(I164*H164,2)</f>
        <v>0</v>
      </c>
      <c r="K164" s="247" t="s">
        <v>191</v>
      </c>
      <c r="L164" s="46"/>
      <c r="M164" s="252" t="s">
        <v>1</v>
      </c>
      <c r="N164" s="253" t="s">
        <v>49</v>
      </c>
      <c r="O164" s="93"/>
      <c r="P164" s="254">
        <f>O164*H164</f>
        <v>0</v>
      </c>
      <c r="Q164" s="254">
        <v>0</v>
      </c>
      <c r="R164" s="254">
        <f>Q164*H164</f>
        <v>0</v>
      </c>
      <c r="S164" s="254">
        <v>0</v>
      </c>
      <c r="T164" s="255">
        <f>S164*H164</f>
        <v>0</v>
      </c>
      <c r="U164" s="40"/>
      <c r="V164" s="40"/>
      <c r="W164" s="40"/>
      <c r="X164" s="40"/>
      <c r="Y164" s="40"/>
      <c r="Z164" s="40"/>
      <c r="AA164" s="40"/>
      <c r="AB164" s="40"/>
      <c r="AC164" s="40"/>
      <c r="AD164" s="40"/>
      <c r="AE164" s="40"/>
      <c r="AR164" s="256" t="s">
        <v>196</v>
      </c>
      <c r="AT164" s="256" t="s">
        <v>187</v>
      </c>
      <c r="AU164" s="256" t="s">
        <v>99</v>
      </c>
      <c r="AY164" s="18" t="s">
        <v>184</v>
      </c>
      <c r="BE164" s="257">
        <f>IF(N164="základní",J164,0)</f>
        <v>0</v>
      </c>
      <c r="BF164" s="257">
        <f>IF(N164="snížená",J164,0)</f>
        <v>0</v>
      </c>
      <c r="BG164" s="257">
        <f>IF(N164="zákl. přenesená",J164,0)</f>
        <v>0</v>
      </c>
      <c r="BH164" s="257">
        <f>IF(N164="sníž. přenesená",J164,0)</f>
        <v>0</v>
      </c>
      <c r="BI164" s="257">
        <f>IF(N164="nulová",J164,0)</f>
        <v>0</v>
      </c>
      <c r="BJ164" s="18" t="s">
        <v>99</v>
      </c>
      <c r="BK164" s="257">
        <f>ROUND(I164*H164,2)</f>
        <v>0</v>
      </c>
      <c r="BL164" s="18" t="s">
        <v>196</v>
      </c>
      <c r="BM164" s="256" t="s">
        <v>456</v>
      </c>
    </row>
    <row r="165" s="15" customFormat="1">
      <c r="A165" s="15"/>
      <c r="B165" s="288"/>
      <c r="C165" s="289"/>
      <c r="D165" s="258" t="s">
        <v>271</v>
      </c>
      <c r="E165" s="290" t="s">
        <v>1</v>
      </c>
      <c r="F165" s="291" t="s">
        <v>457</v>
      </c>
      <c r="G165" s="289"/>
      <c r="H165" s="290" t="s">
        <v>1</v>
      </c>
      <c r="I165" s="292"/>
      <c r="J165" s="289"/>
      <c r="K165" s="289"/>
      <c r="L165" s="293"/>
      <c r="M165" s="294"/>
      <c r="N165" s="295"/>
      <c r="O165" s="295"/>
      <c r="P165" s="295"/>
      <c r="Q165" s="295"/>
      <c r="R165" s="295"/>
      <c r="S165" s="295"/>
      <c r="T165" s="296"/>
      <c r="U165" s="15"/>
      <c r="V165" s="15"/>
      <c r="W165" s="15"/>
      <c r="X165" s="15"/>
      <c r="Y165" s="15"/>
      <c r="Z165" s="15"/>
      <c r="AA165" s="15"/>
      <c r="AB165" s="15"/>
      <c r="AC165" s="15"/>
      <c r="AD165" s="15"/>
      <c r="AE165" s="15"/>
      <c r="AT165" s="297" t="s">
        <v>271</v>
      </c>
      <c r="AU165" s="297" t="s">
        <v>99</v>
      </c>
      <c r="AV165" s="15" t="s">
        <v>91</v>
      </c>
      <c r="AW165" s="15" t="s">
        <v>38</v>
      </c>
      <c r="AX165" s="15" t="s">
        <v>83</v>
      </c>
      <c r="AY165" s="297" t="s">
        <v>184</v>
      </c>
    </row>
    <row r="166" s="13" customFormat="1">
      <c r="A166" s="13"/>
      <c r="B166" s="266"/>
      <c r="C166" s="267"/>
      <c r="D166" s="258" t="s">
        <v>271</v>
      </c>
      <c r="E166" s="268" t="s">
        <v>1</v>
      </c>
      <c r="F166" s="269" t="s">
        <v>458</v>
      </c>
      <c r="G166" s="267"/>
      <c r="H166" s="270">
        <v>330.5</v>
      </c>
      <c r="I166" s="271"/>
      <c r="J166" s="267"/>
      <c r="K166" s="267"/>
      <c r="L166" s="272"/>
      <c r="M166" s="273"/>
      <c r="N166" s="274"/>
      <c r="O166" s="274"/>
      <c r="P166" s="274"/>
      <c r="Q166" s="274"/>
      <c r="R166" s="274"/>
      <c r="S166" s="274"/>
      <c r="T166" s="275"/>
      <c r="U166" s="13"/>
      <c r="V166" s="13"/>
      <c r="W166" s="13"/>
      <c r="X166" s="13"/>
      <c r="Y166" s="13"/>
      <c r="Z166" s="13"/>
      <c r="AA166" s="13"/>
      <c r="AB166" s="13"/>
      <c r="AC166" s="13"/>
      <c r="AD166" s="13"/>
      <c r="AE166" s="13"/>
      <c r="AT166" s="276" t="s">
        <v>271</v>
      </c>
      <c r="AU166" s="276" t="s">
        <v>99</v>
      </c>
      <c r="AV166" s="13" t="s">
        <v>99</v>
      </c>
      <c r="AW166" s="13" t="s">
        <v>38</v>
      </c>
      <c r="AX166" s="13" t="s">
        <v>83</v>
      </c>
      <c r="AY166" s="276" t="s">
        <v>184</v>
      </c>
    </row>
    <row r="167" s="14" customFormat="1">
      <c r="A167" s="14"/>
      <c r="B167" s="277"/>
      <c r="C167" s="278"/>
      <c r="D167" s="258" t="s">
        <v>271</v>
      </c>
      <c r="E167" s="279" t="s">
        <v>1</v>
      </c>
      <c r="F167" s="280" t="s">
        <v>273</v>
      </c>
      <c r="G167" s="278"/>
      <c r="H167" s="281">
        <v>330.5</v>
      </c>
      <c r="I167" s="282"/>
      <c r="J167" s="278"/>
      <c r="K167" s="278"/>
      <c r="L167" s="283"/>
      <c r="M167" s="284"/>
      <c r="N167" s="285"/>
      <c r="O167" s="285"/>
      <c r="P167" s="285"/>
      <c r="Q167" s="285"/>
      <c r="R167" s="285"/>
      <c r="S167" s="285"/>
      <c r="T167" s="286"/>
      <c r="U167" s="14"/>
      <c r="V167" s="14"/>
      <c r="W167" s="14"/>
      <c r="X167" s="14"/>
      <c r="Y167" s="14"/>
      <c r="Z167" s="14"/>
      <c r="AA167" s="14"/>
      <c r="AB167" s="14"/>
      <c r="AC167" s="14"/>
      <c r="AD167" s="14"/>
      <c r="AE167" s="14"/>
      <c r="AT167" s="287" t="s">
        <v>271</v>
      </c>
      <c r="AU167" s="287" t="s">
        <v>99</v>
      </c>
      <c r="AV167" s="14" t="s">
        <v>196</v>
      </c>
      <c r="AW167" s="14" t="s">
        <v>38</v>
      </c>
      <c r="AX167" s="14" t="s">
        <v>91</v>
      </c>
      <c r="AY167" s="287" t="s">
        <v>184</v>
      </c>
    </row>
    <row r="168" s="2" customFormat="1" ht="16.5" customHeight="1">
      <c r="A168" s="40"/>
      <c r="B168" s="41"/>
      <c r="C168" s="245" t="s">
        <v>183</v>
      </c>
      <c r="D168" s="245" t="s">
        <v>187</v>
      </c>
      <c r="E168" s="246" t="s">
        <v>459</v>
      </c>
      <c r="F168" s="247" t="s">
        <v>460</v>
      </c>
      <c r="G168" s="248" t="s">
        <v>319</v>
      </c>
      <c r="H168" s="249">
        <v>330.5</v>
      </c>
      <c r="I168" s="250"/>
      <c r="J168" s="251">
        <f>ROUND(I168*H168,2)</f>
        <v>0</v>
      </c>
      <c r="K168" s="247" t="s">
        <v>191</v>
      </c>
      <c r="L168" s="46"/>
      <c r="M168" s="252" t="s">
        <v>1</v>
      </c>
      <c r="N168" s="253" t="s">
        <v>49</v>
      </c>
      <c r="O168" s="93"/>
      <c r="P168" s="254">
        <f>O168*H168</f>
        <v>0</v>
      </c>
      <c r="Q168" s="254">
        <v>0</v>
      </c>
      <c r="R168" s="254">
        <f>Q168*H168</f>
        <v>0</v>
      </c>
      <c r="S168" s="254">
        <v>0</v>
      </c>
      <c r="T168" s="255">
        <f>S168*H168</f>
        <v>0</v>
      </c>
      <c r="U168" s="40"/>
      <c r="V168" s="40"/>
      <c r="W168" s="40"/>
      <c r="X168" s="40"/>
      <c r="Y168" s="40"/>
      <c r="Z168" s="40"/>
      <c r="AA168" s="40"/>
      <c r="AB168" s="40"/>
      <c r="AC168" s="40"/>
      <c r="AD168" s="40"/>
      <c r="AE168" s="40"/>
      <c r="AR168" s="256" t="s">
        <v>196</v>
      </c>
      <c r="AT168" s="256" t="s">
        <v>187</v>
      </c>
      <c r="AU168" s="256" t="s">
        <v>99</v>
      </c>
      <c r="AY168" s="18" t="s">
        <v>184</v>
      </c>
      <c r="BE168" s="257">
        <f>IF(N168="základní",J168,0)</f>
        <v>0</v>
      </c>
      <c r="BF168" s="257">
        <f>IF(N168="snížená",J168,0)</f>
        <v>0</v>
      </c>
      <c r="BG168" s="257">
        <f>IF(N168="zákl. přenesená",J168,0)</f>
        <v>0</v>
      </c>
      <c r="BH168" s="257">
        <f>IF(N168="sníž. přenesená",J168,0)</f>
        <v>0</v>
      </c>
      <c r="BI168" s="257">
        <f>IF(N168="nulová",J168,0)</f>
        <v>0</v>
      </c>
      <c r="BJ168" s="18" t="s">
        <v>99</v>
      </c>
      <c r="BK168" s="257">
        <f>ROUND(I168*H168,2)</f>
        <v>0</v>
      </c>
      <c r="BL168" s="18" t="s">
        <v>196</v>
      </c>
      <c r="BM168" s="256" t="s">
        <v>461</v>
      </c>
    </row>
    <row r="169" s="2" customFormat="1" ht="16.5" customHeight="1">
      <c r="A169" s="40"/>
      <c r="B169" s="41"/>
      <c r="C169" s="245" t="s">
        <v>205</v>
      </c>
      <c r="D169" s="245" t="s">
        <v>187</v>
      </c>
      <c r="E169" s="246" t="s">
        <v>462</v>
      </c>
      <c r="F169" s="247" t="s">
        <v>463</v>
      </c>
      <c r="G169" s="248" t="s">
        <v>319</v>
      </c>
      <c r="H169" s="249">
        <v>330.5</v>
      </c>
      <c r="I169" s="250"/>
      <c r="J169" s="251">
        <f>ROUND(I169*H169,2)</f>
        <v>0</v>
      </c>
      <c r="K169" s="247" t="s">
        <v>191</v>
      </c>
      <c r="L169" s="46"/>
      <c r="M169" s="252" t="s">
        <v>1</v>
      </c>
      <c r="N169" s="253" t="s">
        <v>49</v>
      </c>
      <c r="O169" s="93"/>
      <c r="P169" s="254">
        <f>O169*H169</f>
        <v>0</v>
      </c>
      <c r="Q169" s="254">
        <v>0</v>
      </c>
      <c r="R169" s="254">
        <f>Q169*H169</f>
        <v>0</v>
      </c>
      <c r="S169" s="254">
        <v>0</v>
      </c>
      <c r="T169" s="255">
        <f>S169*H169</f>
        <v>0</v>
      </c>
      <c r="U169" s="40"/>
      <c r="V169" s="40"/>
      <c r="W169" s="40"/>
      <c r="X169" s="40"/>
      <c r="Y169" s="40"/>
      <c r="Z169" s="40"/>
      <c r="AA169" s="40"/>
      <c r="AB169" s="40"/>
      <c r="AC169" s="40"/>
      <c r="AD169" s="40"/>
      <c r="AE169" s="40"/>
      <c r="AR169" s="256" t="s">
        <v>196</v>
      </c>
      <c r="AT169" s="256" t="s">
        <v>187</v>
      </c>
      <c r="AU169" s="256" t="s">
        <v>99</v>
      </c>
      <c r="AY169" s="18" t="s">
        <v>184</v>
      </c>
      <c r="BE169" s="257">
        <f>IF(N169="základní",J169,0)</f>
        <v>0</v>
      </c>
      <c r="BF169" s="257">
        <f>IF(N169="snížená",J169,0)</f>
        <v>0</v>
      </c>
      <c r="BG169" s="257">
        <f>IF(N169="zákl. přenesená",J169,0)</f>
        <v>0</v>
      </c>
      <c r="BH169" s="257">
        <f>IF(N169="sníž. přenesená",J169,0)</f>
        <v>0</v>
      </c>
      <c r="BI169" s="257">
        <f>IF(N169="nulová",J169,0)</f>
        <v>0</v>
      </c>
      <c r="BJ169" s="18" t="s">
        <v>99</v>
      </c>
      <c r="BK169" s="257">
        <f>ROUND(I169*H169,2)</f>
        <v>0</v>
      </c>
      <c r="BL169" s="18" t="s">
        <v>196</v>
      </c>
      <c r="BM169" s="256" t="s">
        <v>464</v>
      </c>
    </row>
    <row r="170" s="2" customFormat="1" ht="21.75" customHeight="1">
      <c r="A170" s="40"/>
      <c r="B170" s="41"/>
      <c r="C170" s="245" t="s">
        <v>212</v>
      </c>
      <c r="D170" s="245" t="s">
        <v>187</v>
      </c>
      <c r="E170" s="246" t="s">
        <v>465</v>
      </c>
      <c r="F170" s="247" t="s">
        <v>466</v>
      </c>
      <c r="G170" s="248" t="s">
        <v>319</v>
      </c>
      <c r="H170" s="249">
        <v>330.5</v>
      </c>
      <c r="I170" s="250"/>
      <c r="J170" s="251">
        <f>ROUND(I170*H170,2)</f>
        <v>0</v>
      </c>
      <c r="K170" s="247" t="s">
        <v>191</v>
      </c>
      <c r="L170" s="46"/>
      <c r="M170" s="252" t="s">
        <v>1</v>
      </c>
      <c r="N170" s="253" t="s">
        <v>49</v>
      </c>
      <c r="O170" s="93"/>
      <c r="P170" s="254">
        <f>O170*H170</f>
        <v>0</v>
      </c>
      <c r="Q170" s="254">
        <v>0</v>
      </c>
      <c r="R170" s="254">
        <f>Q170*H170</f>
        <v>0</v>
      </c>
      <c r="S170" s="254">
        <v>0</v>
      </c>
      <c r="T170" s="255">
        <f>S170*H170</f>
        <v>0</v>
      </c>
      <c r="U170" s="40"/>
      <c r="V170" s="40"/>
      <c r="W170" s="40"/>
      <c r="X170" s="40"/>
      <c r="Y170" s="40"/>
      <c r="Z170" s="40"/>
      <c r="AA170" s="40"/>
      <c r="AB170" s="40"/>
      <c r="AC170" s="40"/>
      <c r="AD170" s="40"/>
      <c r="AE170" s="40"/>
      <c r="AR170" s="256" t="s">
        <v>196</v>
      </c>
      <c r="AT170" s="256" t="s">
        <v>187</v>
      </c>
      <c r="AU170" s="256" t="s">
        <v>99</v>
      </c>
      <c r="AY170" s="18" t="s">
        <v>184</v>
      </c>
      <c r="BE170" s="257">
        <f>IF(N170="základní",J170,0)</f>
        <v>0</v>
      </c>
      <c r="BF170" s="257">
        <f>IF(N170="snížená",J170,0)</f>
        <v>0</v>
      </c>
      <c r="BG170" s="257">
        <f>IF(N170="zákl. přenesená",J170,0)</f>
        <v>0</v>
      </c>
      <c r="BH170" s="257">
        <f>IF(N170="sníž. přenesená",J170,0)</f>
        <v>0</v>
      </c>
      <c r="BI170" s="257">
        <f>IF(N170="nulová",J170,0)</f>
        <v>0</v>
      </c>
      <c r="BJ170" s="18" t="s">
        <v>99</v>
      </c>
      <c r="BK170" s="257">
        <f>ROUND(I170*H170,2)</f>
        <v>0</v>
      </c>
      <c r="BL170" s="18" t="s">
        <v>196</v>
      </c>
      <c r="BM170" s="256" t="s">
        <v>467</v>
      </c>
    </row>
    <row r="171" s="2" customFormat="1" ht="16.5" customHeight="1">
      <c r="A171" s="40"/>
      <c r="B171" s="41"/>
      <c r="C171" s="245" t="s">
        <v>219</v>
      </c>
      <c r="D171" s="245" t="s">
        <v>187</v>
      </c>
      <c r="E171" s="246" t="s">
        <v>468</v>
      </c>
      <c r="F171" s="247" t="s">
        <v>469</v>
      </c>
      <c r="G171" s="248" t="s">
        <v>319</v>
      </c>
      <c r="H171" s="249">
        <v>463.53199999999998</v>
      </c>
      <c r="I171" s="250"/>
      <c r="J171" s="251">
        <f>ROUND(I171*H171,2)</f>
        <v>0</v>
      </c>
      <c r="K171" s="247" t="s">
        <v>191</v>
      </c>
      <c r="L171" s="46"/>
      <c r="M171" s="252" t="s">
        <v>1</v>
      </c>
      <c r="N171" s="253" t="s">
        <v>49</v>
      </c>
      <c r="O171" s="93"/>
      <c r="P171" s="254">
        <f>O171*H171</f>
        <v>0</v>
      </c>
      <c r="Q171" s="254">
        <v>0</v>
      </c>
      <c r="R171" s="254">
        <f>Q171*H171</f>
        <v>0</v>
      </c>
      <c r="S171" s="254">
        <v>0</v>
      </c>
      <c r="T171" s="255">
        <f>S171*H171</f>
        <v>0</v>
      </c>
      <c r="U171" s="40"/>
      <c r="V171" s="40"/>
      <c r="W171" s="40"/>
      <c r="X171" s="40"/>
      <c r="Y171" s="40"/>
      <c r="Z171" s="40"/>
      <c r="AA171" s="40"/>
      <c r="AB171" s="40"/>
      <c r="AC171" s="40"/>
      <c r="AD171" s="40"/>
      <c r="AE171" s="40"/>
      <c r="AR171" s="256" t="s">
        <v>196</v>
      </c>
      <c r="AT171" s="256" t="s">
        <v>187</v>
      </c>
      <c r="AU171" s="256" t="s">
        <v>99</v>
      </c>
      <c r="AY171" s="18" t="s">
        <v>184</v>
      </c>
      <c r="BE171" s="257">
        <f>IF(N171="základní",J171,0)</f>
        <v>0</v>
      </c>
      <c r="BF171" s="257">
        <f>IF(N171="snížená",J171,0)</f>
        <v>0</v>
      </c>
      <c r="BG171" s="257">
        <f>IF(N171="zákl. přenesená",J171,0)</f>
        <v>0</v>
      </c>
      <c r="BH171" s="257">
        <f>IF(N171="sníž. přenesená",J171,0)</f>
        <v>0</v>
      </c>
      <c r="BI171" s="257">
        <f>IF(N171="nulová",J171,0)</f>
        <v>0</v>
      </c>
      <c r="BJ171" s="18" t="s">
        <v>99</v>
      </c>
      <c r="BK171" s="257">
        <f>ROUND(I171*H171,2)</f>
        <v>0</v>
      </c>
      <c r="BL171" s="18" t="s">
        <v>196</v>
      </c>
      <c r="BM171" s="256" t="s">
        <v>470</v>
      </c>
    </row>
    <row r="172" s="2" customFormat="1">
      <c r="A172" s="40"/>
      <c r="B172" s="41"/>
      <c r="C172" s="42"/>
      <c r="D172" s="258" t="s">
        <v>194</v>
      </c>
      <c r="E172" s="42"/>
      <c r="F172" s="259" t="s">
        <v>471</v>
      </c>
      <c r="G172" s="42"/>
      <c r="H172" s="42"/>
      <c r="I172" s="156"/>
      <c r="J172" s="42"/>
      <c r="K172" s="42"/>
      <c r="L172" s="46"/>
      <c r="M172" s="260"/>
      <c r="N172" s="261"/>
      <c r="O172" s="93"/>
      <c r="P172" s="93"/>
      <c r="Q172" s="93"/>
      <c r="R172" s="93"/>
      <c r="S172" s="93"/>
      <c r="T172" s="94"/>
      <c r="U172" s="40"/>
      <c r="V172" s="40"/>
      <c r="W172" s="40"/>
      <c r="X172" s="40"/>
      <c r="Y172" s="40"/>
      <c r="Z172" s="40"/>
      <c r="AA172" s="40"/>
      <c r="AB172" s="40"/>
      <c r="AC172" s="40"/>
      <c r="AD172" s="40"/>
      <c r="AE172" s="40"/>
      <c r="AT172" s="18" t="s">
        <v>194</v>
      </c>
      <c r="AU172" s="18" t="s">
        <v>99</v>
      </c>
    </row>
    <row r="173" s="13" customFormat="1">
      <c r="A173" s="13"/>
      <c r="B173" s="266"/>
      <c r="C173" s="267"/>
      <c r="D173" s="258" t="s">
        <v>271</v>
      </c>
      <c r="E173" s="267"/>
      <c r="F173" s="269" t="s">
        <v>472</v>
      </c>
      <c r="G173" s="267"/>
      <c r="H173" s="270">
        <v>463.53199999999998</v>
      </c>
      <c r="I173" s="271"/>
      <c r="J173" s="267"/>
      <c r="K173" s="267"/>
      <c r="L173" s="272"/>
      <c r="M173" s="273"/>
      <c r="N173" s="274"/>
      <c r="O173" s="274"/>
      <c r="P173" s="274"/>
      <c r="Q173" s="274"/>
      <c r="R173" s="274"/>
      <c r="S173" s="274"/>
      <c r="T173" s="275"/>
      <c r="U173" s="13"/>
      <c r="V173" s="13"/>
      <c r="W173" s="13"/>
      <c r="X173" s="13"/>
      <c r="Y173" s="13"/>
      <c r="Z173" s="13"/>
      <c r="AA173" s="13"/>
      <c r="AB173" s="13"/>
      <c r="AC173" s="13"/>
      <c r="AD173" s="13"/>
      <c r="AE173" s="13"/>
      <c r="AT173" s="276" t="s">
        <v>271</v>
      </c>
      <c r="AU173" s="276" t="s">
        <v>99</v>
      </c>
      <c r="AV173" s="13" t="s">
        <v>99</v>
      </c>
      <c r="AW173" s="13" t="s">
        <v>4</v>
      </c>
      <c r="AX173" s="13" t="s">
        <v>91</v>
      </c>
      <c r="AY173" s="276" t="s">
        <v>184</v>
      </c>
    </row>
    <row r="174" s="2" customFormat="1" ht="16.5" customHeight="1">
      <c r="A174" s="40"/>
      <c r="B174" s="41"/>
      <c r="C174" s="245" t="s">
        <v>224</v>
      </c>
      <c r="D174" s="245" t="s">
        <v>187</v>
      </c>
      <c r="E174" s="246" t="s">
        <v>473</v>
      </c>
      <c r="F174" s="247" t="s">
        <v>474</v>
      </c>
      <c r="G174" s="248" t="s">
        <v>319</v>
      </c>
      <c r="H174" s="249">
        <v>1002.555</v>
      </c>
      <c r="I174" s="250"/>
      <c r="J174" s="251">
        <f>ROUND(I174*H174,2)</f>
        <v>0</v>
      </c>
      <c r="K174" s="247" t="s">
        <v>191</v>
      </c>
      <c r="L174" s="46"/>
      <c r="M174" s="252" t="s">
        <v>1</v>
      </c>
      <c r="N174" s="253" t="s">
        <v>49</v>
      </c>
      <c r="O174" s="93"/>
      <c r="P174" s="254">
        <f>O174*H174</f>
        <v>0</v>
      </c>
      <c r="Q174" s="254">
        <v>0</v>
      </c>
      <c r="R174" s="254">
        <f>Q174*H174</f>
        <v>0</v>
      </c>
      <c r="S174" s="254">
        <v>0</v>
      </c>
      <c r="T174" s="255">
        <f>S174*H174</f>
        <v>0</v>
      </c>
      <c r="U174" s="40"/>
      <c r="V174" s="40"/>
      <c r="W174" s="40"/>
      <c r="X174" s="40"/>
      <c r="Y174" s="40"/>
      <c r="Z174" s="40"/>
      <c r="AA174" s="40"/>
      <c r="AB174" s="40"/>
      <c r="AC174" s="40"/>
      <c r="AD174" s="40"/>
      <c r="AE174" s="40"/>
      <c r="AR174" s="256" t="s">
        <v>196</v>
      </c>
      <c r="AT174" s="256" t="s">
        <v>187</v>
      </c>
      <c r="AU174" s="256" t="s">
        <v>99</v>
      </c>
      <c r="AY174" s="18" t="s">
        <v>184</v>
      </c>
      <c r="BE174" s="257">
        <f>IF(N174="základní",J174,0)</f>
        <v>0</v>
      </c>
      <c r="BF174" s="257">
        <f>IF(N174="snížená",J174,0)</f>
        <v>0</v>
      </c>
      <c r="BG174" s="257">
        <f>IF(N174="zákl. přenesená",J174,0)</f>
        <v>0</v>
      </c>
      <c r="BH174" s="257">
        <f>IF(N174="sníž. přenesená",J174,0)</f>
        <v>0</v>
      </c>
      <c r="BI174" s="257">
        <f>IF(N174="nulová",J174,0)</f>
        <v>0</v>
      </c>
      <c r="BJ174" s="18" t="s">
        <v>99</v>
      </c>
      <c r="BK174" s="257">
        <f>ROUND(I174*H174,2)</f>
        <v>0</v>
      </c>
      <c r="BL174" s="18" t="s">
        <v>196</v>
      </c>
      <c r="BM174" s="256" t="s">
        <v>475</v>
      </c>
    </row>
    <row r="175" s="15" customFormat="1">
      <c r="A175" s="15"/>
      <c r="B175" s="288"/>
      <c r="C175" s="289"/>
      <c r="D175" s="258" t="s">
        <v>271</v>
      </c>
      <c r="E175" s="290" t="s">
        <v>1</v>
      </c>
      <c r="F175" s="291" t="s">
        <v>448</v>
      </c>
      <c r="G175" s="289"/>
      <c r="H175" s="290" t="s">
        <v>1</v>
      </c>
      <c r="I175" s="292"/>
      <c r="J175" s="289"/>
      <c r="K175" s="289"/>
      <c r="L175" s="293"/>
      <c r="M175" s="294"/>
      <c r="N175" s="295"/>
      <c r="O175" s="295"/>
      <c r="P175" s="295"/>
      <c r="Q175" s="295"/>
      <c r="R175" s="295"/>
      <c r="S175" s="295"/>
      <c r="T175" s="296"/>
      <c r="U175" s="15"/>
      <c r="V175" s="15"/>
      <c r="W175" s="15"/>
      <c r="X175" s="15"/>
      <c r="Y175" s="15"/>
      <c r="Z175" s="15"/>
      <c r="AA175" s="15"/>
      <c r="AB175" s="15"/>
      <c r="AC175" s="15"/>
      <c r="AD175" s="15"/>
      <c r="AE175" s="15"/>
      <c r="AT175" s="297" t="s">
        <v>271</v>
      </c>
      <c r="AU175" s="297" t="s">
        <v>99</v>
      </c>
      <c r="AV175" s="15" t="s">
        <v>91</v>
      </c>
      <c r="AW175" s="15" t="s">
        <v>38</v>
      </c>
      <c r="AX175" s="15" t="s">
        <v>83</v>
      </c>
      <c r="AY175" s="297" t="s">
        <v>184</v>
      </c>
    </row>
    <row r="176" s="15" customFormat="1">
      <c r="A176" s="15"/>
      <c r="B176" s="288"/>
      <c r="C176" s="289"/>
      <c r="D176" s="258" t="s">
        <v>271</v>
      </c>
      <c r="E176" s="290" t="s">
        <v>1</v>
      </c>
      <c r="F176" s="291" t="s">
        <v>476</v>
      </c>
      <c r="G176" s="289"/>
      <c r="H176" s="290" t="s">
        <v>1</v>
      </c>
      <c r="I176" s="292"/>
      <c r="J176" s="289"/>
      <c r="K176" s="289"/>
      <c r="L176" s="293"/>
      <c r="M176" s="294"/>
      <c r="N176" s="295"/>
      <c r="O176" s="295"/>
      <c r="P176" s="295"/>
      <c r="Q176" s="295"/>
      <c r="R176" s="295"/>
      <c r="S176" s="295"/>
      <c r="T176" s="296"/>
      <c r="U176" s="15"/>
      <c r="V176" s="15"/>
      <c r="W176" s="15"/>
      <c r="X176" s="15"/>
      <c r="Y176" s="15"/>
      <c r="Z176" s="15"/>
      <c r="AA176" s="15"/>
      <c r="AB176" s="15"/>
      <c r="AC176" s="15"/>
      <c r="AD176" s="15"/>
      <c r="AE176" s="15"/>
      <c r="AT176" s="297" t="s">
        <v>271</v>
      </c>
      <c r="AU176" s="297" t="s">
        <v>99</v>
      </c>
      <c r="AV176" s="15" t="s">
        <v>91</v>
      </c>
      <c r="AW176" s="15" t="s">
        <v>38</v>
      </c>
      <c r="AX176" s="15" t="s">
        <v>83</v>
      </c>
      <c r="AY176" s="297" t="s">
        <v>184</v>
      </c>
    </row>
    <row r="177" s="13" customFormat="1">
      <c r="A177" s="13"/>
      <c r="B177" s="266"/>
      <c r="C177" s="267"/>
      <c r="D177" s="258" t="s">
        <v>271</v>
      </c>
      <c r="E177" s="268" t="s">
        <v>1</v>
      </c>
      <c r="F177" s="269" t="s">
        <v>477</v>
      </c>
      <c r="G177" s="267"/>
      <c r="H177" s="270">
        <v>440.28899999999999</v>
      </c>
      <c r="I177" s="271"/>
      <c r="J177" s="267"/>
      <c r="K177" s="267"/>
      <c r="L177" s="272"/>
      <c r="M177" s="273"/>
      <c r="N177" s="274"/>
      <c r="O177" s="274"/>
      <c r="P177" s="274"/>
      <c r="Q177" s="274"/>
      <c r="R177" s="274"/>
      <c r="S177" s="274"/>
      <c r="T177" s="275"/>
      <c r="U177" s="13"/>
      <c r="V177" s="13"/>
      <c r="W177" s="13"/>
      <c r="X177" s="13"/>
      <c r="Y177" s="13"/>
      <c r="Z177" s="13"/>
      <c r="AA177" s="13"/>
      <c r="AB177" s="13"/>
      <c r="AC177" s="13"/>
      <c r="AD177" s="13"/>
      <c r="AE177" s="13"/>
      <c r="AT177" s="276" t="s">
        <v>271</v>
      </c>
      <c r="AU177" s="276" t="s">
        <v>99</v>
      </c>
      <c r="AV177" s="13" t="s">
        <v>99</v>
      </c>
      <c r="AW177" s="13" t="s">
        <v>38</v>
      </c>
      <c r="AX177" s="13" t="s">
        <v>83</v>
      </c>
      <c r="AY177" s="276" t="s">
        <v>184</v>
      </c>
    </row>
    <row r="178" s="13" customFormat="1">
      <c r="A178" s="13"/>
      <c r="B178" s="266"/>
      <c r="C178" s="267"/>
      <c r="D178" s="258" t="s">
        <v>271</v>
      </c>
      <c r="E178" s="268" t="s">
        <v>1</v>
      </c>
      <c r="F178" s="269" t="s">
        <v>478</v>
      </c>
      <c r="G178" s="267"/>
      <c r="H178" s="270">
        <v>153.566</v>
      </c>
      <c r="I178" s="271"/>
      <c r="J178" s="267"/>
      <c r="K178" s="267"/>
      <c r="L178" s="272"/>
      <c r="M178" s="273"/>
      <c r="N178" s="274"/>
      <c r="O178" s="274"/>
      <c r="P178" s="274"/>
      <c r="Q178" s="274"/>
      <c r="R178" s="274"/>
      <c r="S178" s="274"/>
      <c r="T178" s="275"/>
      <c r="U178" s="13"/>
      <c r="V178" s="13"/>
      <c r="W178" s="13"/>
      <c r="X178" s="13"/>
      <c r="Y178" s="13"/>
      <c r="Z178" s="13"/>
      <c r="AA178" s="13"/>
      <c r="AB178" s="13"/>
      <c r="AC178" s="13"/>
      <c r="AD178" s="13"/>
      <c r="AE178" s="13"/>
      <c r="AT178" s="276" t="s">
        <v>271</v>
      </c>
      <c r="AU178" s="276" t="s">
        <v>99</v>
      </c>
      <c r="AV178" s="13" t="s">
        <v>99</v>
      </c>
      <c r="AW178" s="13" t="s">
        <v>38</v>
      </c>
      <c r="AX178" s="13" t="s">
        <v>83</v>
      </c>
      <c r="AY178" s="276" t="s">
        <v>184</v>
      </c>
    </row>
    <row r="179" s="16" customFormat="1">
      <c r="A179" s="16"/>
      <c r="B179" s="298"/>
      <c r="C179" s="299"/>
      <c r="D179" s="258" t="s">
        <v>271</v>
      </c>
      <c r="E179" s="300" t="s">
        <v>1</v>
      </c>
      <c r="F179" s="301" t="s">
        <v>346</v>
      </c>
      <c r="G179" s="299"/>
      <c r="H179" s="302">
        <v>593.85500000000002</v>
      </c>
      <c r="I179" s="303"/>
      <c r="J179" s="299"/>
      <c r="K179" s="299"/>
      <c r="L179" s="304"/>
      <c r="M179" s="305"/>
      <c r="N179" s="306"/>
      <c r="O179" s="306"/>
      <c r="P179" s="306"/>
      <c r="Q179" s="306"/>
      <c r="R179" s="306"/>
      <c r="S179" s="306"/>
      <c r="T179" s="307"/>
      <c r="U179" s="16"/>
      <c r="V179" s="16"/>
      <c r="W179" s="16"/>
      <c r="X179" s="16"/>
      <c r="Y179" s="16"/>
      <c r="Z179" s="16"/>
      <c r="AA179" s="16"/>
      <c r="AB179" s="16"/>
      <c r="AC179" s="16"/>
      <c r="AD179" s="16"/>
      <c r="AE179" s="16"/>
      <c r="AT179" s="308" t="s">
        <v>271</v>
      </c>
      <c r="AU179" s="308" t="s">
        <v>99</v>
      </c>
      <c r="AV179" s="16" t="s">
        <v>278</v>
      </c>
      <c r="AW179" s="16" t="s">
        <v>38</v>
      </c>
      <c r="AX179" s="16" t="s">
        <v>83</v>
      </c>
      <c r="AY179" s="308" t="s">
        <v>184</v>
      </c>
    </row>
    <row r="180" s="13" customFormat="1">
      <c r="A180" s="13"/>
      <c r="B180" s="266"/>
      <c r="C180" s="267"/>
      <c r="D180" s="258" t="s">
        <v>271</v>
      </c>
      <c r="E180" s="268" t="s">
        <v>1</v>
      </c>
      <c r="F180" s="269" t="s">
        <v>479</v>
      </c>
      <c r="G180" s="267"/>
      <c r="H180" s="270">
        <v>78.200000000000003</v>
      </c>
      <c r="I180" s="271"/>
      <c r="J180" s="267"/>
      <c r="K180" s="267"/>
      <c r="L180" s="272"/>
      <c r="M180" s="273"/>
      <c r="N180" s="274"/>
      <c r="O180" s="274"/>
      <c r="P180" s="274"/>
      <c r="Q180" s="274"/>
      <c r="R180" s="274"/>
      <c r="S180" s="274"/>
      <c r="T180" s="275"/>
      <c r="U180" s="13"/>
      <c r="V180" s="13"/>
      <c r="W180" s="13"/>
      <c r="X180" s="13"/>
      <c r="Y180" s="13"/>
      <c r="Z180" s="13"/>
      <c r="AA180" s="13"/>
      <c r="AB180" s="13"/>
      <c r="AC180" s="13"/>
      <c r="AD180" s="13"/>
      <c r="AE180" s="13"/>
      <c r="AT180" s="276" t="s">
        <v>271</v>
      </c>
      <c r="AU180" s="276" t="s">
        <v>99</v>
      </c>
      <c r="AV180" s="13" t="s">
        <v>99</v>
      </c>
      <c r="AW180" s="13" t="s">
        <v>38</v>
      </c>
      <c r="AX180" s="13" t="s">
        <v>83</v>
      </c>
      <c r="AY180" s="276" t="s">
        <v>184</v>
      </c>
    </row>
    <row r="181" s="16" customFormat="1">
      <c r="A181" s="16"/>
      <c r="B181" s="298"/>
      <c r="C181" s="299"/>
      <c r="D181" s="258" t="s">
        <v>271</v>
      </c>
      <c r="E181" s="300" t="s">
        <v>1</v>
      </c>
      <c r="F181" s="301" t="s">
        <v>346</v>
      </c>
      <c r="G181" s="299"/>
      <c r="H181" s="302">
        <v>78.200000000000003</v>
      </c>
      <c r="I181" s="303"/>
      <c r="J181" s="299"/>
      <c r="K181" s="299"/>
      <c r="L181" s="304"/>
      <c r="M181" s="305"/>
      <c r="N181" s="306"/>
      <c r="O181" s="306"/>
      <c r="P181" s="306"/>
      <c r="Q181" s="306"/>
      <c r="R181" s="306"/>
      <c r="S181" s="306"/>
      <c r="T181" s="307"/>
      <c r="U181" s="16"/>
      <c r="V181" s="16"/>
      <c r="W181" s="16"/>
      <c r="X181" s="16"/>
      <c r="Y181" s="16"/>
      <c r="Z181" s="16"/>
      <c r="AA181" s="16"/>
      <c r="AB181" s="16"/>
      <c r="AC181" s="16"/>
      <c r="AD181" s="16"/>
      <c r="AE181" s="16"/>
      <c r="AT181" s="308" t="s">
        <v>271</v>
      </c>
      <c r="AU181" s="308" t="s">
        <v>99</v>
      </c>
      <c r="AV181" s="16" t="s">
        <v>278</v>
      </c>
      <c r="AW181" s="16" t="s">
        <v>38</v>
      </c>
      <c r="AX181" s="16" t="s">
        <v>83</v>
      </c>
      <c r="AY181" s="308" t="s">
        <v>184</v>
      </c>
    </row>
    <row r="182" s="13" customFormat="1">
      <c r="A182" s="13"/>
      <c r="B182" s="266"/>
      <c r="C182" s="267"/>
      <c r="D182" s="258" t="s">
        <v>271</v>
      </c>
      <c r="E182" s="268" t="s">
        <v>1</v>
      </c>
      <c r="F182" s="269" t="s">
        <v>480</v>
      </c>
      <c r="G182" s="267"/>
      <c r="H182" s="270">
        <v>330.5</v>
      </c>
      <c r="I182" s="271"/>
      <c r="J182" s="267"/>
      <c r="K182" s="267"/>
      <c r="L182" s="272"/>
      <c r="M182" s="273"/>
      <c r="N182" s="274"/>
      <c r="O182" s="274"/>
      <c r="P182" s="274"/>
      <c r="Q182" s="274"/>
      <c r="R182" s="274"/>
      <c r="S182" s="274"/>
      <c r="T182" s="275"/>
      <c r="U182" s="13"/>
      <c r="V182" s="13"/>
      <c r="W182" s="13"/>
      <c r="X182" s="13"/>
      <c r="Y182" s="13"/>
      <c r="Z182" s="13"/>
      <c r="AA182" s="13"/>
      <c r="AB182" s="13"/>
      <c r="AC182" s="13"/>
      <c r="AD182" s="13"/>
      <c r="AE182" s="13"/>
      <c r="AT182" s="276" t="s">
        <v>271</v>
      </c>
      <c r="AU182" s="276" t="s">
        <v>99</v>
      </c>
      <c r="AV182" s="13" t="s">
        <v>99</v>
      </c>
      <c r="AW182" s="13" t="s">
        <v>38</v>
      </c>
      <c r="AX182" s="13" t="s">
        <v>83</v>
      </c>
      <c r="AY182" s="276" t="s">
        <v>184</v>
      </c>
    </row>
    <row r="183" s="14" customFormat="1">
      <c r="A183" s="14"/>
      <c r="B183" s="277"/>
      <c r="C183" s="278"/>
      <c r="D183" s="258" t="s">
        <v>271</v>
      </c>
      <c r="E183" s="279" t="s">
        <v>1</v>
      </c>
      <c r="F183" s="280" t="s">
        <v>273</v>
      </c>
      <c r="G183" s="278"/>
      <c r="H183" s="281">
        <v>1002.555</v>
      </c>
      <c r="I183" s="282"/>
      <c r="J183" s="278"/>
      <c r="K183" s="278"/>
      <c r="L183" s="283"/>
      <c r="M183" s="284"/>
      <c r="N183" s="285"/>
      <c r="O183" s="285"/>
      <c r="P183" s="285"/>
      <c r="Q183" s="285"/>
      <c r="R183" s="285"/>
      <c r="S183" s="285"/>
      <c r="T183" s="286"/>
      <c r="U183" s="14"/>
      <c r="V183" s="14"/>
      <c r="W183" s="14"/>
      <c r="X183" s="14"/>
      <c r="Y183" s="14"/>
      <c r="Z183" s="14"/>
      <c r="AA183" s="14"/>
      <c r="AB183" s="14"/>
      <c r="AC183" s="14"/>
      <c r="AD183" s="14"/>
      <c r="AE183" s="14"/>
      <c r="AT183" s="287" t="s">
        <v>271</v>
      </c>
      <c r="AU183" s="287" t="s">
        <v>99</v>
      </c>
      <c r="AV183" s="14" t="s">
        <v>196</v>
      </c>
      <c r="AW183" s="14" t="s">
        <v>38</v>
      </c>
      <c r="AX183" s="14" t="s">
        <v>91</v>
      </c>
      <c r="AY183" s="287" t="s">
        <v>184</v>
      </c>
    </row>
    <row r="184" s="2" customFormat="1" ht="21.75" customHeight="1">
      <c r="A184" s="40"/>
      <c r="B184" s="41"/>
      <c r="C184" s="245" t="s">
        <v>229</v>
      </c>
      <c r="D184" s="245" t="s">
        <v>187</v>
      </c>
      <c r="E184" s="246" t="s">
        <v>481</v>
      </c>
      <c r="F184" s="247" t="s">
        <v>482</v>
      </c>
      <c r="G184" s="248" t="s">
        <v>319</v>
      </c>
      <c r="H184" s="249">
        <v>10025.549999999999</v>
      </c>
      <c r="I184" s="250"/>
      <c r="J184" s="251">
        <f>ROUND(I184*H184,2)</f>
        <v>0</v>
      </c>
      <c r="K184" s="247" t="s">
        <v>191</v>
      </c>
      <c r="L184" s="46"/>
      <c r="M184" s="252" t="s">
        <v>1</v>
      </c>
      <c r="N184" s="253" t="s">
        <v>49</v>
      </c>
      <c r="O184" s="93"/>
      <c r="P184" s="254">
        <f>O184*H184</f>
        <v>0</v>
      </c>
      <c r="Q184" s="254">
        <v>0</v>
      </c>
      <c r="R184" s="254">
        <f>Q184*H184</f>
        <v>0</v>
      </c>
      <c r="S184" s="254">
        <v>0</v>
      </c>
      <c r="T184" s="255">
        <f>S184*H184</f>
        <v>0</v>
      </c>
      <c r="U184" s="40"/>
      <c r="V184" s="40"/>
      <c r="W184" s="40"/>
      <c r="X184" s="40"/>
      <c r="Y184" s="40"/>
      <c r="Z184" s="40"/>
      <c r="AA184" s="40"/>
      <c r="AB184" s="40"/>
      <c r="AC184" s="40"/>
      <c r="AD184" s="40"/>
      <c r="AE184" s="40"/>
      <c r="AR184" s="256" t="s">
        <v>196</v>
      </c>
      <c r="AT184" s="256" t="s">
        <v>187</v>
      </c>
      <c r="AU184" s="256" t="s">
        <v>99</v>
      </c>
      <c r="AY184" s="18" t="s">
        <v>184</v>
      </c>
      <c r="BE184" s="257">
        <f>IF(N184="základní",J184,0)</f>
        <v>0</v>
      </c>
      <c r="BF184" s="257">
        <f>IF(N184="snížená",J184,0)</f>
        <v>0</v>
      </c>
      <c r="BG184" s="257">
        <f>IF(N184="zákl. přenesená",J184,0)</f>
        <v>0</v>
      </c>
      <c r="BH184" s="257">
        <f>IF(N184="sníž. přenesená",J184,0)</f>
        <v>0</v>
      </c>
      <c r="BI184" s="257">
        <f>IF(N184="nulová",J184,0)</f>
        <v>0</v>
      </c>
      <c r="BJ184" s="18" t="s">
        <v>99</v>
      </c>
      <c r="BK184" s="257">
        <f>ROUND(I184*H184,2)</f>
        <v>0</v>
      </c>
      <c r="BL184" s="18" t="s">
        <v>196</v>
      </c>
      <c r="BM184" s="256" t="s">
        <v>483</v>
      </c>
    </row>
    <row r="185" s="13" customFormat="1">
      <c r="A185" s="13"/>
      <c r="B185" s="266"/>
      <c r="C185" s="267"/>
      <c r="D185" s="258" t="s">
        <v>271</v>
      </c>
      <c r="E185" s="267"/>
      <c r="F185" s="269" t="s">
        <v>484</v>
      </c>
      <c r="G185" s="267"/>
      <c r="H185" s="270">
        <v>10025.549999999999</v>
      </c>
      <c r="I185" s="271"/>
      <c r="J185" s="267"/>
      <c r="K185" s="267"/>
      <c r="L185" s="272"/>
      <c r="M185" s="273"/>
      <c r="N185" s="274"/>
      <c r="O185" s="274"/>
      <c r="P185" s="274"/>
      <c r="Q185" s="274"/>
      <c r="R185" s="274"/>
      <c r="S185" s="274"/>
      <c r="T185" s="275"/>
      <c r="U185" s="13"/>
      <c r="V185" s="13"/>
      <c r="W185" s="13"/>
      <c r="X185" s="13"/>
      <c r="Y185" s="13"/>
      <c r="Z185" s="13"/>
      <c r="AA185" s="13"/>
      <c r="AB185" s="13"/>
      <c r="AC185" s="13"/>
      <c r="AD185" s="13"/>
      <c r="AE185" s="13"/>
      <c r="AT185" s="276" t="s">
        <v>271</v>
      </c>
      <c r="AU185" s="276" t="s">
        <v>99</v>
      </c>
      <c r="AV185" s="13" t="s">
        <v>99</v>
      </c>
      <c r="AW185" s="13" t="s">
        <v>4</v>
      </c>
      <c r="AX185" s="13" t="s">
        <v>91</v>
      </c>
      <c r="AY185" s="276" t="s">
        <v>184</v>
      </c>
    </row>
    <row r="186" s="2" customFormat="1" ht="16.5" customHeight="1">
      <c r="A186" s="40"/>
      <c r="B186" s="41"/>
      <c r="C186" s="245" t="s">
        <v>236</v>
      </c>
      <c r="D186" s="245" t="s">
        <v>187</v>
      </c>
      <c r="E186" s="246" t="s">
        <v>485</v>
      </c>
      <c r="F186" s="247" t="s">
        <v>486</v>
      </c>
      <c r="G186" s="248" t="s">
        <v>389</v>
      </c>
      <c r="H186" s="249">
        <v>1804.5989999999999</v>
      </c>
      <c r="I186" s="250"/>
      <c r="J186" s="251">
        <f>ROUND(I186*H186,2)</f>
        <v>0</v>
      </c>
      <c r="K186" s="247" t="s">
        <v>284</v>
      </c>
      <c r="L186" s="46"/>
      <c r="M186" s="252" t="s">
        <v>1</v>
      </c>
      <c r="N186" s="253" t="s">
        <v>49</v>
      </c>
      <c r="O186" s="93"/>
      <c r="P186" s="254">
        <f>O186*H186</f>
        <v>0</v>
      </c>
      <c r="Q186" s="254">
        <v>0</v>
      </c>
      <c r="R186" s="254">
        <f>Q186*H186</f>
        <v>0</v>
      </c>
      <c r="S186" s="254">
        <v>0</v>
      </c>
      <c r="T186" s="255">
        <f>S186*H186</f>
        <v>0</v>
      </c>
      <c r="U186" s="40"/>
      <c r="V186" s="40"/>
      <c r="W186" s="40"/>
      <c r="X186" s="40"/>
      <c r="Y186" s="40"/>
      <c r="Z186" s="40"/>
      <c r="AA186" s="40"/>
      <c r="AB186" s="40"/>
      <c r="AC186" s="40"/>
      <c r="AD186" s="40"/>
      <c r="AE186" s="40"/>
      <c r="AR186" s="256" t="s">
        <v>196</v>
      </c>
      <c r="AT186" s="256" t="s">
        <v>187</v>
      </c>
      <c r="AU186" s="256" t="s">
        <v>99</v>
      </c>
      <c r="AY186" s="18" t="s">
        <v>184</v>
      </c>
      <c r="BE186" s="257">
        <f>IF(N186="základní",J186,0)</f>
        <v>0</v>
      </c>
      <c r="BF186" s="257">
        <f>IF(N186="snížená",J186,0)</f>
        <v>0</v>
      </c>
      <c r="BG186" s="257">
        <f>IF(N186="zákl. přenesená",J186,0)</f>
        <v>0</v>
      </c>
      <c r="BH186" s="257">
        <f>IF(N186="sníž. přenesená",J186,0)</f>
        <v>0</v>
      </c>
      <c r="BI186" s="257">
        <f>IF(N186="nulová",J186,0)</f>
        <v>0</v>
      </c>
      <c r="BJ186" s="18" t="s">
        <v>99</v>
      </c>
      <c r="BK186" s="257">
        <f>ROUND(I186*H186,2)</f>
        <v>0</v>
      </c>
      <c r="BL186" s="18" t="s">
        <v>196</v>
      </c>
      <c r="BM186" s="256" t="s">
        <v>487</v>
      </c>
    </row>
    <row r="187" s="13" customFormat="1">
      <c r="A187" s="13"/>
      <c r="B187" s="266"/>
      <c r="C187" s="267"/>
      <c r="D187" s="258" t="s">
        <v>271</v>
      </c>
      <c r="E187" s="267"/>
      <c r="F187" s="269" t="s">
        <v>488</v>
      </c>
      <c r="G187" s="267"/>
      <c r="H187" s="270">
        <v>1804.5989999999999</v>
      </c>
      <c r="I187" s="271"/>
      <c r="J187" s="267"/>
      <c r="K187" s="267"/>
      <c r="L187" s="272"/>
      <c r="M187" s="273"/>
      <c r="N187" s="274"/>
      <c r="O187" s="274"/>
      <c r="P187" s="274"/>
      <c r="Q187" s="274"/>
      <c r="R187" s="274"/>
      <c r="S187" s="274"/>
      <c r="T187" s="275"/>
      <c r="U187" s="13"/>
      <c r="V187" s="13"/>
      <c r="W187" s="13"/>
      <c r="X187" s="13"/>
      <c r="Y187" s="13"/>
      <c r="Z187" s="13"/>
      <c r="AA187" s="13"/>
      <c r="AB187" s="13"/>
      <c r="AC187" s="13"/>
      <c r="AD187" s="13"/>
      <c r="AE187" s="13"/>
      <c r="AT187" s="276" t="s">
        <v>271</v>
      </c>
      <c r="AU187" s="276" t="s">
        <v>99</v>
      </c>
      <c r="AV187" s="13" t="s">
        <v>99</v>
      </c>
      <c r="AW187" s="13" t="s">
        <v>4</v>
      </c>
      <c r="AX187" s="13" t="s">
        <v>91</v>
      </c>
      <c r="AY187" s="276" t="s">
        <v>184</v>
      </c>
    </row>
    <row r="188" s="2" customFormat="1" ht="16.5" customHeight="1">
      <c r="A188" s="40"/>
      <c r="B188" s="41"/>
      <c r="C188" s="245" t="s">
        <v>241</v>
      </c>
      <c r="D188" s="245" t="s">
        <v>187</v>
      </c>
      <c r="E188" s="246" t="s">
        <v>489</v>
      </c>
      <c r="F188" s="247" t="s">
        <v>490</v>
      </c>
      <c r="G188" s="248" t="s">
        <v>319</v>
      </c>
      <c r="H188" s="249">
        <v>1002.555</v>
      </c>
      <c r="I188" s="250"/>
      <c r="J188" s="251">
        <f>ROUND(I188*H188,2)</f>
        <v>0</v>
      </c>
      <c r="K188" s="247" t="s">
        <v>191</v>
      </c>
      <c r="L188" s="46"/>
      <c r="M188" s="252" t="s">
        <v>1</v>
      </c>
      <c r="N188" s="253" t="s">
        <v>49</v>
      </c>
      <c r="O188" s="93"/>
      <c r="P188" s="254">
        <f>O188*H188</f>
        <v>0</v>
      </c>
      <c r="Q188" s="254">
        <v>0</v>
      </c>
      <c r="R188" s="254">
        <f>Q188*H188</f>
        <v>0</v>
      </c>
      <c r="S188" s="254">
        <v>0</v>
      </c>
      <c r="T188" s="255">
        <f>S188*H188</f>
        <v>0</v>
      </c>
      <c r="U188" s="40"/>
      <c r="V188" s="40"/>
      <c r="W188" s="40"/>
      <c r="X188" s="40"/>
      <c r="Y188" s="40"/>
      <c r="Z188" s="40"/>
      <c r="AA188" s="40"/>
      <c r="AB188" s="40"/>
      <c r="AC188" s="40"/>
      <c r="AD188" s="40"/>
      <c r="AE188" s="40"/>
      <c r="AR188" s="256" t="s">
        <v>196</v>
      </c>
      <c r="AT188" s="256" t="s">
        <v>187</v>
      </c>
      <c r="AU188" s="256" t="s">
        <v>99</v>
      </c>
      <c r="AY188" s="18" t="s">
        <v>184</v>
      </c>
      <c r="BE188" s="257">
        <f>IF(N188="základní",J188,0)</f>
        <v>0</v>
      </c>
      <c r="BF188" s="257">
        <f>IF(N188="snížená",J188,0)</f>
        <v>0</v>
      </c>
      <c r="BG188" s="257">
        <f>IF(N188="zákl. přenesená",J188,0)</f>
        <v>0</v>
      </c>
      <c r="BH188" s="257">
        <f>IF(N188="sníž. přenesená",J188,0)</f>
        <v>0</v>
      </c>
      <c r="BI188" s="257">
        <f>IF(N188="nulová",J188,0)</f>
        <v>0</v>
      </c>
      <c r="BJ188" s="18" t="s">
        <v>99</v>
      </c>
      <c r="BK188" s="257">
        <f>ROUND(I188*H188,2)</f>
        <v>0</v>
      </c>
      <c r="BL188" s="18" t="s">
        <v>196</v>
      </c>
      <c r="BM188" s="256" t="s">
        <v>491</v>
      </c>
    </row>
    <row r="189" s="2" customFormat="1" ht="16.5" customHeight="1">
      <c r="A189" s="40"/>
      <c r="B189" s="41"/>
      <c r="C189" s="245" t="s">
        <v>316</v>
      </c>
      <c r="D189" s="245" t="s">
        <v>187</v>
      </c>
      <c r="E189" s="246" t="s">
        <v>328</v>
      </c>
      <c r="F189" s="247" t="s">
        <v>329</v>
      </c>
      <c r="G189" s="248" t="s">
        <v>319</v>
      </c>
      <c r="H189" s="249">
        <v>231.76599999999999</v>
      </c>
      <c r="I189" s="250"/>
      <c r="J189" s="251">
        <f>ROUND(I189*H189,2)</f>
        <v>0</v>
      </c>
      <c r="K189" s="247" t="s">
        <v>191</v>
      </c>
      <c r="L189" s="46"/>
      <c r="M189" s="252" t="s">
        <v>1</v>
      </c>
      <c r="N189" s="253" t="s">
        <v>49</v>
      </c>
      <c r="O189" s="93"/>
      <c r="P189" s="254">
        <f>O189*H189</f>
        <v>0</v>
      </c>
      <c r="Q189" s="254">
        <v>0</v>
      </c>
      <c r="R189" s="254">
        <f>Q189*H189</f>
        <v>0</v>
      </c>
      <c r="S189" s="254">
        <v>0</v>
      </c>
      <c r="T189" s="255">
        <f>S189*H189</f>
        <v>0</v>
      </c>
      <c r="U189" s="40"/>
      <c r="V189" s="40"/>
      <c r="W189" s="40"/>
      <c r="X189" s="40"/>
      <c r="Y189" s="40"/>
      <c r="Z189" s="40"/>
      <c r="AA189" s="40"/>
      <c r="AB189" s="40"/>
      <c r="AC189" s="40"/>
      <c r="AD189" s="40"/>
      <c r="AE189" s="40"/>
      <c r="AR189" s="256" t="s">
        <v>196</v>
      </c>
      <c r="AT189" s="256" t="s">
        <v>187</v>
      </c>
      <c r="AU189" s="256" t="s">
        <v>99</v>
      </c>
      <c r="AY189" s="18" t="s">
        <v>184</v>
      </c>
      <c r="BE189" s="257">
        <f>IF(N189="základní",J189,0)</f>
        <v>0</v>
      </c>
      <c r="BF189" s="257">
        <f>IF(N189="snížená",J189,0)</f>
        <v>0</v>
      </c>
      <c r="BG189" s="257">
        <f>IF(N189="zákl. přenesená",J189,0)</f>
        <v>0</v>
      </c>
      <c r="BH189" s="257">
        <f>IF(N189="sníž. přenesená",J189,0)</f>
        <v>0</v>
      </c>
      <c r="BI189" s="257">
        <f>IF(N189="nulová",J189,0)</f>
        <v>0</v>
      </c>
      <c r="BJ189" s="18" t="s">
        <v>99</v>
      </c>
      <c r="BK189" s="257">
        <f>ROUND(I189*H189,2)</f>
        <v>0</v>
      </c>
      <c r="BL189" s="18" t="s">
        <v>196</v>
      </c>
      <c r="BM189" s="256" t="s">
        <v>492</v>
      </c>
    </row>
    <row r="190" s="15" customFormat="1">
      <c r="A190" s="15"/>
      <c r="B190" s="288"/>
      <c r="C190" s="289"/>
      <c r="D190" s="258" t="s">
        <v>271</v>
      </c>
      <c r="E190" s="290" t="s">
        <v>1</v>
      </c>
      <c r="F190" s="291" t="s">
        <v>448</v>
      </c>
      <c r="G190" s="289"/>
      <c r="H190" s="290" t="s">
        <v>1</v>
      </c>
      <c r="I190" s="292"/>
      <c r="J190" s="289"/>
      <c r="K190" s="289"/>
      <c r="L190" s="293"/>
      <c r="M190" s="294"/>
      <c r="N190" s="295"/>
      <c r="O190" s="295"/>
      <c r="P190" s="295"/>
      <c r="Q190" s="295"/>
      <c r="R190" s="295"/>
      <c r="S190" s="295"/>
      <c r="T190" s="296"/>
      <c r="U190" s="15"/>
      <c r="V190" s="15"/>
      <c r="W190" s="15"/>
      <c r="X190" s="15"/>
      <c r="Y190" s="15"/>
      <c r="Z190" s="15"/>
      <c r="AA190" s="15"/>
      <c r="AB190" s="15"/>
      <c r="AC190" s="15"/>
      <c r="AD190" s="15"/>
      <c r="AE190" s="15"/>
      <c r="AT190" s="297" t="s">
        <v>271</v>
      </c>
      <c r="AU190" s="297" t="s">
        <v>99</v>
      </c>
      <c r="AV190" s="15" t="s">
        <v>91</v>
      </c>
      <c r="AW190" s="15" t="s">
        <v>38</v>
      </c>
      <c r="AX190" s="15" t="s">
        <v>83</v>
      </c>
      <c r="AY190" s="297" t="s">
        <v>184</v>
      </c>
    </row>
    <row r="191" s="15" customFormat="1">
      <c r="A191" s="15"/>
      <c r="B191" s="288"/>
      <c r="C191" s="289"/>
      <c r="D191" s="258" t="s">
        <v>271</v>
      </c>
      <c r="E191" s="290" t="s">
        <v>1</v>
      </c>
      <c r="F191" s="291" t="s">
        <v>476</v>
      </c>
      <c r="G191" s="289"/>
      <c r="H191" s="290" t="s">
        <v>1</v>
      </c>
      <c r="I191" s="292"/>
      <c r="J191" s="289"/>
      <c r="K191" s="289"/>
      <c r="L191" s="293"/>
      <c r="M191" s="294"/>
      <c r="N191" s="295"/>
      <c r="O191" s="295"/>
      <c r="P191" s="295"/>
      <c r="Q191" s="295"/>
      <c r="R191" s="295"/>
      <c r="S191" s="295"/>
      <c r="T191" s="296"/>
      <c r="U191" s="15"/>
      <c r="V191" s="15"/>
      <c r="W191" s="15"/>
      <c r="X191" s="15"/>
      <c r="Y191" s="15"/>
      <c r="Z191" s="15"/>
      <c r="AA191" s="15"/>
      <c r="AB191" s="15"/>
      <c r="AC191" s="15"/>
      <c r="AD191" s="15"/>
      <c r="AE191" s="15"/>
      <c r="AT191" s="297" t="s">
        <v>271</v>
      </c>
      <c r="AU191" s="297" t="s">
        <v>99</v>
      </c>
      <c r="AV191" s="15" t="s">
        <v>91</v>
      </c>
      <c r="AW191" s="15" t="s">
        <v>38</v>
      </c>
      <c r="AX191" s="15" t="s">
        <v>83</v>
      </c>
      <c r="AY191" s="297" t="s">
        <v>184</v>
      </c>
    </row>
    <row r="192" s="13" customFormat="1">
      <c r="A192" s="13"/>
      <c r="B192" s="266"/>
      <c r="C192" s="267"/>
      <c r="D192" s="258" t="s">
        <v>271</v>
      </c>
      <c r="E192" s="268" t="s">
        <v>1</v>
      </c>
      <c r="F192" s="269" t="s">
        <v>493</v>
      </c>
      <c r="G192" s="267"/>
      <c r="H192" s="270">
        <v>153.566</v>
      </c>
      <c r="I192" s="271"/>
      <c r="J192" s="267"/>
      <c r="K192" s="267"/>
      <c r="L192" s="272"/>
      <c r="M192" s="273"/>
      <c r="N192" s="274"/>
      <c r="O192" s="274"/>
      <c r="P192" s="274"/>
      <c r="Q192" s="274"/>
      <c r="R192" s="274"/>
      <c r="S192" s="274"/>
      <c r="T192" s="275"/>
      <c r="U192" s="13"/>
      <c r="V192" s="13"/>
      <c r="W192" s="13"/>
      <c r="X192" s="13"/>
      <c r="Y192" s="13"/>
      <c r="Z192" s="13"/>
      <c r="AA192" s="13"/>
      <c r="AB192" s="13"/>
      <c r="AC192" s="13"/>
      <c r="AD192" s="13"/>
      <c r="AE192" s="13"/>
      <c r="AT192" s="276" t="s">
        <v>271</v>
      </c>
      <c r="AU192" s="276" t="s">
        <v>99</v>
      </c>
      <c r="AV192" s="13" t="s">
        <v>99</v>
      </c>
      <c r="AW192" s="13" t="s">
        <v>38</v>
      </c>
      <c r="AX192" s="13" t="s">
        <v>83</v>
      </c>
      <c r="AY192" s="276" t="s">
        <v>184</v>
      </c>
    </row>
    <row r="193" s="13" customFormat="1">
      <c r="A193" s="13"/>
      <c r="B193" s="266"/>
      <c r="C193" s="267"/>
      <c r="D193" s="258" t="s">
        <v>271</v>
      </c>
      <c r="E193" s="268" t="s">
        <v>1</v>
      </c>
      <c r="F193" s="269" t="s">
        <v>479</v>
      </c>
      <c r="G193" s="267"/>
      <c r="H193" s="270">
        <v>78.200000000000003</v>
      </c>
      <c r="I193" s="271"/>
      <c r="J193" s="267"/>
      <c r="K193" s="267"/>
      <c r="L193" s="272"/>
      <c r="M193" s="273"/>
      <c r="N193" s="274"/>
      <c r="O193" s="274"/>
      <c r="P193" s="274"/>
      <c r="Q193" s="274"/>
      <c r="R193" s="274"/>
      <c r="S193" s="274"/>
      <c r="T193" s="275"/>
      <c r="U193" s="13"/>
      <c r="V193" s="13"/>
      <c r="W193" s="13"/>
      <c r="X193" s="13"/>
      <c r="Y193" s="13"/>
      <c r="Z193" s="13"/>
      <c r="AA193" s="13"/>
      <c r="AB193" s="13"/>
      <c r="AC193" s="13"/>
      <c r="AD193" s="13"/>
      <c r="AE193" s="13"/>
      <c r="AT193" s="276" t="s">
        <v>271</v>
      </c>
      <c r="AU193" s="276" t="s">
        <v>99</v>
      </c>
      <c r="AV193" s="13" t="s">
        <v>99</v>
      </c>
      <c r="AW193" s="13" t="s">
        <v>38</v>
      </c>
      <c r="AX193" s="13" t="s">
        <v>83</v>
      </c>
      <c r="AY193" s="276" t="s">
        <v>184</v>
      </c>
    </row>
    <row r="194" s="14" customFormat="1">
      <c r="A194" s="14"/>
      <c r="B194" s="277"/>
      <c r="C194" s="278"/>
      <c r="D194" s="258" t="s">
        <v>271</v>
      </c>
      <c r="E194" s="279" t="s">
        <v>1</v>
      </c>
      <c r="F194" s="280" t="s">
        <v>273</v>
      </c>
      <c r="G194" s="278"/>
      <c r="H194" s="281">
        <v>231.76599999999999</v>
      </c>
      <c r="I194" s="282"/>
      <c r="J194" s="278"/>
      <c r="K194" s="278"/>
      <c r="L194" s="283"/>
      <c r="M194" s="284"/>
      <c r="N194" s="285"/>
      <c r="O194" s="285"/>
      <c r="P194" s="285"/>
      <c r="Q194" s="285"/>
      <c r="R194" s="285"/>
      <c r="S194" s="285"/>
      <c r="T194" s="286"/>
      <c r="U194" s="14"/>
      <c r="V194" s="14"/>
      <c r="W194" s="14"/>
      <c r="X194" s="14"/>
      <c r="Y194" s="14"/>
      <c r="Z194" s="14"/>
      <c r="AA194" s="14"/>
      <c r="AB194" s="14"/>
      <c r="AC194" s="14"/>
      <c r="AD194" s="14"/>
      <c r="AE194" s="14"/>
      <c r="AT194" s="287" t="s">
        <v>271</v>
      </c>
      <c r="AU194" s="287" t="s">
        <v>99</v>
      </c>
      <c r="AV194" s="14" t="s">
        <v>196</v>
      </c>
      <c r="AW194" s="14" t="s">
        <v>38</v>
      </c>
      <c r="AX194" s="14" t="s">
        <v>91</v>
      </c>
      <c r="AY194" s="287" t="s">
        <v>184</v>
      </c>
    </row>
    <row r="195" s="2" customFormat="1" ht="16.5" customHeight="1">
      <c r="A195" s="40"/>
      <c r="B195" s="41"/>
      <c r="C195" s="245" t="s">
        <v>251</v>
      </c>
      <c r="D195" s="245" t="s">
        <v>187</v>
      </c>
      <c r="E195" s="246" t="s">
        <v>328</v>
      </c>
      <c r="F195" s="247" t="s">
        <v>329</v>
      </c>
      <c r="G195" s="248" t="s">
        <v>319</v>
      </c>
      <c r="H195" s="249">
        <v>46.353000000000002</v>
      </c>
      <c r="I195" s="250"/>
      <c r="J195" s="251">
        <f>ROUND(I195*H195,2)</f>
        <v>0</v>
      </c>
      <c r="K195" s="247" t="s">
        <v>191</v>
      </c>
      <c r="L195" s="46"/>
      <c r="M195" s="252" t="s">
        <v>1</v>
      </c>
      <c r="N195" s="253" t="s">
        <v>49</v>
      </c>
      <c r="O195" s="93"/>
      <c r="P195" s="254">
        <f>O195*H195</f>
        <v>0</v>
      </c>
      <c r="Q195" s="254">
        <v>0</v>
      </c>
      <c r="R195" s="254">
        <f>Q195*H195</f>
        <v>0</v>
      </c>
      <c r="S195" s="254">
        <v>0</v>
      </c>
      <c r="T195" s="255">
        <f>S195*H195</f>
        <v>0</v>
      </c>
      <c r="U195" s="40"/>
      <c r="V195" s="40"/>
      <c r="W195" s="40"/>
      <c r="X195" s="40"/>
      <c r="Y195" s="40"/>
      <c r="Z195" s="40"/>
      <c r="AA195" s="40"/>
      <c r="AB195" s="40"/>
      <c r="AC195" s="40"/>
      <c r="AD195" s="40"/>
      <c r="AE195" s="40"/>
      <c r="AR195" s="256" t="s">
        <v>196</v>
      </c>
      <c r="AT195" s="256" t="s">
        <v>187</v>
      </c>
      <c r="AU195" s="256" t="s">
        <v>99</v>
      </c>
      <c r="AY195" s="18" t="s">
        <v>184</v>
      </c>
      <c r="BE195" s="257">
        <f>IF(N195="základní",J195,0)</f>
        <v>0</v>
      </c>
      <c r="BF195" s="257">
        <f>IF(N195="snížená",J195,0)</f>
        <v>0</v>
      </c>
      <c r="BG195" s="257">
        <f>IF(N195="zákl. přenesená",J195,0)</f>
        <v>0</v>
      </c>
      <c r="BH195" s="257">
        <f>IF(N195="sníž. přenesená",J195,0)</f>
        <v>0</v>
      </c>
      <c r="BI195" s="257">
        <f>IF(N195="nulová",J195,0)</f>
        <v>0</v>
      </c>
      <c r="BJ195" s="18" t="s">
        <v>99</v>
      </c>
      <c r="BK195" s="257">
        <f>ROUND(I195*H195,2)</f>
        <v>0</v>
      </c>
      <c r="BL195" s="18" t="s">
        <v>196</v>
      </c>
      <c r="BM195" s="256" t="s">
        <v>494</v>
      </c>
    </row>
    <row r="196" s="15" customFormat="1">
      <c r="A196" s="15"/>
      <c r="B196" s="288"/>
      <c r="C196" s="289"/>
      <c r="D196" s="258" t="s">
        <v>271</v>
      </c>
      <c r="E196" s="290" t="s">
        <v>1</v>
      </c>
      <c r="F196" s="291" t="s">
        <v>448</v>
      </c>
      <c r="G196" s="289"/>
      <c r="H196" s="290" t="s">
        <v>1</v>
      </c>
      <c r="I196" s="292"/>
      <c r="J196" s="289"/>
      <c r="K196" s="289"/>
      <c r="L196" s="293"/>
      <c r="M196" s="294"/>
      <c r="N196" s="295"/>
      <c r="O196" s="295"/>
      <c r="P196" s="295"/>
      <c r="Q196" s="295"/>
      <c r="R196" s="295"/>
      <c r="S196" s="295"/>
      <c r="T196" s="296"/>
      <c r="U196" s="15"/>
      <c r="V196" s="15"/>
      <c r="W196" s="15"/>
      <c r="X196" s="15"/>
      <c r="Y196" s="15"/>
      <c r="Z196" s="15"/>
      <c r="AA196" s="15"/>
      <c r="AB196" s="15"/>
      <c r="AC196" s="15"/>
      <c r="AD196" s="15"/>
      <c r="AE196" s="15"/>
      <c r="AT196" s="297" t="s">
        <v>271</v>
      </c>
      <c r="AU196" s="297" t="s">
        <v>99</v>
      </c>
      <c r="AV196" s="15" t="s">
        <v>91</v>
      </c>
      <c r="AW196" s="15" t="s">
        <v>38</v>
      </c>
      <c r="AX196" s="15" t="s">
        <v>83</v>
      </c>
      <c r="AY196" s="297" t="s">
        <v>184</v>
      </c>
    </row>
    <row r="197" s="15" customFormat="1">
      <c r="A197" s="15"/>
      <c r="B197" s="288"/>
      <c r="C197" s="289"/>
      <c r="D197" s="258" t="s">
        <v>271</v>
      </c>
      <c r="E197" s="290" t="s">
        <v>1</v>
      </c>
      <c r="F197" s="291" t="s">
        <v>476</v>
      </c>
      <c r="G197" s="289"/>
      <c r="H197" s="290" t="s">
        <v>1</v>
      </c>
      <c r="I197" s="292"/>
      <c r="J197" s="289"/>
      <c r="K197" s="289"/>
      <c r="L197" s="293"/>
      <c r="M197" s="294"/>
      <c r="N197" s="295"/>
      <c r="O197" s="295"/>
      <c r="P197" s="295"/>
      <c r="Q197" s="295"/>
      <c r="R197" s="295"/>
      <c r="S197" s="295"/>
      <c r="T197" s="296"/>
      <c r="U197" s="15"/>
      <c r="V197" s="15"/>
      <c r="W197" s="15"/>
      <c r="X197" s="15"/>
      <c r="Y197" s="15"/>
      <c r="Z197" s="15"/>
      <c r="AA197" s="15"/>
      <c r="AB197" s="15"/>
      <c r="AC197" s="15"/>
      <c r="AD197" s="15"/>
      <c r="AE197" s="15"/>
      <c r="AT197" s="297" t="s">
        <v>271</v>
      </c>
      <c r="AU197" s="297" t="s">
        <v>99</v>
      </c>
      <c r="AV197" s="15" t="s">
        <v>91</v>
      </c>
      <c r="AW197" s="15" t="s">
        <v>38</v>
      </c>
      <c r="AX197" s="15" t="s">
        <v>83</v>
      </c>
      <c r="AY197" s="297" t="s">
        <v>184</v>
      </c>
    </row>
    <row r="198" s="13" customFormat="1">
      <c r="A198" s="13"/>
      <c r="B198" s="266"/>
      <c r="C198" s="267"/>
      <c r="D198" s="258" t="s">
        <v>271</v>
      </c>
      <c r="E198" s="268" t="s">
        <v>1</v>
      </c>
      <c r="F198" s="269" t="s">
        <v>495</v>
      </c>
      <c r="G198" s="267"/>
      <c r="H198" s="270">
        <v>30.713000000000001</v>
      </c>
      <c r="I198" s="271"/>
      <c r="J198" s="267"/>
      <c r="K198" s="267"/>
      <c r="L198" s="272"/>
      <c r="M198" s="273"/>
      <c r="N198" s="274"/>
      <c r="O198" s="274"/>
      <c r="P198" s="274"/>
      <c r="Q198" s="274"/>
      <c r="R198" s="274"/>
      <c r="S198" s="274"/>
      <c r="T198" s="275"/>
      <c r="U198" s="13"/>
      <c r="V198" s="13"/>
      <c r="W198" s="13"/>
      <c r="X198" s="13"/>
      <c r="Y198" s="13"/>
      <c r="Z198" s="13"/>
      <c r="AA198" s="13"/>
      <c r="AB198" s="13"/>
      <c r="AC198" s="13"/>
      <c r="AD198" s="13"/>
      <c r="AE198" s="13"/>
      <c r="AT198" s="276" t="s">
        <v>271</v>
      </c>
      <c r="AU198" s="276" t="s">
        <v>99</v>
      </c>
      <c r="AV198" s="13" t="s">
        <v>99</v>
      </c>
      <c r="AW198" s="13" t="s">
        <v>38</v>
      </c>
      <c r="AX198" s="13" t="s">
        <v>83</v>
      </c>
      <c r="AY198" s="276" t="s">
        <v>184</v>
      </c>
    </row>
    <row r="199" s="13" customFormat="1">
      <c r="A199" s="13"/>
      <c r="B199" s="266"/>
      <c r="C199" s="267"/>
      <c r="D199" s="258" t="s">
        <v>271</v>
      </c>
      <c r="E199" s="268" t="s">
        <v>1</v>
      </c>
      <c r="F199" s="269" t="s">
        <v>496</v>
      </c>
      <c r="G199" s="267"/>
      <c r="H199" s="270">
        <v>15.640000000000001</v>
      </c>
      <c r="I199" s="271"/>
      <c r="J199" s="267"/>
      <c r="K199" s="267"/>
      <c r="L199" s="272"/>
      <c r="M199" s="273"/>
      <c r="N199" s="274"/>
      <c r="O199" s="274"/>
      <c r="P199" s="274"/>
      <c r="Q199" s="274"/>
      <c r="R199" s="274"/>
      <c r="S199" s="274"/>
      <c r="T199" s="275"/>
      <c r="U199" s="13"/>
      <c r="V199" s="13"/>
      <c r="W199" s="13"/>
      <c r="X199" s="13"/>
      <c r="Y199" s="13"/>
      <c r="Z199" s="13"/>
      <c r="AA199" s="13"/>
      <c r="AB199" s="13"/>
      <c r="AC199" s="13"/>
      <c r="AD199" s="13"/>
      <c r="AE199" s="13"/>
      <c r="AT199" s="276" t="s">
        <v>271</v>
      </c>
      <c r="AU199" s="276" t="s">
        <v>99</v>
      </c>
      <c r="AV199" s="13" t="s">
        <v>99</v>
      </c>
      <c r="AW199" s="13" t="s">
        <v>38</v>
      </c>
      <c r="AX199" s="13" t="s">
        <v>83</v>
      </c>
      <c r="AY199" s="276" t="s">
        <v>184</v>
      </c>
    </row>
    <row r="200" s="14" customFormat="1">
      <c r="A200" s="14"/>
      <c r="B200" s="277"/>
      <c r="C200" s="278"/>
      <c r="D200" s="258" t="s">
        <v>271</v>
      </c>
      <c r="E200" s="279" t="s">
        <v>1</v>
      </c>
      <c r="F200" s="280" t="s">
        <v>273</v>
      </c>
      <c r="G200" s="278"/>
      <c r="H200" s="281">
        <v>46.353000000000002</v>
      </c>
      <c r="I200" s="282"/>
      <c r="J200" s="278"/>
      <c r="K200" s="278"/>
      <c r="L200" s="283"/>
      <c r="M200" s="284"/>
      <c r="N200" s="285"/>
      <c r="O200" s="285"/>
      <c r="P200" s="285"/>
      <c r="Q200" s="285"/>
      <c r="R200" s="285"/>
      <c r="S200" s="285"/>
      <c r="T200" s="286"/>
      <c r="U200" s="14"/>
      <c r="V200" s="14"/>
      <c r="W200" s="14"/>
      <c r="X200" s="14"/>
      <c r="Y200" s="14"/>
      <c r="Z200" s="14"/>
      <c r="AA200" s="14"/>
      <c r="AB200" s="14"/>
      <c r="AC200" s="14"/>
      <c r="AD200" s="14"/>
      <c r="AE200" s="14"/>
      <c r="AT200" s="287" t="s">
        <v>271</v>
      </c>
      <c r="AU200" s="287" t="s">
        <v>99</v>
      </c>
      <c r="AV200" s="14" t="s">
        <v>196</v>
      </c>
      <c r="AW200" s="14" t="s">
        <v>38</v>
      </c>
      <c r="AX200" s="14" t="s">
        <v>91</v>
      </c>
      <c r="AY200" s="287" t="s">
        <v>184</v>
      </c>
    </row>
    <row r="201" s="2" customFormat="1" ht="16.5" customHeight="1">
      <c r="A201" s="40"/>
      <c r="B201" s="41"/>
      <c r="C201" s="312" t="s">
        <v>8</v>
      </c>
      <c r="D201" s="312" t="s">
        <v>497</v>
      </c>
      <c r="E201" s="313" t="s">
        <v>498</v>
      </c>
      <c r="F201" s="314" t="s">
        <v>499</v>
      </c>
      <c r="G201" s="315" t="s">
        <v>389</v>
      </c>
      <c r="H201" s="316">
        <v>83.435000000000002</v>
      </c>
      <c r="I201" s="317"/>
      <c r="J201" s="318">
        <f>ROUND(I201*H201,2)</f>
        <v>0</v>
      </c>
      <c r="K201" s="314" t="s">
        <v>191</v>
      </c>
      <c r="L201" s="319"/>
      <c r="M201" s="320" t="s">
        <v>1</v>
      </c>
      <c r="N201" s="321" t="s">
        <v>49</v>
      </c>
      <c r="O201" s="93"/>
      <c r="P201" s="254">
        <f>O201*H201</f>
        <v>0</v>
      </c>
      <c r="Q201" s="254">
        <v>1</v>
      </c>
      <c r="R201" s="254">
        <f>Q201*H201</f>
        <v>83.435000000000002</v>
      </c>
      <c r="S201" s="254">
        <v>0</v>
      </c>
      <c r="T201" s="255">
        <f>S201*H201</f>
        <v>0</v>
      </c>
      <c r="U201" s="40"/>
      <c r="V201" s="40"/>
      <c r="W201" s="40"/>
      <c r="X201" s="40"/>
      <c r="Y201" s="40"/>
      <c r="Z201" s="40"/>
      <c r="AA201" s="40"/>
      <c r="AB201" s="40"/>
      <c r="AC201" s="40"/>
      <c r="AD201" s="40"/>
      <c r="AE201" s="40"/>
      <c r="AR201" s="256" t="s">
        <v>219</v>
      </c>
      <c r="AT201" s="256" t="s">
        <v>497</v>
      </c>
      <c r="AU201" s="256" t="s">
        <v>99</v>
      </c>
      <c r="AY201" s="18" t="s">
        <v>184</v>
      </c>
      <c r="BE201" s="257">
        <f>IF(N201="základní",J201,0)</f>
        <v>0</v>
      </c>
      <c r="BF201" s="257">
        <f>IF(N201="snížená",J201,0)</f>
        <v>0</v>
      </c>
      <c r="BG201" s="257">
        <f>IF(N201="zákl. přenesená",J201,0)</f>
        <v>0</v>
      </c>
      <c r="BH201" s="257">
        <f>IF(N201="sníž. přenesená",J201,0)</f>
        <v>0</v>
      </c>
      <c r="BI201" s="257">
        <f>IF(N201="nulová",J201,0)</f>
        <v>0</v>
      </c>
      <c r="BJ201" s="18" t="s">
        <v>99</v>
      </c>
      <c r="BK201" s="257">
        <f>ROUND(I201*H201,2)</f>
        <v>0</v>
      </c>
      <c r="BL201" s="18" t="s">
        <v>196</v>
      </c>
      <c r="BM201" s="256" t="s">
        <v>500</v>
      </c>
    </row>
    <row r="202" s="2" customFormat="1">
      <c r="A202" s="40"/>
      <c r="B202" s="41"/>
      <c r="C202" s="42"/>
      <c r="D202" s="258" t="s">
        <v>194</v>
      </c>
      <c r="E202" s="42"/>
      <c r="F202" s="259" t="s">
        <v>501</v>
      </c>
      <c r="G202" s="42"/>
      <c r="H202" s="42"/>
      <c r="I202" s="156"/>
      <c r="J202" s="42"/>
      <c r="K202" s="42"/>
      <c r="L202" s="46"/>
      <c r="M202" s="260"/>
      <c r="N202" s="261"/>
      <c r="O202" s="93"/>
      <c r="P202" s="93"/>
      <c r="Q202" s="93"/>
      <c r="R202" s="93"/>
      <c r="S202" s="93"/>
      <c r="T202" s="94"/>
      <c r="U202" s="40"/>
      <c r="V202" s="40"/>
      <c r="W202" s="40"/>
      <c r="X202" s="40"/>
      <c r="Y202" s="40"/>
      <c r="Z202" s="40"/>
      <c r="AA202" s="40"/>
      <c r="AB202" s="40"/>
      <c r="AC202" s="40"/>
      <c r="AD202" s="40"/>
      <c r="AE202" s="40"/>
      <c r="AT202" s="18" t="s">
        <v>194</v>
      </c>
      <c r="AU202" s="18" t="s">
        <v>99</v>
      </c>
    </row>
    <row r="203" s="13" customFormat="1">
      <c r="A203" s="13"/>
      <c r="B203" s="266"/>
      <c r="C203" s="267"/>
      <c r="D203" s="258" t="s">
        <v>271</v>
      </c>
      <c r="E203" s="267"/>
      <c r="F203" s="269" t="s">
        <v>502</v>
      </c>
      <c r="G203" s="267"/>
      <c r="H203" s="270">
        <v>83.435000000000002</v>
      </c>
      <c r="I203" s="271"/>
      <c r="J203" s="267"/>
      <c r="K203" s="267"/>
      <c r="L203" s="272"/>
      <c r="M203" s="273"/>
      <c r="N203" s="274"/>
      <c r="O203" s="274"/>
      <c r="P203" s="274"/>
      <c r="Q203" s="274"/>
      <c r="R203" s="274"/>
      <c r="S203" s="274"/>
      <c r="T203" s="275"/>
      <c r="U203" s="13"/>
      <c r="V203" s="13"/>
      <c r="W203" s="13"/>
      <c r="X203" s="13"/>
      <c r="Y203" s="13"/>
      <c r="Z203" s="13"/>
      <c r="AA203" s="13"/>
      <c r="AB203" s="13"/>
      <c r="AC203" s="13"/>
      <c r="AD203" s="13"/>
      <c r="AE203" s="13"/>
      <c r="AT203" s="276" t="s">
        <v>271</v>
      </c>
      <c r="AU203" s="276" t="s">
        <v>99</v>
      </c>
      <c r="AV203" s="13" t="s">
        <v>99</v>
      </c>
      <c r="AW203" s="13" t="s">
        <v>4</v>
      </c>
      <c r="AX203" s="13" t="s">
        <v>91</v>
      </c>
      <c r="AY203" s="276" t="s">
        <v>184</v>
      </c>
    </row>
    <row r="204" s="2" customFormat="1" ht="16.5" customHeight="1">
      <c r="A204" s="40"/>
      <c r="B204" s="41"/>
      <c r="C204" s="245" t="s">
        <v>332</v>
      </c>
      <c r="D204" s="245" t="s">
        <v>187</v>
      </c>
      <c r="E204" s="246" t="s">
        <v>328</v>
      </c>
      <c r="F204" s="247" t="s">
        <v>329</v>
      </c>
      <c r="G204" s="248" t="s">
        <v>319</v>
      </c>
      <c r="H204" s="249">
        <v>185.41200000000001</v>
      </c>
      <c r="I204" s="250"/>
      <c r="J204" s="251">
        <f>ROUND(I204*H204,2)</f>
        <v>0</v>
      </c>
      <c r="K204" s="247" t="s">
        <v>191</v>
      </c>
      <c r="L204" s="46"/>
      <c r="M204" s="252" t="s">
        <v>1</v>
      </c>
      <c r="N204" s="253" t="s">
        <v>49</v>
      </c>
      <c r="O204" s="93"/>
      <c r="P204" s="254">
        <f>O204*H204</f>
        <v>0</v>
      </c>
      <c r="Q204" s="254">
        <v>0</v>
      </c>
      <c r="R204" s="254">
        <f>Q204*H204</f>
        <v>0</v>
      </c>
      <c r="S204" s="254">
        <v>0</v>
      </c>
      <c r="T204" s="255">
        <f>S204*H204</f>
        <v>0</v>
      </c>
      <c r="U204" s="40"/>
      <c r="V204" s="40"/>
      <c r="W204" s="40"/>
      <c r="X204" s="40"/>
      <c r="Y204" s="40"/>
      <c r="Z204" s="40"/>
      <c r="AA204" s="40"/>
      <c r="AB204" s="40"/>
      <c r="AC204" s="40"/>
      <c r="AD204" s="40"/>
      <c r="AE204" s="40"/>
      <c r="AR204" s="256" t="s">
        <v>196</v>
      </c>
      <c r="AT204" s="256" t="s">
        <v>187</v>
      </c>
      <c r="AU204" s="256" t="s">
        <v>99</v>
      </c>
      <c r="AY204" s="18" t="s">
        <v>184</v>
      </c>
      <c r="BE204" s="257">
        <f>IF(N204="základní",J204,0)</f>
        <v>0</v>
      </c>
      <c r="BF204" s="257">
        <f>IF(N204="snížená",J204,0)</f>
        <v>0</v>
      </c>
      <c r="BG204" s="257">
        <f>IF(N204="zákl. přenesená",J204,0)</f>
        <v>0</v>
      </c>
      <c r="BH204" s="257">
        <f>IF(N204="sníž. přenesená",J204,0)</f>
        <v>0</v>
      </c>
      <c r="BI204" s="257">
        <f>IF(N204="nulová",J204,0)</f>
        <v>0</v>
      </c>
      <c r="BJ204" s="18" t="s">
        <v>99</v>
      </c>
      <c r="BK204" s="257">
        <f>ROUND(I204*H204,2)</f>
        <v>0</v>
      </c>
      <c r="BL204" s="18" t="s">
        <v>196</v>
      </c>
      <c r="BM204" s="256" t="s">
        <v>503</v>
      </c>
    </row>
    <row r="205" s="15" customFormat="1">
      <c r="A205" s="15"/>
      <c r="B205" s="288"/>
      <c r="C205" s="289"/>
      <c r="D205" s="258" t="s">
        <v>271</v>
      </c>
      <c r="E205" s="290" t="s">
        <v>1</v>
      </c>
      <c r="F205" s="291" t="s">
        <v>448</v>
      </c>
      <c r="G205" s="289"/>
      <c r="H205" s="290" t="s">
        <v>1</v>
      </c>
      <c r="I205" s="292"/>
      <c r="J205" s="289"/>
      <c r="K205" s="289"/>
      <c r="L205" s="293"/>
      <c r="M205" s="294"/>
      <c r="N205" s="295"/>
      <c r="O205" s="295"/>
      <c r="P205" s="295"/>
      <c r="Q205" s="295"/>
      <c r="R205" s="295"/>
      <c r="S205" s="295"/>
      <c r="T205" s="296"/>
      <c r="U205" s="15"/>
      <c r="V205" s="15"/>
      <c r="W205" s="15"/>
      <c r="X205" s="15"/>
      <c r="Y205" s="15"/>
      <c r="Z205" s="15"/>
      <c r="AA205" s="15"/>
      <c r="AB205" s="15"/>
      <c r="AC205" s="15"/>
      <c r="AD205" s="15"/>
      <c r="AE205" s="15"/>
      <c r="AT205" s="297" t="s">
        <v>271</v>
      </c>
      <c r="AU205" s="297" t="s">
        <v>99</v>
      </c>
      <c r="AV205" s="15" t="s">
        <v>91</v>
      </c>
      <c r="AW205" s="15" t="s">
        <v>38</v>
      </c>
      <c r="AX205" s="15" t="s">
        <v>83</v>
      </c>
      <c r="AY205" s="297" t="s">
        <v>184</v>
      </c>
    </row>
    <row r="206" s="15" customFormat="1">
      <c r="A206" s="15"/>
      <c r="B206" s="288"/>
      <c r="C206" s="289"/>
      <c r="D206" s="258" t="s">
        <v>271</v>
      </c>
      <c r="E206" s="290" t="s">
        <v>1</v>
      </c>
      <c r="F206" s="291" t="s">
        <v>476</v>
      </c>
      <c r="G206" s="289"/>
      <c r="H206" s="290" t="s">
        <v>1</v>
      </c>
      <c r="I206" s="292"/>
      <c r="J206" s="289"/>
      <c r="K206" s="289"/>
      <c r="L206" s="293"/>
      <c r="M206" s="294"/>
      <c r="N206" s="295"/>
      <c r="O206" s="295"/>
      <c r="P206" s="295"/>
      <c r="Q206" s="295"/>
      <c r="R206" s="295"/>
      <c r="S206" s="295"/>
      <c r="T206" s="296"/>
      <c r="U206" s="15"/>
      <c r="V206" s="15"/>
      <c r="W206" s="15"/>
      <c r="X206" s="15"/>
      <c r="Y206" s="15"/>
      <c r="Z206" s="15"/>
      <c r="AA206" s="15"/>
      <c r="AB206" s="15"/>
      <c r="AC206" s="15"/>
      <c r="AD206" s="15"/>
      <c r="AE206" s="15"/>
      <c r="AT206" s="297" t="s">
        <v>271</v>
      </c>
      <c r="AU206" s="297" t="s">
        <v>99</v>
      </c>
      <c r="AV206" s="15" t="s">
        <v>91</v>
      </c>
      <c r="AW206" s="15" t="s">
        <v>38</v>
      </c>
      <c r="AX206" s="15" t="s">
        <v>83</v>
      </c>
      <c r="AY206" s="297" t="s">
        <v>184</v>
      </c>
    </row>
    <row r="207" s="13" customFormat="1">
      <c r="A207" s="13"/>
      <c r="B207" s="266"/>
      <c r="C207" s="267"/>
      <c r="D207" s="258" t="s">
        <v>271</v>
      </c>
      <c r="E207" s="268" t="s">
        <v>1</v>
      </c>
      <c r="F207" s="269" t="s">
        <v>504</v>
      </c>
      <c r="G207" s="267"/>
      <c r="H207" s="270">
        <v>122.852</v>
      </c>
      <c r="I207" s="271"/>
      <c r="J207" s="267"/>
      <c r="K207" s="267"/>
      <c r="L207" s="272"/>
      <c r="M207" s="273"/>
      <c r="N207" s="274"/>
      <c r="O207" s="274"/>
      <c r="P207" s="274"/>
      <c r="Q207" s="274"/>
      <c r="R207" s="274"/>
      <c r="S207" s="274"/>
      <c r="T207" s="275"/>
      <c r="U207" s="13"/>
      <c r="V207" s="13"/>
      <c r="W207" s="13"/>
      <c r="X207" s="13"/>
      <c r="Y207" s="13"/>
      <c r="Z207" s="13"/>
      <c r="AA207" s="13"/>
      <c r="AB207" s="13"/>
      <c r="AC207" s="13"/>
      <c r="AD207" s="13"/>
      <c r="AE207" s="13"/>
      <c r="AT207" s="276" t="s">
        <v>271</v>
      </c>
      <c r="AU207" s="276" t="s">
        <v>99</v>
      </c>
      <c r="AV207" s="13" t="s">
        <v>99</v>
      </c>
      <c r="AW207" s="13" t="s">
        <v>38</v>
      </c>
      <c r="AX207" s="13" t="s">
        <v>83</v>
      </c>
      <c r="AY207" s="276" t="s">
        <v>184</v>
      </c>
    </row>
    <row r="208" s="13" customFormat="1">
      <c r="A208" s="13"/>
      <c r="B208" s="266"/>
      <c r="C208" s="267"/>
      <c r="D208" s="258" t="s">
        <v>271</v>
      </c>
      <c r="E208" s="268" t="s">
        <v>1</v>
      </c>
      <c r="F208" s="269" t="s">
        <v>505</v>
      </c>
      <c r="G208" s="267"/>
      <c r="H208" s="270">
        <v>62.560000000000002</v>
      </c>
      <c r="I208" s="271"/>
      <c r="J208" s="267"/>
      <c r="K208" s="267"/>
      <c r="L208" s="272"/>
      <c r="M208" s="273"/>
      <c r="N208" s="274"/>
      <c r="O208" s="274"/>
      <c r="P208" s="274"/>
      <c r="Q208" s="274"/>
      <c r="R208" s="274"/>
      <c r="S208" s="274"/>
      <c r="T208" s="275"/>
      <c r="U208" s="13"/>
      <c r="V208" s="13"/>
      <c r="W208" s="13"/>
      <c r="X208" s="13"/>
      <c r="Y208" s="13"/>
      <c r="Z208" s="13"/>
      <c r="AA208" s="13"/>
      <c r="AB208" s="13"/>
      <c r="AC208" s="13"/>
      <c r="AD208" s="13"/>
      <c r="AE208" s="13"/>
      <c r="AT208" s="276" t="s">
        <v>271</v>
      </c>
      <c r="AU208" s="276" t="s">
        <v>99</v>
      </c>
      <c r="AV208" s="13" t="s">
        <v>99</v>
      </c>
      <c r="AW208" s="13" t="s">
        <v>38</v>
      </c>
      <c r="AX208" s="13" t="s">
        <v>83</v>
      </c>
      <c r="AY208" s="276" t="s">
        <v>184</v>
      </c>
    </row>
    <row r="209" s="14" customFormat="1">
      <c r="A209" s="14"/>
      <c r="B209" s="277"/>
      <c r="C209" s="278"/>
      <c r="D209" s="258" t="s">
        <v>271</v>
      </c>
      <c r="E209" s="279" t="s">
        <v>1</v>
      </c>
      <c r="F209" s="280" t="s">
        <v>273</v>
      </c>
      <c r="G209" s="278"/>
      <c r="H209" s="281">
        <v>185.41200000000001</v>
      </c>
      <c r="I209" s="282"/>
      <c r="J209" s="278"/>
      <c r="K209" s="278"/>
      <c r="L209" s="283"/>
      <c r="M209" s="284"/>
      <c r="N209" s="285"/>
      <c r="O209" s="285"/>
      <c r="P209" s="285"/>
      <c r="Q209" s="285"/>
      <c r="R209" s="285"/>
      <c r="S209" s="285"/>
      <c r="T209" s="286"/>
      <c r="U209" s="14"/>
      <c r="V209" s="14"/>
      <c r="W209" s="14"/>
      <c r="X209" s="14"/>
      <c r="Y209" s="14"/>
      <c r="Z209" s="14"/>
      <c r="AA209" s="14"/>
      <c r="AB209" s="14"/>
      <c r="AC209" s="14"/>
      <c r="AD209" s="14"/>
      <c r="AE209" s="14"/>
      <c r="AT209" s="287" t="s">
        <v>271</v>
      </c>
      <c r="AU209" s="287" t="s">
        <v>99</v>
      </c>
      <c r="AV209" s="14" t="s">
        <v>196</v>
      </c>
      <c r="AW209" s="14" t="s">
        <v>38</v>
      </c>
      <c r="AX209" s="14" t="s">
        <v>91</v>
      </c>
      <c r="AY209" s="287" t="s">
        <v>184</v>
      </c>
    </row>
    <row r="210" s="2" customFormat="1" ht="16.5" customHeight="1">
      <c r="A210" s="40"/>
      <c r="B210" s="41"/>
      <c r="C210" s="312" t="s">
        <v>336</v>
      </c>
      <c r="D210" s="312" t="s">
        <v>497</v>
      </c>
      <c r="E210" s="313" t="s">
        <v>506</v>
      </c>
      <c r="F210" s="314" t="s">
        <v>507</v>
      </c>
      <c r="G210" s="315" t="s">
        <v>389</v>
      </c>
      <c r="H210" s="316">
        <v>222.494</v>
      </c>
      <c r="I210" s="317"/>
      <c r="J210" s="318">
        <f>ROUND(I210*H210,2)</f>
        <v>0</v>
      </c>
      <c r="K210" s="314" t="s">
        <v>284</v>
      </c>
      <c r="L210" s="319"/>
      <c r="M210" s="320" t="s">
        <v>1</v>
      </c>
      <c r="N210" s="321" t="s">
        <v>49</v>
      </c>
      <c r="O210" s="93"/>
      <c r="P210" s="254">
        <f>O210*H210</f>
        <v>0</v>
      </c>
      <c r="Q210" s="254">
        <v>1</v>
      </c>
      <c r="R210" s="254">
        <f>Q210*H210</f>
        <v>222.494</v>
      </c>
      <c r="S210" s="254">
        <v>0</v>
      </c>
      <c r="T210" s="255">
        <f>S210*H210</f>
        <v>0</v>
      </c>
      <c r="U210" s="40"/>
      <c r="V210" s="40"/>
      <c r="W210" s="40"/>
      <c r="X210" s="40"/>
      <c r="Y210" s="40"/>
      <c r="Z210" s="40"/>
      <c r="AA210" s="40"/>
      <c r="AB210" s="40"/>
      <c r="AC210" s="40"/>
      <c r="AD210" s="40"/>
      <c r="AE210" s="40"/>
      <c r="AR210" s="256" t="s">
        <v>219</v>
      </c>
      <c r="AT210" s="256" t="s">
        <v>497</v>
      </c>
      <c r="AU210" s="256" t="s">
        <v>99</v>
      </c>
      <c r="AY210" s="18" t="s">
        <v>184</v>
      </c>
      <c r="BE210" s="257">
        <f>IF(N210="základní",J210,0)</f>
        <v>0</v>
      </c>
      <c r="BF210" s="257">
        <f>IF(N210="snížená",J210,0)</f>
        <v>0</v>
      </c>
      <c r="BG210" s="257">
        <f>IF(N210="zákl. přenesená",J210,0)</f>
        <v>0</v>
      </c>
      <c r="BH210" s="257">
        <f>IF(N210="sníž. přenesená",J210,0)</f>
        <v>0</v>
      </c>
      <c r="BI210" s="257">
        <f>IF(N210="nulová",J210,0)</f>
        <v>0</v>
      </c>
      <c r="BJ210" s="18" t="s">
        <v>99</v>
      </c>
      <c r="BK210" s="257">
        <f>ROUND(I210*H210,2)</f>
        <v>0</v>
      </c>
      <c r="BL210" s="18" t="s">
        <v>196</v>
      </c>
      <c r="BM210" s="256" t="s">
        <v>508</v>
      </c>
    </row>
    <row r="211" s="13" customFormat="1">
      <c r="A211" s="13"/>
      <c r="B211" s="266"/>
      <c r="C211" s="267"/>
      <c r="D211" s="258" t="s">
        <v>271</v>
      </c>
      <c r="E211" s="267"/>
      <c r="F211" s="269" t="s">
        <v>509</v>
      </c>
      <c r="G211" s="267"/>
      <c r="H211" s="270">
        <v>222.494</v>
      </c>
      <c r="I211" s="271"/>
      <c r="J211" s="267"/>
      <c r="K211" s="267"/>
      <c r="L211" s="272"/>
      <c r="M211" s="273"/>
      <c r="N211" s="274"/>
      <c r="O211" s="274"/>
      <c r="P211" s="274"/>
      <c r="Q211" s="274"/>
      <c r="R211" s="274"/>
      <c r="S211" s="274"/>
      <c r="T211" s="275"/>
      <c r="U211" s="13"/>
      <c r="V211" s="13"/>
      <c r="W211" s="13"/>
      <c r="X211" s="13"/>
      <c r="Y211" s="13"/>
      <c r="Z211" s="13"/>
      <c r="AA211" s="13"/>
      <c r="AB211" s="13"/>
      <c r="AC211" s="13"/>
      <c r="AD211" s="13"/>
      <c r="AE211" s="13"/>
      <c r="AT211" s="276" t="s">
        <v>271</v>
      </c>
      <c r="AU211" s="276" t="s">
        <v>99</v>
      </c>
      <c r="AV211" s="13" t="s">
        <v>99</v>
      </c>
      <c r="AW211" s="13" t="s">
        <v>4</v>
      </c>
      <c r="AX211" s="13" t="s">
        <v>91</v>
      </c>
      <c r="AY211" s="276" t="s">
        <v>184</v>
      </c>
    </row>
    <row r="212" s="2" customFormat="1" ht="16.5" customHeight="1">
      <c r="A212" s="40"/>
      <c r="B212" s="41"/>
      <c r="C212" s="245" t="s">
        <v>341</v>
      </c>
      <c r="D212" s="245" t="s">
        <v>187</v>
      </c>
      <c r="E212" s="246" t="s">
        <v>510</v>
      </c>
      <c r="F212" s="247" t="s">
        <v>511</v>
      </c>
      <c r="G212" s="248" t="s">
        <v>319</v>
      </c>
      <c r="H212" s="249">
        <v>330.5</v>
      </c>
      <c r="I212" s="250"/>
      <c r="J212" s="251">
        <f>ROUND(I212*H212,2)</f>
        <v>0</v>
      </c>
      <c r="K212" s="247" t="s">
        <v>191</v>
      </c>
      <c r="L212" s="46"/>
      <c r="M212" s="252" t="s">
        <v>1</v>
      </c>
      <c r="N212" s="253" t="s">
        <v>49</v>
      </c>
      <c r="O212" s="93"/>
      <c r="P212" s="254">
        <f>O212*H212</f>
        <v>0</v>
      </c>
      <c r="Q212" s="254">
        <v>0</v>
      </c>
      <c r="R212" s="254">
        <f>Q212*H212</f>
        <v>0</v>
      </c>
      <c r="S212" s="254">
        <v>0</v>
      </c>
      <c r="T212" s="255">
        <f>S212*H212</f>
        <v>0</v>
      </c>
      <c r="U212" s="40"/>
      <c r="V212" s="40"/>
      <c r="W212" s="40"/>
      <c r="X212" s="40"/>
      <c r="Y212" s="40"/>
      <c r="Z212" s="40"/>
      <c r="AA212" s="40"/>
      <c r="AB212" s="40"/>
      <c r="AC212" s="40"/>
      <c r="AD212" s="40"/>
      <c r="AE212" s="40"/>
      <c r="AR212" s="256" t="s">
        <v>196</v>
      </c>
      <c r="AT212" s="256" t="s">
        <v>187</v>
      </c>
      <c r="AU212" s="256" t="s">
        <v>99</v>
      </c>
      <c r="AY212" s="18" t="s">
        <v>184</v>
      </c>
      <c r="BE212" s="257">
        <f>IF(N212="základní",J212,0)</f>
        <v>0</v>
      </c>
      <c r="BF212" s="257">
        <f>IF(N212="snížená",J212,0)</f>
        <v>0</v>
      </c>
      <c r="BG212" s="257">
        <f>IF(N212="zákl. přenesená",J212,0)</f>
        <v>0</v>
      </c>
      <c r="BH212" s="257">
        <f>IF(N212="sníž. přenesená",J212,0)</f>
        <v>0</v>
      </c>
      <c r="BI212" s="257">
        <f>IF(N212="nulová",J212,0)</f>
        <v>0</v>
      </c>
      <c r="BJ212" s="18" t="s">
        <v>99</v>
      </c>
      <c r="BK212" s="257">
        <f>ROUND(I212*H212,2)</f>
        <v>0</v>
      </c>
      <c r="BL212" s="18" t="s">
        <v>196</v>
      </c>
      <c r="BM212" s="256" t="s">
        <v>512</v>
      </c>
    </row>
    <row r="213" s="13" customFormat="1">
      <c r="A213" s="13"/>
      <c r="B213" s="266"/>
      <c r="C213" s="267"/>
      <c r="D213" s="258" t="s">
        <v>271</v>
      </c>
      <c r="E213" s="268" t="s">
        <v>1</v>
      </c>
      <c r="F213" s="269" t="s">
        <v>513</v>
      </c>
      <c r="G213" s="267"/>
      <c r="H213" s="270">
        <v>330.5</v>
      </c>
      <c r="I213" s="271"/>
      <c r="J213" s="267"/>
      <c r="K213" s="267"/>
      <c r="L213" s="272"/>
      <c r="M213" s="273"/>
      <c r="N213" s="274"/>
      <c r="O213" s="274"/>
      <c r="P213" s="274"/>
      <c r="Q213" s="274"/>
      <c r="R213" s="274"/>
      <c r="S213" s="274"/>
      <c r="T213" s="275"/>
      <c r="U213" s="13"/>
      <c r="V213" s="13"/>
      <c r="W213" s="13"/>
      <c r="X213" s="13"/>
      <c r="Y213" s="13"/>
      <c r="Z213" s="13"/>
      <c r="AA213" s="13"/>
      <c r="AB213" s="13"/>
      <c r="AC213" s="13"/>
      <c r="AD213" s="13"/>
      <c r="AE213" s="13"/>
      <c r="AT213" s="276" t="s">
        <v>271</v>
      </c>
      <c r="AU213" s="276" t="s">
        <v>99</v>
      </c>
      <c r="AV213" s="13" t="s">
        <v>99</v>
      </c>
      <c r="AW213" s="13" t="s">
        <v>38</v>
      </c>
      <c r="AX213" s="13" t="s">
        <v>83</v>
      </c>
      <c r="AY213" s="276" t="s">
        <v>184</v>
      </c>
    </row>
    <row r="214" s="14" customFormat="1">
      <c r="A214" s="14"/>
      <c r="B214" s="277"/>
      <c r="C214" s="278"/>
      <c r="D214" s="258" t="s">
        <v>271</v>
      </c>
      <c r="E214" s="279" t="s">
        <v>1</v>
      </c>
      <c r="F214" s="280" t="s">
        <v>273</v>
      </c>
      <c r="G214" s="278"/>
      <c r="H214" s="281">
        <v>330.5</v>
      </c>
      <c r="I214" s="282"/>
      <c r="J214" s="278"/>
      <c r="K214" s="278"/>
      <c r="L214" s="283"/>
      <c r="M214" s="284"/>
      <c r="N214" s="285"/>
      <c r="O214" s="285"/>
      <c r="P214" s="285"/>
      <c r="Q214" s="285"/>
      <c r="R214" s="285"/>
      <c r="S214" s="285"/>
      <c r="T214" s="286"/>
      <c r="U214" s="14"/>
      <c r="V214" s="14"/>
      <c r="W214" s="14"/>
      <c r="X214" s="14"/>
      <c r="Y214" s="14"/>
      <c r="Z214" s="14"/>
      <c r="AA214" s="14"/>
      <c r="AB214" s="14"/>
      <c r="AC214" s="14"/>
      <c r="AD214" s="14"/>
      <c r="AE214" s="14"/>
      <c r="AT214" s="287" t="s">
        <v>271</v>
      </c>
      <c r="AU214" s="287" t="s">
        <v>99</v>
      </c>
      <c r="AV214" s="14" t="s">
        <v>196</v>
      </c>
      <c r="AW214" s="14" t="s">
        <v>38</v>
      </c>
      <c r="AX214" s="14" t="s">
        <v>91</v>
      </c>
      <c r="AY214" s="287" t="s">
        <v>184</v>
      </c>
    </row>
    <row r="215" s="2" customFormat="1" ht="16.5" customHeight="1">
      <c r="A215" s="40"/>
      <c r="B215" s="41"/>
      <c r="C215" s="312" t="s">
        <v>348</v>
      </c>
      <c r="D215" s="312" t="s">
        <v>497</v>
      </c>
      <c r="E215" s="313" t="s">
        <v>498</v>
      </c>
      <c r="F215" s="314" t="s">
        <v>499</v>
      </c>
      <c r="G215" s="315" t="s">
        <v>389</v>
      </c>
      <c r="H215" s="316">
        <v>594.89999999999998</v>
      </c>
      <c r="I215" s="317"/>
      <c r="J215" s="318">
        <f>ROUND(I215*H215,2)</f>
        <v>0</v>
      </c>
      <c r="K215" s="314" t="s">
        <v>191</v>
      </c>
      <c r="L215" s="319"/>
      <c r="M215" s="320" t="s">
        <v>1</v>
      </c>
      <c r="N215" s="321" t="s">
        <v>49</v>
      </c>
      <c r="O215" s="93"/>
      <c r="P215" s="254">
        <f>O215*H215</f>
        <v>0</v>
      </c>
      <c r="Q215" s="254">
        <v>1</v>
      </c>
      <c r="R215" s="254">
        <f>Q215*H215</f>
        <v>594.89999999999998</v>
      </c>
      <c r="S215" s="254">
        <v>0</v>
      </c>
      <c r="T215" s="255">
        <f>S215*H215</f>
        <v>0</v>
      </c>
      <c r="U215" s="40"/>
      <c r="V215" s="40"/>
      <c r="W215" s="40"/>
      <c r="X215" s="40"/>
      <c r="Y215" s="40"/>
      <c r="Z215" s="40"/>
      <c r="AA215" s="40"/>
      <c r="AB215" s="40"/>
      <c r="AC215" s="40"/>
      <c r="AD215" s="40"/>
      <c r="AE215" s="40"/>
      <c r="AR215" s="256" t="s">
        <v>219</v>
      </c>
      <c r="AT215" s="256" t="s">
        <v>497</v>
      </c>
      <c r="AU215" s="256" t="s">
        <v>99</v>
      </c>
      <c r="AY215" s="18" t="s">
        <v>184</v>
      </c>
      <c r="BE215" s="257">
        <f>IF(N215="základní",J215,0)</f>
        <v>0</v>
      </c>
      <c r="BF215" s="257">
        <f>IF(N215="snížená",J215,0)</f>
        <v>0</v>
      </c>
      <c r="BG215" s="257">
        <f>IF(N215="zákl. přenesená",J215,0)</f>
        <v>0</v>
      </c>
      <c r="BH215" s="257">
        <f>IF(N215="sníž. přenesená",J215,0)</f>
        <v>0</v>
      </c>
      <c r="BI215" s="257">
        <f>IF(N215="nulová",J215,0)</f>
        <v>0</v>
      </c>
      <c r="BJ215" s="18" t="s">
        <v>99</v>
      </c>
      <c r="BK215" s="257">
        <f>ROUND(I215*H215,2)</f>
        <v>0</v>
      </c>
      <c r="BL215" s="18" t="s">
        <v>196</v>
      </c>
      <c r="BM215" s="256" t="s">
        <v>514</v>
      </c>
    </row>
    <row r="216" s="13" customFormat="1">
      <c r="A216" s="13"/>
      <c r="B216" s="266"/>
      <c r="C216" s="267"/>
      <c r="D216" s="258" t="s">
        <v>271</v>
      </c>
      <c r="E216" s="267"/>
      <c r="F216" s="269" t="s">
        <v>515</v>
      </c>
      <c r="G216" s="267"/>
      <c r="H216" s="270">
        <v>594.89999999999998</v>
      </c>
      <c r="I216" s="271"/>
      <c r="J216" s="267"/>
      <c r="K216" s="267"/>
      <c r="L216" s="272"/>
      <c r="M216" s="273"/>
      <c r="N216" s="274"/>
      <c r="O216" s="274"/>
      <c r="P216" s="274"/>
      <c r="Q216" s="274"/>
      <c r="R216" s="274"/>
      <c r="S216" s="274"/>
      <c r="T216" s="275"/>
      <c r="U216" s="13"/>
      <c r="V216" s="13"/>
      <c r="W216" s="13"/>
      <c r="X216" s="13"/>
      <c r="Y216" s="13"/>
      <c r="Z216" s="13"/>
      <c r="AA216" s="13"/>
      <c r="AB216" s="13"/>
      <c r="AC216" s="13"/>
      <c r="AD216" s="13"/>
      <c r="AE216" s="13"/>
      <c r="AT216" s="276" t="s">
        <v>271</v>
      </c>
      <c r="AU216" s="276" t="s">
        <v>99</v>
      </c>
      <c r="AV216" s="13" t="s">
        <v>99</v>
      </c>
      <c r="AW216" s="13" t="s">
        <v>4</v>
      </c>
      <c r="AX216" s="13" t="s">
        <v>91</v>
      </c>
      <c r="AY216" s="276" t="s">
        <v>184</v>
      </c>
    </row>
    <row r="217" s="2" customFormat="1" ht="16.5" customHeight="1">
      <c r="A217" s="40"/>
      <c r="B217" s="41"/>
      <c r="C217" s="245" t="s">
        <v>353</v>
      </c>
      <c r="D217" s="245" t="s">
        <v>187</v>
      </c>
      <c r="E217" s="246" t="s">
        <v>516</v>
      </c>
      <c r="F217" s="247" t="s">
        <v>517</v>
      </c>
      <c r="G217" s="248" t="s">
        <v>269</v>
      </c>
      <c r="H217" s="249">
        <v>271.76100000000002</v>
      </c>
      <c r="I217" s="250"/>
      <c r="J217" s="251">
        <f>ROUND(I217*H217,2)</f>
        <v>0</v>
      </c>
      <c r="K217" s="247" t="s">
        <v>284</v>
      </c>
      <c r="L217" s="46"/>
      <c r="M217" s="252" t="s">
        <v>1</v>
      </c>
      <c r="N217" s="253" t="s">
        <v>49</v>
      </c>
      <c r="O217" s="93"/>
      <c r="P217" s="254">
        <f>O217*H217</f>
        <v>0</v>
      </c>
      <c r="Q217" s="254">
        <v>0</v>
      </c>
      <c r="R217" s="254">
        <f>Q217*H217</f>
        <v>0</v>
      </c>
      <c r="S217" s="254">
        <v>0</v>
      </c>
      <c r="T217" s="255">
        <f>S217*H217</f>
        <v>0</v>
      </c>
      <c r="U217" s="40"/>
      <c r="V217" s="40"/>
      <c r="W217" s="40"/>
      <c r="X217" s="40"/>
      <c r="Y217" s="40"/>
      <c r="Z217" s="40"/>
      <c r="AA217" s="40"/>
      <c r="AB217" s="40"/>
      <c r="AC217" s="40"/>
      <c r="AD217" s="40"/>
      <c r="AE217" s="40"/>
      <c r="AR217" s="256" t="s">
        <v>196</v>
      </c>
      <c r="AT217" s="256" t="s">
        <v>187</v>
      </c>
      <c r="AU217" s="256" t="s">
        <v>99</v>
      </c>
      <c r="AY217" s="18" t="s">
        <v>184</v>
      </c>
      <c r="BE217" s="257">
        <f>IF(N217="základní",J217,0)</f>
        <v>0</v>
      </c>
      <c r="BF217" s="257">
        <f>IF(N217="snížená",J217,0)</f>
        <v>0</v>
      </c>
      <c r="BG217" s="257">
        <f>IF(N217="zákl. přenesená",J217,0)</f>
        <v>0</v>
      </c>
      <c r="BH217" s="257">
        <f>IF(N217="sníž. přenesená",J217,0)</f>
        <v>0</v>
      </c>
      <c r="BI217" s="257">
        <f>IF(N217="nulová",J217,0)</f>
        <v>0</v>
      </c>
      <c r="BJ217" s="18" t="s">
        <v>99</v>
      </c>
      <c r="BK217" s="257">
        <f>ROUND(I217*H217,2)</f>
        <v>0</v>
      </c>
      <c r="BL217" s="18" t="s">
        <v>196</v>
      </c>
      <c r="BM217" s="256" t="s">
        <v>518</v>
      </c>
    </row>
    <row r="218" s="15" customFormat="1">
      <c r="A218" s="15"/>
      <c r="B218" s="288"/>
      <c r="C218" s="289"/>
      <c r="D218" s="258" t="s">
        <v>271</v>
      </c>
      <c r="E218" s="290" t="s">
        <v>1</v>
      </c>
      <c r="F218" s="291" t="s">
        <v>448</v>
      </c>
      <c r="G218" s="289"/>
      <c r="H218" s="290" t="s">
        <v>1</v>
      </c>
      <c r="I218" s="292"/>
      <c r="J218" s="289"/>
      <c r="K218" s="289"/>
      <c r="L218" s="293"/>
      <c r="M218" s="294"/>
      <c r="N218" s="295"/>
      <c r="O218" s="295"/>
      <c r="P218" s="295"/>
      <c r="Q218" s="295"/>
      <c r="R218" s="295"/>
      <c r="S218" s="295"/>
      <c r="T218" s="296"/>
      <c r="U218" s="15"/>
      <c r="V218" s="15"/>
      <c r="W218" s="15"/>
      <c r="X218" s="15"/>
      <c r="Y218" s="15"/>
      <c r="Z218" s="15"/>
      <c r="AA218" s="15"/>
      <c r="AB218" s="15"/>
      <c r="AC218" s="15"/>
      <c r="AD218" s="15"/>
      <c r="AE218" s="15"/>
      <c r="AT218" s="297" t="s">
        <v>271</v>
      </c>
      <c r="AU218" s="297" t="s">
        <v>99</v>
      </c>
      <c r="AV218" s="15" t="s">
        <v>91</v>
      </c>
      <c r="AW218" s="15" t="s">
        <v>38</v>
      </c>
      <c r="AX218" s="15" t="s">
        <v>83</v>
      </c>
      <c r="AY218" s="297" t="s">
        <v>184</v>
      </c>
    </row>
    <row r="219" s="13" customFormat="1">
      <c r="A219" s="13"/>
      <c r="B219" s="266"/>
      <c r="C219" s="267"/>
      <c r="D219" s="258" t="s">
        <v>271</v>
      </c>
      <c r="E219" s="268" t="s">
        <v>1</v>
      </c>
      <c r="F219" s="269" t="s">
        <v>519</v>
      </c>
      <c r="G219" s="267"/>
      <c r="H219" s="270">
        <v>179.36099999999999</v>
      </c>
      <c r="I219" s="271"/>
      <c r="J219" s="267"/>
      <c r="K219" s="267"/>
      <c r="L219" s="272"/>
      <c r="M219" s="273"/>
      <c r="N219" s="274"/>
      <c r="O219" s="274"/>
      <c r="P219" s="274"/>
      <c r="Q219" s="274"/>
      <c r="R219" s="274"/>
      <c r="S219" s="274"/>
      <c r="T219" s="275"/>
      <c r="U219" s="13"/>
      <c r="V219" s="13"/>
      <c r="W219" s="13"/>
      <c r="X219" s="13"/>
      <c r="Y219" s="13"/>
      <c r="Z219" s="13"/>
      <c r="AA219" s="13"/>
      <c r="AB219" s="13"/>
      <c r="AC219" s="13"/>
      <c r="AD219" s="13"/>
      <c r="AE219" s="13"/>
      <c r="AT219" s="276" t="s">
        <v>271</v>
      </c>
      <c r="AU219" s="276" t="s">
        <v>99</v>
      </c>
      <c r="AV219" s="13" t="s">
        <v>99</v>
      </c>
      <c r="AW219" s="13" t="s">
        <v>38</v>
      </c>
      <c r="AX219" s="13" t="s">
        <v>83</v>
      </c>
      <c r="AY219" s="276" t="s">
        <v>184</v>
      </c>
    </row>
    <row r="220" s="13" customFormat="1">
      <c r="A220" s="13"/>
      <c r="B220" s="266"/>
      <c r="C220" s="267"/>
      <c r="D220" s="258" t="s">
        <v>271</v>
      </c>
      <c r="E220" s="268" t="s">
        <v>1</v>
      </c>
      <c r="F220" s="269" t="s">
        <v>520</v>
      </c>
      <c r="G220" s="267"/>
      <c r="H220" s="270">
        <v>92.400000000000006</v>
      </c>
      <c r="I220" s="271"/>
      <c r="J220" s="267"/>
      <c r="K220" s="267"/>
      <c r="L220" s="272"/>
      <c r="M220" s="273"/>
      <c r="N220" s="274"/>
      <c r="O220" s="274"/>
      <c r="P220" s="274"/>
      <c r="Q220" s="274"/>
      <c r="R220" s="274"/>
      <c r="S220" s="274"/>
      <c r="T220" s="275"/>
      <c r="U220" s="13"/>
      <c r="V220" s="13"/>
      <c r="W220" s="13"/>
      <c r="X220" s="13"/>
      <c r="Y220" s="13"/>
      <c r="Z220" s="13"/>
      <c r="AA220" s="13"/>
      <c r="AB220" s="13"/>
      <c r="AC220" s="13"/>
      <c r="AD220" s="13"/>
      <c r="AE220" s="13"/>
      <c r="AT220" s="276" t="s">
        <v>271</v>
      </c>
      <c r="AU220" s="276" t="s">
        <v>99</v>
      </c>
      <c r="AV220" s="13" t="s">
        <v>99</v>
      </c>
      <c r="AW220" s="13" t="s">
        <v>38</v>
      </c>
      <c r="AX220" s="13" t="s">
        <v>83</v>
      </c>
      <c r="AY220" s="276" t="s">
        <v>184</v>
      </c>
    </row>
    <row r="221" s="14" customFormat="1">
      <c r="A221" s="14"/>
      <c r="B221" s="277"/>
      <c r="C221" s="278"/>
      <c r="D221" s="258" t="s">
        <v>271</v>
      </c>
      <c r="E221" s="279" t="s">
        <v>1</v>
      </c>
      <c r="F221" s="280" t="s">
        <v>273</v>
      </c>
      <c r="G221" s="278"/>
      <c r="H221" s="281">
        <v>271.76100000000002</v>
      </c>
      <c r="I221" s="282"/>
      <c r="J221" s="278"/>
      <c r="K221" s="278"/>
      <c r="L221" s="283"/>
      <c r="M221" s="284"/>
      <c r="N221" s="285"/>
      <c r="O221" s="285"/>
      <c r="P221" s="285"/>
      <c r="Q221" s="285"/>
      <c r="R221" s="285"/>
      <c r="S221" s="285"/>
      <c r="T221" s="286"/>
      <c r="U221" s="14"/>
      <c r="V221" s="14"/>
      <c r="W221" s="14"/>
      <c r="X221" s="14"/>
      <c r="Y221" s="14"/>
      <c r="Z221" s="14"/>
      <c r="AA221" s="14"/>
      <c r="AB221" s="14"/>
      <c r="AC221" s="14"/>
      <c r="AD221" s="14"/>
      <c r="AE221" s="14"/>
      <c r="AT221" s="287" t="s">
        <v>271</v>
      </c>
      <c r="AU221" s="287" t="s">
        <v>99</v>
      </c>
      <c r="AV221" s="14" t="s">
        <v>196</v>
      </c>
      <c r="AW221" s="14" t="s">
        <v>38</v>
      </c>
      <c r="AX221" s="14" t="s">
        <v>91</v>
      </c>
      <c r="AY221" s="287" t="s">
        <v>184</v>
      </c>
    </row>
    <row r="222" s="2" customFormat="1" ht="16.5" customHeight="1">
      <c r="A222" s="40"/>
      <c r="B222" s="41"/>
      <c r="C222" s="245" t="s">
        <v>7</v>
      </c>
      <c r="D222" s="245" t="s">
        <v>187</v>
      </c>
      <c r="E222" s="246" t="s">
        <v>521</v>
      </c>
      <c r="F222" s="247" t="s">
        <v>522</v>
      </c>
      <c r="G222" s="248" t="s">
        <v>319</v>
      </c>
      <c r="H222" s="249">
        <v>231.76599999999999</v>
      </c>
      <c r="I222" s="250"/>
      <c r="J222" s="251">
        <f>ROUND(I222*H222,2)</f>
        <v>0</v>
      </c>
      <c r="K222" s="247" t="s">
        <v>191</v>
      </c>
      <c r="L222" s="46"/>
      <c r="M222" s="252" t="s">
        <v>1</v>
      </c>
      <c r="N222" s="253" t="s">
        <v>49</v>
      </c>
      <c r="O222" s="93"/>
      <c r="P222" s="254">
        <f>O222*H222</f>
        <v>0</v>
      </c>
      <c r="Q222" s="254">
        <v>0</v>
      </c>
      <c r="R222" s="254">
        <f>Q222*H222</f>
        <v>0</v>
      </c>
      <c r="S222" s="254">
        <v>0</v>
      </c>
      <c r="T222" s="255">
        <f>S222*H222</f>
        <v>0</v>
      </c>
      <c r="U222" s="40"/>
      <c r="V222" s="40"/>
      <c r="W222" s="40"/>
      <c r="X222" s="40"/>
      <c r="Y222" s="40"/>
      <c r="Z222" s="40"/>
      <c r="AA222" s="40"/>
      <c r="AB222" s="40"/>
      <c r="AC222" s="40"/>
      <c r="AD222" s="40"/>
      <c r="AE222" s="40"/>
      <c r="AR222" s="256" t="s">
        <v>196</v>
      </c>
      <c r="AT222" s="256" t="s">
        <v>187</v>
      </c>
      <c r="AU222" s="256" t="s">
        <v>99</v>
      </c>
      <c r="AY222" s="18" t="s">
        <v>184</v>
      </c>
      <c r="BE222" s="257">
        <f>IF(N222="základní",J222,0)</f>
        <v>0</v>
      </c>
      <c r="BF222" s="257">
        <f>IF(N222="snížená",J222,0)</f>
        <v>0</v>
      </c>
      <c r="BG222" s="257">
        <f>IF(N222="zákl. přenesená",J222,0)</f>
        <v>0</v>
      </c>
      <c r="BH222" s="257">
        <f>IF(N222="sníž. přenesená",J222,0)</f>
        <v>0</v>
      </c>
      <c r="BI222" s="257">
        <f>IF(N222="nulová",J222,0)</f>
        <v>0</v>
      </c>
      <c r="BJ222" s="18" t="s">
        <v>99</v>
      </c>
      <c r="BK222" s="257">
        <f>ROUND(I222*H222,2)</f>
        <v>0</v>
      </c>
      <c r="BL222" s="18" t="s">
        <v>196</v>
      </c>
      <c r="BM222" s="256" t="s">
        <v>523</v>
      </c>
    </row>
    <row r="223" s="12" customFormat="1" ht="22.8" customHeight="1">
      <c r="A223" s="12"/>
      <c r="B223" s="229"/>
      <c r="C223" s="230"/>
      <c r="D223" s="231" t="s">
        <v>82</v>
      </c>
      <c r="E223" s="243" t="s">
        <v>99</v>
      </c>
      <c r="F223" s="243" t="s">
        <v>524</v>
      </c>
      <c r="G223" s="230"/>
      <c r="H223" s="230"/>
      <c r="I223" s="233"/>
      <c r="J223" s="244">
        <f>BK223</f>
        <v>0</v>
      </c>
      <c r="K223" s="230"/>
      <c r="L223" s="235"/>
      <c r="M223" s="236"/>
      <c r="N223" s="237"/>
      <c r="O223" s="237"/>
      <c r="P223" s="238">
        <f>SUM(P224:P227)</f>
        <v>0</v>
      </c>
      <c r="Q223" s="237"/>
      <c r="R223" s="238">
        <f>SUM(R224:R227)</f>
        <v>0.025199999999999997</v>
      </c>
      <c r="S223" s="237"/>
      <c r="T223" s="239">
        <f>SUM(T224:T227)</f>
        <v>0</v>
      </c>
      <c r="U223" s="12"/>
      <c r="V223" s="12"/>
      <c r="W223" s="12"/>
      <c r="X223" s="12"/>
      <c r="Y223" s="12"/>
      <c r="Z223" s="12"/>
      <c r="AA223" s="12"/>
      <c r="AB223" s="12"/>
      <c r="AC223" s="12"/>
      <c r="AD223" s="12"/>
      <c r="AE223" s="12"/>
      <c r="AR223" s="240" t="s">
        <v>91</v>
      </c>
      <c r="AT223" s="241" t="s">
        <v>82</v>
      </c>
      <c r="AU223" s="241" t="s">
        <v>91</v>
      </c>
      <c r="AY223" s="240" t="s">
        <v>184</v>
      </c>
      <c r="BK223" s="242">
        <f>SUM(BK224:BK227)</f>
        <v>0</v>
      </c>
    </row>
    <row r="224" s="2" customFormat="1" ht="16.5" customHeight="1">
      <c r="A224" s="40"/>
      <c r="B224" s="41"/>
      <c r="C224" s="245" t="s">
        <v>362</v>
      </c>
      <c r="D224" s="245" t="s">
        <v>187</v>
      </c>
      <c r="E224" s="246" t="s">
        <v>525</v>
      </c>
      <c r="F224" s="247" t="s">
        <v>526</v>
      </c>
      <c r="G224" s="248" t="s">
        <v>269</v>
      </c>
      <c r="H224" s="249">
        <v>42</v>
      </c>
      <c r="I224" s="250"/>
      <c r="J224" s="251">
        <f>ROUND(I224*H224,2)</f>
        <v>0</v>
      </c>
      <c r="K224" s="247" t="s">
        <v>284</v>
      </c>
      <c r="L224" s="46"/>
      <c r="M224" s="252" t="s">
        <v>1</v>
      </c>
      <c r="N224" s="253" t="s">
        <v>49</v>
      </c>
      <c r="O224" s="93"/>
      <c r="P224" s="254">
        <f>O224*H224</f>
        <v>0</v>
      </c>
      <c r="Q224" s="254">
        <v>0.00059999999999999995</v>
      </c>
      <c r="R224" s="254">
        <f>Q224*H224</f>
        <v>0.025199999999999997</v>
      </c>
      <c r="S224" s="254">
        <v>0</v>
      </c>
      <c r="T224" s="255">
        <f>S224*H224</f>
        <v>0</v>
      </c>
      <c r="U224" s="40"/>
      <c r="V224" s="40"/>
      <c r="W224" s="40"/>
      <c r="X224" s="40"/>
      <c r="Y224" s="40"/>
      <c r="Z224" s="40"/>
      <c r="AA224" s="40"/>
      <c r="AB224" s="40"/>
      <c r="AC224" s="40"/>
      <c r="AD224" s="40"/>
      <c r="AE224" s="40"/>
      <c r="AR224" s="256" t="s">
        <v>196</v>
      </c>
      <c r="AT224" s="256" t="s">
        <v>187</v>
      </c>
      <c r="AU224" s="256" t="s">
        <v>99</v>
      </c>
      <c r="AY224" s="18" t="s">
        <v>184</v>
      </c>
      <c r="BE224" s="257">
        <f>IF(N224="základní",J224,0)</f>
        <v>0</v>
      </c>
      <c r="BF224" s="257">
        <f>IF(N224="snížená",J224,0)</f>
        <v>0</v>
      </c>
      <c r="BG224" s="257">
        <f>IF(N224="zákl. přenesená",J224,0)</f>
        <v>0</v>
      </c>
      <c r="BH224" s="257">
        <f>IF(N224="sníž. přenesená",J224,0)</f>
        <v>0</v>
      </c>
      <c r="BI224" s="257">
        <f>IF(N224="nulová",J224,0)</f>
        <v>0</v>
      </c>
      <c r="BJ224" s="18" t="s">
        <v>99</v>
      </c>
      <c r="BK224" s="257">
        <f>ROUND(I224*H224,2)</f>
        <v>0</v>
      </c>
      <c r="BL224" s="18" t="s">
        <v>196</v>
      </c>
      <c r="BM224" s="256" t="s">
        <v>527</v>
      </c>
    </row>
    <row r="225" s="2" customFormat="1">
      <c r="A225" s="40"/>
      <c r="B225" s="41"/>
      <c r="C225" s="42"/>
      <c r="D225" s="258" t="s">
        <v>194</v>
      </c>
      <c r="E225" s="42"/>
      <c r="F225" s="259" t="s">
        <v>528</v>
      </c>
      <c r="G225" s="42"/>
      <c r="H225" s="42"/>
      <c r="I225" s="156"/>
      <c r="J225" s="42"/>
      <c r="K225" s="42"/>
      <c r="L225" s="46"/>
      <c r="M225" s="260"/>
      <c r="N225" s="261"/>
      <c r="O225" s="93"/>
      <c r="P225" s="93"/>
      <c r="Q225" s="93"/>
      <c r="R225" s="93"/>
      <c r="S225" s="93"/>
      <c r="T225" s="94"/>
      <c r="U225" s="40"/>
      <c r="V225" s="40"/>
      <c r="W225" s="40"/>
      <c r="X225" s="40"/>
      <c r="Y225" s="40"/>
      <c r="Z225" s="40"/>
      <c r="AA225" s="40"/>
      <c r="AB225" s="40"/>
      <c r="AC225" s="40"/>
      <c r="AD225" s="40"/>
      <c r="AE225" s="40"/>
      <c r="AT225" s="18" t="s">
        <v>194</v>
      </c>
      <c r="AU225" s="18" t="s">
        <v>99</v>
      </c>
    </row>
    <row r="226" s="13" customFormat="1">
      <c r="A226" s="13"/>
      <c r="B226" s="266"/>
      <c r="C226" s="267"/>
      <c r="D226" s="258" t="s">
        <v>271</v>
      </c>
      <c r="E226" s="268" t="s">
        <v>1</v>
      </c>
      <c r="F226" s="269" t="s">
        <v>529</v>
      </c>
      <c r="G226" s="267"/>
      <c r="H226" s="270">
        <v>42</v>
      </c>
      <c r="I226" s="271"/>
      <c r="J226" s="267"/>
      <c r="K226" s="267"/>
      <c r="L226" s="272"/>
      <c r="M226" s="273"/>
      <c r="N226" s="274"/>
      <c r="O226" s="274"/>
      <c r="P226" s="274"/>
      <c r="Q226" s="274"/>
      <c r="R226" s="274"/>
      <c r="S226" s="274"/>
      <c r="T226" s="275"/>
      <c r="U226" s="13"/>
      <c r="V226" s="13"/>
      <c r="W226" s="13"/>
      <c r="X226" s="13"/>
      <c r="Y226" s="13"/>
      <c r="Z226" s="13"/>
      <c r="AA226" s="13"/>
      <c r="AB226" s="13"/>
      <c r="AC226" s="13"/>
      <c r="AD226" s="13"/>
      <c r="AE226" s="13"/>
      <c r="AT226" s="276" t="s">
        <v>271</v>
      </c>
      <c r="AU226" s="276" t="s">
        <v>99</v>
      </c>
      <c r="AV226" s="13" t="s">
        <v>99</v>
      </c>
      <c r="AW226" s="13" t="s">
        <v>38</v>
      </c>
      <c r="AX226" s="13" t="s">
        <v>83</v>
      </c>
      <c r="AY226" s="276" t="s">
        <v>184</v>
      </c>
    </row>
    <row r="227" s="14" customFormat="1">
      <c r="A227" s="14"/>
      <c r="B227" s="277"/>
      <c r="C227" s="278"/>
      <c r="D227" s="258" t="s">
        <v>271</v>
      </c>
      <c r="E227" s="279" t="s">
        <v>1</v>
      </c>
      <c r="F227" s="280" t="s">
        <v>273</v>
      </c>
      <c r="G227" s="278"/>
      <c r="H227" s="281">
        <v>42</v>
      </c>
      <c r="I227" s="282"/>
      <c r="J227" s="278"/>
      <c r="K227" s="278"/>
      <c r="L227" s="283"/>
      <c r="M227" s="284"/>
      <c r="N227" s="285"/>
      <c r="O227" s="285"/>
      <c r="P227" s="285"/>
      <c r="Q227" s="285"/>
      <c r="R227" s="285"/>
      <c r="S227" s="285"/>
      <c r="T227" s="286"/>
      <c r="U227" s="14"/>
      <c r="V227" s="14"/>
      <c r="W227" s="14"/>
      <c r="X227" s="14"/>
      <c r="Y227" s="14"/>
      <c r="Z227" s="14"/>
      <c r="AA227" s="14"/>
      <c r="AB227" s="14"/>
      <c r="AC227" s="14"/>
      <c r="AD227" s="14"/>
      <c r="AE227" s="14"/>
      <c r="AT227" s="287" t="s">
        <v>271</v>
      </c>
      <c r="AU227" s="287" t="s">
        <v>99</v>
      </c>
      <c r="AV227" s="14" t="s">
        <v>196</v>
      </c>
      <c r="AW227" s="14" t="s">
        <v>38</v>
      </c>
      <c r="AX227" s="14" t="s">
        <v>91</v>
      </c>
      <c r="AY227" s="287" t="s">
        <v>184</v>
      </c>
    </row>
    <row r="228" s="12" customFormat="1" ht="22.8" customHeight="1">
      <c r="A228" s="12"/>
      <c r="B228" s="229"/>
      <c r="C228" s="230"/>
      <c r="D228" s="231" t="s">
        <v>82</v>
      </c>
      <c r="E228" s="243" t="s">
        <v>278</v>
      </c>
      <c r="F228" s="243" t="s">
        <v>530</v>
      </c>
      <c r="G228" s="230"/>
      <c r="H228" s="230"/>
      <c r="I228" s="233"/>
      <c r="J228" s="244">
        <f>BK228</f>
        <v>0</v>
      </c>
      <c r="K228" s="230"/>
      <c r="L228" s="235"/>
      <c r="M228" s="236"/>
      <c r="N228" s="237"/>
      <c r="O228" s="237"/>
      <c r="P228" s="238">
        <f>SUM(P229:P372)</f>
        <v>0</v>
      </c>
      <c r="Q228" s="237"/>
      <c r="R228" s="238">
        <f>SUM(R229:R372)</f>
        <v>870.06501370999979</v>
      </c>
      <c r="S228" s="237"/>
      <c r="T228" s="239">
        <f>SUM(T229:T372)</f>
        <v>0.001389</v>
      </c>
      <c r="U228" s="12"/>
      <c r="V228" s="12"/>
      <c r="W228" s="12"/>
      <c r="X228" s="12"/>
      <c r="Y228" s="12"/>
      <c r="Z228" s="12"/>
      <c r="AA228" s="12"/>
      <c r="AB228" s="12"/>
      <c r="AC228" s="12"/>
      <c r="AD228" s="12"/>
      <c r="AE228" s="12"/>
      <c r="AR228" s="240" t="s">
        <v>91</v>
      </c>
      <c r="AT228" s="241" t="s">
        <v>82</v>
      </c>
      <c r="AU228" s="241" t="s">
        <v>91</v>
      </c>
      <c r="AY228" s="240" t="s">
        <v>184</v>
      </c>
      <c r="BK228" s="242">
        <f>SUM(BK229:BK372)</f>
        <v>0</v>
      </c>
    </row>
    <row r="229" s="2" customFormat="1" ht="16.5" customHeight="1">
      <c r="A229" s="40"/>
      <c r="B229" s="41"/>
      <c r="C229" s="245" t="s">
        <v>367</v>
      </c>
      <c r="D229" s="245" t="s">
        <v>187</v>
      </c>
      <c r="E229" s="246" t="s">
        <v>531</v>
      </c>
      <c r="F229" s="247" t="s">
        <v>532</v>
      </c>
      <c r="G229" s="248" t="s">
        <v>319</v>
      </c>
      <c r="H229" s="249">
        <v>72.219999999999999</v>
      </c>
      <c r="I229" s="250"/>
      <c r="J229" s="251">
        <f>ROUND(I229*H229,2)</f>
        <v>0</v>
      </c>
      <c r="K229" s="247" t="s">
        <v>191</v>
      </c>
      <c r="L229" s="46"/>
      <c r="M229" s="252" t="s">
        <v>1</v>
      </c>
      <c r="N229" s="253" t="s">
        <v>49</v>
      </c>
      <c r="O229" s="93"/>
      <c r="P229" s="254">
        <f>O229*H229</f>
        <v>0</v>
      </c>
      <c r="Q229" s="254">
        <v>1.8775</v>
      </c>
      <c r="R229" s="254">
        <f>Q229*H229</f>
        <v>135.59305000000001</v>
      </c>
      <c r="S229" s="254">
        <v>0</v>
      </c>
      <c r="T229" s="255">
        <f>S229*H229</f>
        <v>0</v>
      </c>
      <c r="U229" s="40"/>
      <c r="V229" s="40"/>
      <c r="W229" s="40"/>
      <c r="X229" s="40"/>
      <c r="Y229" s="40"/>
      <c r="Z229" s="40"/>
      <c r="AA229" s="40"/>
      <c r="AB229" s="40"/>
      <c r="AC229" s="40"/>
      <c r="AD229" s="40"/>
      <c r="AE229" s="40"/>
      <c r="AR229" s="256" t="s">
        <v>196</v>
      </c>
      <c r="AT229" s="256" t="s">
        <v>187</v>
      </c>
      <c r="AU229" s="256" t="s">
        <v>99</v>
      </c>
      <c r="AY229" s="18" t="s">
        <v>184</v>
      </c>
      <c r="BE229" s="257">
        <f>IF(N229="základní",J229,0)</f>
        <v>0</v>
      </c>
      <c r="BF229" s="257">
        <f>IF(N229="snížená",J229,0)</f>
        <v>0</v>
      </c>
      <c r="BG229" s="257">
        <f>IF(N229="zákl. přenesená",J229,0)</f>
        <v>0</v>
      </c>
      <c r="BH229" s="257">
        <f>IF(N229="sníž. přenesená",J229,0)</f>
        <v>0</v>
      </c>
      <c r="BI229" s="257">
        <f>IF(N229="nulová",J229,0)</f>
        <v>0</v>
      </c>
      <c r="BJ229" s="18" t="s">
        <v>99</v>
      </c>
      <c r="BK229" s="257">
        <f>ROUND(I229*H229,2)</f>
        <v>0</v>
      </c>
      <c r="BL229" s="18" t="s">
        <v>196</v>
      </c>
      <c r="BM229" s="256" t="s">
        <v>533</v>
      </c>
    </row>
    <row r="230" s="2" customFormat="1">
      <c r="A230" s="40"/>
      <c r="B230" s="41"/>
      <c r="C230" s="42"/>
      <c r="D230" s="258" t="s">
        <v>194</v>
      </c>
      <c r="E230" s="42"/>
      <c r="F230" s="259" t="s">
        <v>534</v>
      </c>
      <c r="G230" s="42"/>
      <c r="H230" s="42"/>
      <c r="I230" s="156"/>
      <c r="J230" s="42"/>
      <c r="K230" s="42"/>
      <c r="L230" s="46"/>
      <c r="M230" s="260"/>
      <c r="N230" s="261"/>
      <c r="O230" s="93"/>
      <c r="P230" s="93"/>
      <c r="Q230" s="93"/>
      <c r="R230" s="93"/>
      <c r="S230" s="93"/>
      <c r="T230" s="94"/>
      <c r="U230" s="40"/>
      <c r="V230" s="40"/>
      <c r="W230" s="40"/>
      <c r="X230" s="40"/>
      <c r="Y230" s="40"/>
      <c r="Z230" s="40"/>
      <c r="AA230" s="40"/>
      <c r="AB230" s="40"/>
      <c r="AC230" s="40"/>
      <c r="AD230" s="40"/>
      <c r="AE230" s="40"/>
      <c r="AT230" s="18" t="s">
        <v>194</v>
      </c>
      <c r="AU230" s="18" t="s">
        <v>99</v>
      </c>
    </row>
    <row r="231" s="15" customFormat="1">
      <c r="A231" s="15"/>
      <c r="B231" s="288"/>
      <c r="C231" s="289"/>
      <c r="D231" s="258" t="s">
        <v>271</v>
      </c>
      <c r="E231" s="290" t="s">
        <v>1</v>
      </c>
      <c r="F231" s="291" t="s">
        <v>535</v>
      </c>
      <c r="G231" s="289"/>
      <c r="H231" s="290" t="s">
        <v>1</v>
      </c>
      <c r="I231" s="292"/>
      <c r="J231" s="289"/>
      <c r="K231" s="289"/>
      <c r="L231" s="293"/>
      <c r="M231" s="294"/>
      <c r="N231" s="295"/>
      <c r="O231" s="295"/>
      <c r="P231" s="295"/>
      <c r="Q231" s="295"/>
      <c r="R231" s="295"/>
      <c r="S231" s="295"/>
      <c r="T231" s="296"/>
      <c r="U231" s="15"/>
      <c r="V231" s="15"/>
      <c r="W231" s="15"/>
      <c r="X231" s="15"/>
      <c r="Y231" s="15"/>
      <c r="Z231" s="15"/>
      <c r="AA231" s="15"/>
      <c r="AB231" s="15"/>
      <c r="AC231" s="15"/>
      <c r="AD231" s="15"/>
      <c r="AE231" s="15"/>
      <c r="AT231" s="297" t="s">
        <v>271</v>
      </c>
      <c r="AU231" s="297" t="s">
        <v>99</v>
      </c>
      <c r="AV231" s="15" t="s">
        <v>91</v>
      </c>
      <c r="AW231" s="15" t="s">
        <v>38</v>
      </c>
      <c r="AX231" s="15" t="s">
        <v>83</v>
      </c>
      <c r="AY231" s="297" t="s">
        <v>184</v>
      </c>
    </row>
    <row r="232" s="13" customFormat="1">
      <c r="A232" s="13"/>
      <c r="B232" s="266"/>
      <c r="C232" s="267"/>
      <c r="D232" s="258" t="s">
        <v>271</v>
      </c>
      <c r="E232" s="268" t="s">
        <v>1</v>
      </c>
      <c r="F232" s="269" t="s">
        <v>536</v>
      </c>
      <c r="G232" s="267"/>
      <c r="H232" s="270">
        <v>72.219999999999999</v>
      </c>
      <c r="I232" s="271"/>
      <c r="J232" s="267"/>
      <c r="K232" s="267"/>
      <c r="L232" s="272"/>
      <c r="M232" s="273"/>
      <c r="N232" s="274"/>
      <c r="O232" s="274"/>
      <c r="P232" s="274"/>
      <c r="Q232" s="274"/>
      <c r="R232" s="274"/>
      <c r="S232" s="274"/>
      <c r="T232" s="275"/>
      <c r="U232" s="13"/>
      <c r="V232" s="13"/>
      <c r="W232" s="13"/>
      <c r="X232" s="13"/>
      <c r="Y232" s="13"/>
      <c r="Z232" s="13"/>
      <c r="AA232" s="13"/>
      <c r="AB232" s="13"/>
      <c r="AC232" s="13"/>
      <c r="AD232" s="13"/>
      <c r="AE232" s="13"/>
      <c r="AT232" s="276" t="s">
        <v>271</v>
      </c>
      <c r="AU232" s="276" t="s">
        <v>99</v>
      </c>
      <c r="AV232" s="13" t="s">
        <v>99</v>
      </c>
      <c r="AW232" s="13" t="s">
        <v>38</v>
      </c>
      <c r="AX232" s="13" t="s">
        <v>83</v>
      </c>
      <c r="AY232" s="276" t="s">
        <v>184</v>
      </c>
    </row>
    <row r="233" s="14" customFormat="1">
      <c r="A233" s="14"/>
      <c r="B233" s="277"/>
      <c r="C233" s="278"/>
      <c r="D233" s="258" t="s">
        <v>271</v>
      </c>
      <c r="E233" s="279" t="s">
        <v>1</v>
      </c>
      <c r="F233" s="280" t="s">
        <v>273</v>
      </c>
      <c r="G233" s="278"/>
      <c r="H233" s="281">
        <v>72.219999999999999</v>
      </c>
      <c r="I233" s="282"/>
      <c r="J233" s="278"/>
      <c r="K233" s="278"/>
      <c r="L233" s="283"/>
      <c r="M233" s="284"/>
      <c r="N233" s="285"/>
      <c r="O233" s="285"/>
      <c r="P233" s="285"/>
      <c r="Q233" s="285"/>
      <c r="R233" s="285"/>
      <c r="S233" s="285"/>
      <c r="T233" s="286"/>
      <c r="U233" s="14"/>
      <c r="V233" s="14"/>
      <c r="W233" s="14"/>
      <c r="X233" s="14"/>
      <c r="Y233" s="14"/>
      <c r="Z233" s="14"/>
      <c r="AA233" s="14"/>
      <c r="AB233" s="14"/>
      <c r="AC233" s="14"/>
      <c r="AD233" s="14"/>
      <c r="AE233" s="14"/>
      <c r="AT233" s="287" t="s">
        <v>271</v>
      </c>
      <c r="AU233" s="287" t="s">
        <v>99</v>
      </c>
      <c r="AV233" s="14" t="s">
        <v>196</v>
      </c>
      <c r="AW233" s="14" t="s">
        <v>38</v>
      </c>
      <c r="AX233" s="14" t="s">
        <v>91</v>
      </c>
      <c r="AY233" s="287" t="s">
        <v>184</v>
      </c>
    </row>
    <row r="234" s="2" customFormat="1" ht="16.5" customHeight="1">
      <c r="A234" s="40"/>
      <c r="B234" s="41"/>
      <c r="C234" s="245" t="s">
        <v>372</v>
      </c>
      <c r="D234" s="245" t="s">
        <v>187</v>
      </c>
      <c r="E234" s="246" t="s">
        <v>537</v>
      </c>
      <c r="F234" s="247" t="s">
        <v>538</v>
      </c>
      <c r="G234" s="248" t="s">
        <v>269</v>
      </c>
      <c r="H234" s="249">
        <v>45.780000000000001</v>
      </c>
      <c r="I234" s="250"/>
      <c r="J234" s="251">
        <f>ROUND(I234*H234,2)</f>
        <v>0</v>
      </c>
      <c r="K234" s="247" t="s">
        <v>191</v>
      </c>
      <c r="L234" s="46"/>
      <c r="M234" s="252" t="s">
        <v>1</v>
      </c>
      <c r="N234" s="253" t="s">
        <v>49</v>
      </c>
      <c r="O234" s="93"/>
      <c r="P234" s="254">
        <f>O234*H234</f>
        <v>0</v>
      </c>
      <c r="Q234" s="254">
        <v>0.71545999999999998</v>
      </c>
      <c r="R234" s="254">
        <f>Q234*H234</f>
        <v>32.7537588</v>
      </c>
      <c r="S234" s="254">
        <v>0</v>
      </c>
      <c r="T234" s="255">
        <f>S234*H234</f>
        <v>0</v>
      </c>
      <c r="U234" s="40"/>
      <c r="V234" s="40"/>
      <c r="W234" s="40"/>
      <c r="X234" s="40"/>
      <c r="Y234" s="40"/>
      <c r="Z234" s="40"/>
      <c r="AA234" s="40"/>
      <c r="AB234" s="40"/>
      <c r="AC234" s="40"/>
      <c r="AD234" s="40"/>
      <c r="AE234" s="40"/>
      <c r="AR234" s="256" t="s">
        <v>196</v>
      </c>
      <c r="AT234" s="256" t="s">
        <v>187</v>
      </c>
      <c r="AU234" s="256" t="s">
        <v>99</v>
      </c>
      <c r="AY234" s="18" t="s">
        <v>184</v>
      </c>
      <c r="BE234" s="257">
        <f>IF(N234="základní",J234,0)</f>
        <v>0</v>
      </c>
      <c r="BF234" s="257">
        <f>IF(N234="snížená",J234,0)</f>
        <v>0</v>
      </c>
      <c r="BG234" s="257">
        <f>IF(N234="zákl. přenesená",J234,0)</f>
        <v>0</v>
      </c>
      <c r="BH234" s="257">
        <f>IF(N234="sníž. přenesená",J234,0)</f>
        <v>0</v>
      </c>
      <c r="BI234" s="257">
        <f>IF(N234="nulová",J234,0)</f>
        <v>0</v>
      </c>
      <c r="BJ234" s="18" t="s">
        <v>99</v>
      </c>
      <c r="BK234" s="257">
        <f>ROUND(I234*H234,2)</f>
        <v>0</v>
      </c>
      <c r="BL234" s="18" t="s">
        <v>196</v>
      </c>
      <c r="BM234" s="256" t="s">
        <v>539</v>
      </c>
    </row>
    <row r="235" s="15" customFormat="1">
      <c r="A235" s="15"/>
      <c r="B235" s="288"/>
      <c r="C235" s="289"/>
      <c r="D235" s="258" t="s">
        <v>271</v>
      </c>
      <c r="E235" s="290" t="s">
        <v>1</v>
      </c>
      <c r="F235" s="291" t="s">
        <v>535</v>
      </c>
      <c r="G235" s="289"/>
      <c r="H235" s="290" t="s">
        <v>1</v>
      </c>
      <c r="I235" s="292"/>
      <c r="J235" s="289"/>
      <c r="K235" s="289"/>
      <c r="L235" s="293"/>
      <c r="M235" s="294"/>
      <c r="N235" s="295"/>
      <c r="O235" s="295"/>
      <c r="P235" s="295"/>
      <c r="Q235" s="295"/>
      <c r="R235" s="295"/>
      <c r="S235" s="295"/>
      <c r="T235" s="296"/>
      <c r="U235" s="15"/>
      <c r="V235" s="15"/>
      <c r="W235" s="15"/>
      <c r="X235" s="15"/>
      <c r="Y235" s="15"/>
      <c r="Z235" s="15"/>
      <c r="AA235" s="15"/>
      <c r="AB235" s="15"/>
      <c r="AC235" s="15"/>
      <c r="AD235" s="15"/>
      <c r="AE235" s="15"/>
      <c r="AT235" s="297" t="s">
        <v>271</v>
      </c>
      <c r="AU235" s="297" t="s">
        <v>99</v>
      </c>
      <c r="AV235" s="15" t="s">
        <v>91</v>
      </c>
      <c r="AW235" s="15" t="s">
        <v>38</v>
      </c>
      <c r="AX235" s="15" t="s">
        <v>83</v>
      </c>
      <c r="AY235" s="297" t="s">
        <v>184</v>
      </c>
    </row>
    <row r="236" s="13" customFormat="1">
      <c r="A236" s="13"/>
      <c r="B236" s="266"/>
      <c r="C236" s="267"/>
      <c r="D236" s="258" t="s">
        <v>271</v>
      </c>
      <c r="E236" s="268" t="s">
        <v>1</v>
      </c>
      <c r="F236" s="269" t="s">
        <v>540</v>
      </c>
      <c r="G236" s="267"/>
      <c r="H236" s="270">
        <v>45.780000000000001</v>
      </c>
      <c r="I236" s="271"/>
      <c r="J236" s="267"/>
      <c r="K236" s="267"/>
      <c r="L236" s="272"/>
      <c r="M236" s="273"/>
      <c r="N236" s="274"/>
      <c r="O236" s="274"/>
      <c r="P236" s="274"/>
      <c r="Q236" s="274"/>
      <c r="R236" s="274"/>
      <c r="S236" s="274"/>
      <c r="T236" s="275"/>
      <c r="U236" s="13"/>
      <c r="V236" s="13"/>
      <c r="W236" s="13"/>
      <c r="X236" s="13"/>
      <c r="Y236" s="13"/>
      <c r="Z236" s="13"/>
      <c r="AA236" s="13"/>
      <c r="AB236" s="13"/>
      <c r="AC236" s="13"/>
      <c r="AD236" s="13"/>
      <c r="AE236" s="13"/>
      <c r="AT236" s="276" t="s">
        <v>271</v>
      </c>
      <c r="AU236" s="276" t="s">
        <v>99</v>
      </c>
      <c r="AV236" s="13" t="s">
        <v>99</v>
      </c>
      <c r="AW236" s="13" t="s">
        <v>38</v>
      </c>
      <c r="AX236" s="13" t="s">
        <v>83</v>
      </c>
      <c r="AY236" s="276" t="s">
        <v>184</v>
      </c>
    </row>
    <row r="237" s="14" customFormat="1">
      <c r="A237" s="14"/>
      <c r="B237" s="277"/>
      <c r="C237" s="278"/>
      <c r="D237" s="258" t="s">
        <v>271</v>
      </c>
      <c r="E237" s="279" t="s">
        <v>1</v>
      </c>
      <c r="F237" s="280" t="s">
        <v>273</v>
      </c>
      <c r="G237" s="278"/>
      <c r="H237" s="281">
        <v>45.780000000000001</v>
      </c>
      <c r="I237" s="282"/>
      <c r="J237" s="278"/>
      <c r="K237" s="278"/>
      <c r="L237" s="283"/>
      <c r="M237" s="284"/>
      <c r="N237" s="285"/>
      <c r="O237" s="285"/>
      <c r="P237" s="285"/>
      <c r="Q237" s="285"/>
      <c r="R237" s="285"/>
      <c r="S237" s="285"/>
      <c r="T237" s="286"/>
      <c r="U237" s="14"/>
      <c r="V237" s="14"/>
      <c r="W237" s="14"/>
      <c r="X237" s="14"/>
      <c r="Y237" s="14"/>
      <c r="Z237" s="14"/>
      <c r="AA237" s="14"/>
      <c r="AB237" s="14"/>
      <c r="AC237" s="14"/>
      <c r="AD237" s="14"/>
      <c r="AE237" s="14"/>
      <c r="AT237" s="287" t="s">
        <v>271</v>
      </c>
      <c r="AU237" s="287" t="s">
        <v>99</v>
      </c>
      <c r="AV237" s="14" t="s">
        <v>196</v>
      </c>
      <c r="AW237" s="14" t="s">
        <v>38</v>
      </c>
      <c r="AX237" s="14" t="s">
        <v>91</v>
      </c>
      <c r="AY237" s="287" t="s">
        <v>184</v>
      </c>
    </row>
    <row r="238" s="2" customFormat="1" ht="16.5" customHeight="1">
      <c r="A238" s="40"/>
      <c r="B238" s="41"/>
      <c r="C238" s="245" t="s">
        <v>378</v>
      </c>
      <c r="D238" s="245" t="s">
        <v>187</v>
      </c>
      <c r="E238" s="246" t="s">
        <v>541</v>
      </c>
      <c r="F238" s="247" t="s">
        <v>542</v>
      </c>
      <c r="G238" s="248" t="s">
        <v>319</v>
      </c>
      <c r="H238" s="249">
        <v>27.745999999999999</v>
      </c>
      <c r="I238" s="250"/>
      <c r="J238" s="251">
        <f>ROUND(I238*H238,2)</f>
        <v>0</v>
      </c>
      <c r="K238" s="247" t="s">
        <v>191</v>
      </c>
      <c r="L238" s="46"/>
      <c r="M238" s="252" t="s">
        <v>1</v>
      </c>
      <c r="N238" s="253" t="s">
        <v>49</v>
      </c>
      <c r="O238" s="93"/>
      <c r="P238" s="254">
        <f>O238*H238</f>
        <v>0</v>
      </c>
      <c r="Q238" s="254">
        <v>1.6627000000000001</v>
      </c>
      <c r="R238" s="254">
        <f>Q238*H238</f>
        <v>46.133274200000002</v>
      </c>
      <c r="S238" s="254">
        <v>0</v>
      </c>
      <c r="T238" s="255">
        <f>S238*H238</f>
        <v>0</v>
      </c>
      <c r="U238" s="40"/>
      <c r="V238" s="40"/>
      <c r="W238" s="40"/>
      <c r="X238" s="40"/>
      <c r="Y238" s="40"/>
      <c r="Z238" s="40"/>
      <c r="AA238" s="40"/>
      <c r="AB238" s="40"/>
      <c r="AC238" s="40"/>
      <c r="AD238" s="40"/>
      <c r="AE238" s="40"/>
      <c r="AR238" s="256" t="s">
        <v>196</v>
      </c>
      <c r="AT238" s="256" t="s">
        <v>187</v>
      </c>
      <c r="AU238" s="256" t="s">
        <v>99</v>
      </c>
      <c r="AY238" s="18" t="s">
        <v>184</v>
      </c>
      <c r="BE238" s="257">
        <f>IF(N238="základní",J238,0)</f>
        <v>0</v>
      </c>
      <c r="BF238" s="257">
        <f>IF(N238="snížená",J238,0)</f>
        <v>0</v>
      </c>
      <c r="BG238" s="257">
        <f>IF(N238="zákl. přenesená",J238,0)</f>
        <v>0</v>
      </c>
      <c r="BH238" s="257">
        <f>IF(N238="sníž. přenesená",J238,0)</f>
        <v>0</v>
      </c>
      <c r="BI238" s="257">
        <f>IF(N238="nulová",J238,0)</f>
        <v>0</v>
      </c>
      <c r="BJ238" s="18" t="s">
        <v>99</v>
      </c>
      <c r="BK238" s="257">
        <f>ROUND(I238*H238,2)</f>
        <v>0</v>
      </c>
      <c r="BL238" s="18" t="s">
        <v>196</v>
      </c>
      <c r="BM238" s="256" t="s">
        <v>543</v>
      </c>
    </row>
    <row r="239" s="15" customFormat="1">
      <c r="A239" s="15"/>
      <c r="B239" s="288"/>
      <c r="C239" s="289"/>
      <c r="D239" s="258" t="s">
        <v>271</v>
      </c>
      <c r="E239" s="290" t="s">
        <v>1</v>
      </c>
      <c r="F239" s="291" t="s">
        <v>544</v>
      </c>
      <c r="G239" s="289"/>
      <c r="H239" s="290" t="s">
        <v>1</v>
      </c>
      <c r="I239" s="292"/>
      <c r="J239" s="289"/>
      <c r="K239" s="289"/>
      <c r="L239" s="293"/>
      <c r="M239" s="294"/>
      <c r="N239" s="295"/>
      <c r="O239" s="295"/>
      <c r="P239" s="295"/>
      <c r="Q239" s="295"/>
      <c r="R239" s="295"/>
      <c r="S239" s="295"/>
      <c r="T239" s="296"/>
      <c r="U239" s="15"/>
      <c r="V239" s="15"/>
      <c r="W239" s="15"/>
      <c r="X239" s="15"/>
      <c r="Y239" s="15"/>
      <c r="Z239" s="15"/>
      <c r="AA239" s="15"/>
      <c r="AB239" s="15"/>
      <c r="AC239" s="15"/>
      <c r="AD239" s="15"/>
      <c r="AE239" s="15"/>
      <c r="AT239" s="297" t="s">
        <v>271</v>
      </c>
      <c r="AU239" s="297" t="s">
        <v>99</v>
      </c>
      <c r="AV239" s="15" t="s">
        <v>91</v>
      </c>
      <c r="AW239" s="15" t="s">
        <v>38</v>
      </c>
      <c r="AX239" s="15" t="s">
        <v>83</v>
      </c>
      <c r="AY239" s="297" t="s">
        <v>184</v>
      </c>
    </row>
    <row r="240" s="13" customFormat="1">
      <c r="A240" s="13"/>
      <c r="B240" s="266"/>
      <c r="C240" s="267"/>
      <c r="D240" s="258" t="s">
        <v>271</v>
      </c>
      <c r="E240" s="268" t="s">
        <v>1</v>
      </c>
      <c r="F240" s="269" t="s">
        <v>545</v>
      </c>
      <c r="G240" s="267"/>
      <c r="H240" s="270">
        <v>8.0350000000000001</v>
      </c>
      <c r="I240" s="271"/>
      <c r="J240" s="267"/>
      <c r="K240" s="267"/>
      <c r="L240" s="272"/>
      <c r="M240" s="273"/>
      <c r="N240" s="274"/>
      <c r="O240" s="274"/>
      <c r="P240" s="274"/>
      <c r="Q240" s="274"/>
      <c r="R240" s="274"/>
      <c r="S240" s="274"/>
      <c r="T240" s="275"/>
      <c r="U240" s="13"/>
      <c r="V240" s="13"/>
      <c r="W240" s="13"/>
      <c r="X240" s="13"/>
      <c r="Y240" s="13"/>
      <c r="Z240" s="13"/>
      <c r="AA240" s="13"/>
      <c r="AB240" s="13"/>
      <c r="AC240" s="13"/>
      <c r="AD240" s="13"/>
      <c r="AE240" s="13"/>
      <c r="AT240" s="276" t="s">
        <v>271</v>
      </c>
      <c r="AU240" s="276" t="s">
        <v>99</v>
      </c>
      <c r="AV240" s="13" t="s">
        <v>99</v>
      </c>
      <c r="AW240" s="13" t="s">
        <v>38</v>
      </c>
      <c r="AX240" s="13" t="s">
        <v>83</v>
      </c>
      <c r="AY240" s="276" t="s">
        <v>184</v>
      </c>
    </row>
    <row r="241" s="13" customFormat="1">
      <c r="A241" s="13"/>
      <c r="B241" s="266"/>
      <c r="C241" s="267"/>
      <c r="D241" s="258" t="s">
        <v>271</v>
      </c>
      <c r="E241" s="268" t="s">
        <v>1</v>
      </c>
      <c r="F241" s="269" t="s">
        <v>546</v>
      </c>
      <c r="G241" s="267"/>
      <c r="H241" s="270">
        <v>19.710999999999999</v>
      </c>
      <c r="I241" s="271"/>
      <c r="J241" s="267"/>
      <c r="K241" s="267"/>
      <c r="L241" s="272"/>
      <c r="M241" s="273"/>
      <c r="N241" s="274"/>
      <c r="O241" s="274"/>
      <c r="P241" s="274"/>
      <c r="Q241" s="274"/>
      <c r="R241" s="274"/>
      <c r="S241" s="274"/>
      <c r="T241" s="275"/>
      <c r="U241" s="13"/>
      <c r="V241" s="13"/>
      <c r="W241" s="13"/>
      <c r="X241" s="13"/>
      <c r="Y241" s="13"/>
      <c r="Z241" s="13"/>
      <c r="AA241" s="13"/>
      <c r="AB241" s="13"/>
      <c r="AC241" s="13"/>
      <c r="AD241" s="13"/>
      <c r="AE241" s="13"/>
      <c r="AT241" s="276" t="s">
        <v>271</v>
      </c>
      <c r="AU241" s="276" t="s">
        <v>99</v>
      </c>
      <c r="AV241" s="13" t="s">
        <v>99</v>
      </c>
      <c r="AW241" s="13" t="s">
        <v>38</v>
      </c>
      <c r="AX241" s="13" t="s">
        <v>83</v>
      </c>
      <c r="AY241" s="276" t="s">
        <v>184</v>
      </c>
    </row>
    <row r="242" s="14" customFormat="1">
      <c r="A242" s="14"/>
      <c r="B242" s="277"/>
      <c r="C242" s="278"/>
      <c r="D242" s="258" t="s">
        <v>271</v>
      </c>
      <c r="E242" s="279" t="s">
        <v>1</v>
      </c>
      <c r="F242" s="280" t="s">
        <v>273</v>
      </c>
      <c r="G242" s="278"/>
      <c r="H242" s="281">
        <v>27.745999999999999</v>
      </c>
      <c r="I242" s="282"/>
      <c r="J242" s="278"/>
      <c r="K242" s="278"/>
      <c r="L242" s="283"/>
      <c r="M242" s="284"/>
      <c r="N242" s="285"/>
      <c r="O242" s="285"/>
      <c r="P242" s="285"/>
      <c r="Q242" s="285"/>
      <c r="R242" s="285"/>
      <c r="S242" s="285"/>
      <c r="T242" s="286"/>
      <c r="U242" s="14"/>
      <c r="V242" s="14"/>
      <c r="W242" s="14"/>
      <c r="X242" s="14"/>
      <c r="Y242" s="14"/>
      <c r="Z242" s="14"/>
      <c r="AA242" s="14"/>
      <c r="AB242" s="14"/>
      <c r="AC242" s="14"/>
      <c r="AD242" s="14"/>
      <c r="AE242" s="14"/>
      <c r="AT242" s="287" t="s">
        <v>271</v>
      </c>
      <c r="AU242" s="287" t="s">
        <v>99</v>
      </c>
      <c r="AV242" s="14" t="s">
        <v>196</v>
      </c>
      <c r="AW242" s="14" t="s">
        <v>38</v>
      </c>
      <c r="AX242" s="14" t="s">
        <v>91</v>
      </c>
      <c r="AY242" s="287" t="s">
        <v>184</v>
      </c>
    </row>
    <row r="243" s="2" customFormat="1" ht="16.5" customHeight="1">
      <c r="A243" s="40"/>
      <c r="B243" s="41"/>
      <c r="C243" s="245" t="s">
        <v>386</v>
      </c>
      <c r="D243" s="245" t="s">
        <v>187</v>
      </c>
      <c r="E243" s="246" t="s">
        <v>541</v>
      </c>
      <c r="F243" s="247" t="s">
        <v>542</v>
      </c>
      <c r="G243" s="248" t="s">
        <v>319</v>
      </c>
      <c r="H243" s="249">
        <v>12.5</v>
      </c>
      <c r="I243" s="250"/>
      <c r="J243" s="251">
        <f>ROUND(I243*H243,2)</f>
        <v>0</v>
      </c>
      <c r="K243" s="247" t="s">
        <v>191</v>
      </c>
      <c r="L243" s="46"/>
      <c r="M243" s="252" t="s">
        <v>1</v>
      </c>
      <c r="N243" s="253" t="s">
        <v>49</v>
      </c>
      <c r="O243" s="93"/>
      <c r="P243" s="254">
        <f>O243*H243</f>
        <v>0</v>
      </c>
      <c r="Q243" s="254">
        <v>1.6627000000000001</v>
      </c>
      <c r="R243" s="254">
        <f>Q243*H243</f>
        <v>20.783750000000001</v>
      </c>
      <c r="S243" s="254">
        <v>0</v>
      </c>
      <c r="T243" s="255">
        <f>S243*H243</f>
        <v>0</v>
      </c>
      <c r="U243" s="40"/>
      <c r="V243" s="40"/>
      <c r="W243" s="40"/>
      <c r="X243" s="40"/>
      <c r="Y243" s="40"/>
      <c r="Z243" s="40"/>
      <c r="AA243" s="40"/>
      <c r="AB243" s="40"/>
      <c r="AC243" s="40"/>
      <c r="AD243" s="40"/>
      <c r="AE243" s="40"/>
      <c r="AR243" s="256" t="s">
        <v>196</v>
      </c>
      <c r="AT243" s="256" t="s">
        <v>187</v>
      </c>
      <c r="AU243" s="256" t="s">
        <v>99</v>
      </c>
      <c r="AY243" s="18" t="s">
        <v>184</v>
      </c>
      <c r="BE243" s="257">
        <f>IF(N243="základní",J243,0)</f>
        <v>0</v>
      </c>
      <c r="BF243" s="257">
        <f>IF(N243="snížená",J243,0)</f>
        <v>0</v>
      </c>
      <c r="BG243" s="257">
        <f>IF(N243="zákl. přenesená",J243,0)</f>
        <v>0</v>
      </c>
      <c r="BH243" s="257">
        <f>IF(N243="sníž. přenesená",J243,0)</f>
        <v>0</v>
      </c>
      <c r="BI243" s="257">
        <f>IF(N243="nulová",J243,0)</f>
        <v>0</v>
      </c>
      <c r="BJ243" s="18" t="s">
        <v>99</v>
      </c>
      <c r="BK243" s="257">
        <f>ROUND(I243*H243,2)</f>
        <v>0</v>
      </c>
      <c r="BL243" s="18" t="s">
        <v>196</v>
      </c>
      <c r="BM243" s="256" t="s">
        <v>547</v>
      </c>
    </row>
    <row r="244" s="15" customFormat="1">
      <c r="A244" s="15"/>
      <c r="B244" s="288"/>
      <c r="C244" s="289"/>
      <c r="D244" s="258" t="s">
        <v>271</v>
      </c>
      <c r="E244" s="290" t="s">
        <v>1</v>
      </c>
      <c r="F244" s="291" t="s">
        <v>548</v>
      </c>
      <c r="G244" s="289"/>
      <c r="H244" s="290" t="s">
        <v>1</v>
      </c>
      <c r="I244" s="292"/>
      <c r="J244" s="289"/>
      <c r="K244" s="289"/>
      <c r="L244" s="293"/>
      <c r="M244" s="294"/>
      <c r="N244" s="295"/>
      <c r="O244" s="295"/>
      <c r="P244" s="295"/>
      <c r="Q244" s="295"/>
      <c r="R244" s="295"/>
      <c r="S244" s="295"/>
      <c r="T244" s="296"/>
      <c r="U244" s="15"/>
      <c r="V244" s="15"/>
      <c r="W244" s="15"/>
      <c r="X244" s="15"/>
      <c r="Y244" s="15"/>
      <c r="Z244" s="15"/>
      <c r="AA244" s="15"/>
      <c r="AB244" s="15"/>
      <c r="AC244" s="15"/>
      <c r="AD244" s="15"/>
      <c r="AE244" s="15"/>
      <c r="AT244" s="297" t="s">
        <v>271</v>
      </c>
      <c r="AU244" s="297" t="s">
        <v>99</v>
      </c>
      <c r="AV244" s="15" t="s">
        <v>91</v>
      </c>
      <c r="AW244" s="15" t="s">
        <v>38</v>
      </c>
      <c r="AX244" s="15" t="s">
        <v>83</v>
      </c>
      <c r="AY244" s="297" t="s">
        <v>184</v>
      </c>
    </row>
    <row r="245" s="13" customFormat="1">
      <c r="A245" s="13"/>
      <c r="B245" s="266"/>
      <c r="C245" s="267"/>
      <c r="D245" s="258" t="s">
        <v>271</v>
      </c>
      <c r="E245" s="268" t="s">
        <v>1</v>
      </c>
      <c r="F245" s="269" t="s">
        <v>549</v>
      </c>
      <c r="G245" s="267"/>
      <c r="H245" s="270">
        <v>12.5</v>
      </c>
      <c r="I245" s="271"/>
      <c r="J245" s="267"/>
      <c r="K245" s="267"/>
      <c r="L245" s="272"/>
      <c r="M245" s="273"/>
      <c r="N245" s="274"/>
      <c r="O245" s="274"/>
      <c r="P245" s="274"/>
      <c r="Q245" s="274"/>
      <c r="R245" s="274"/>
      <c r="S245" s="274"/>
      <c r="T245" s="275"/>
      <c r="U245" s="13"/>
      <c r="V245" s="13"/>
      <c r="W245" s="13"/>
      <c r="X245" s="13"/>
      <c r="Y245" s="13"/>
      <c r="Z245" s="13"/>
      <c r="AA245" s="13"/>
      <c r="AB245" s="13"/>
      <c r="AC245" s="13"/>
      <c r="AD245" s="13"/>
      <c r="AE245" s="13"/>
      <c r="AT245" s="276" t="s">
        <v>271</v>
      </c>
      <c r="AU245" s="276" t="s">
        <v>99</v>
      </c>
      <c r="AV245" s="13" t="s">
        <v>99</v>
      </c>
      <c r="AW245" s="13" t="s">
        <v>38</v>
      </c>
      <c r="AX245" s="13" t="s">
        <v>83</v>
      </c>
      <c r="AY245" s="276" t="s">
        <v>184</v>
      </c>
    </row>
    <row r="246" s="14" customFormat="1">
      <c r="A246" s="14"/>
      <c r="B246" s="277"/>
      <c r="C246" s="278"/>
      <c r="D246" s="258" t="s">
        <v>271</v>
      </c>
      <c r="E246" s="279" t="s">
        <v>1</v>
      </c>
      <c r="F246" s="280" t="s">
        <v>273</v>
      </c>
      <c r="G246" s="278"/>
      <c r="H246" s="281">
        <v>12.5</v>
      </c>
      <c r="I246" s="282"/>
      <c r="J246" s="278"/>
      <c r="K246" s="278"/>
      <c r="L246" s="283"/>
      <c r="M246" s="284"/>
      <c r="N246" s="285"/>
      <c r="O246" s="285"/>
      <c r="P246" s="285"/>
      <c r="Q246" s="285"/>
      <c r="R246" s="285"/>
      <c r="S246" s="285"/>
      <c r="T246" s="286"/>
      <c r="U246" s="14"/>
      <c r="V246" s="14"/>
      <c r="W246" s="14"/>
      <c r="X246" s="14"/>
      <c r="Y246" s="14"/>
      <c r="Z246" s="14"/>
      <c r="AA246" s="14"/>
      <c r="AB246" s="14"/>
      <c r="AC246" s="14"/>
      <c r="AD246" s="14"/>
      <c r="AE246" s="14"/>
      <c r="AT246" s="287" t="s">
        <v>271</v>
      </c>
      <c r="AU246" s="287" t="s">
        <v>99</v>
      </c>
      <c r="AV246" s="14" t="s">
        <v>196</v>
      </c>
      <c r="AW246" s="14" t="s">
        <v>38</v>
      </c>
      <c r="AX246" s="14" t="s">
        <v>91</v>
      </c>
      <c r="AY246" s="287" t="s">
        <v>184</v>
      </c>
    </row>
    <row r="247" s="2" customFormat="1" ht="16.5" customHeight="1">
      <c r="A247" s="40"/>
      <c r="B247" s="41"/>
      <c r="C247" s="245" t="s">
        <v>392</v>
      </c>
      <c r="D247" s="245" t="s">
        <v>187</v>
      </c>
      <c r="E247" s="246" t="s">
        <v>550</v>
      </c>
      <c r="F247" s="247" t="s">
        <v>551</v>
      </c>
      <c r="G247" s="248" t="s">
        <v>269</v>
      </c>
      <c r="H247" s="249">
        <v>10.973000000000001</v>
      </c>
      <c r="I247" s="250"/>
      <c r="J247" s="251">
        <f>ROUND(I247*H247,2)</f>
        <v>0</v>
      </c>
      <c r="K247" s="247" t="s">
        <v>191</v>
      </c>
      <c r="L247" s="46"/>
      <c r="M247" s="252" t="s">
        <v>1</v>
      </c>
      <c r="N247" s="253" t="s">
        <v>49</v>
      </c>
      <c r="O247" s="93"/>
      <c r="P247" s="254">
        <f>O247*H247</f>
        <v>0</v>
      </c>
      <c r="Q247" s="254">
        <v>0.16073999999999999</v>
      </c>
      <c r="R247" s="254">
        <f>Q247*H247</f>
        <v>1.7638000200000001</v>
      </c>
      <c r="S247" s="254">
        <v>0</v>
      </c>
      <c r="T247" s="255">
        <f>S247*H247</f>
        <v>0</v>
      </c>
      <c r="U247" s="40"/>
      <c r="V247" s="40"/>
      <c r="W247" s="40"/>
      <c r="X247" s="40"/>
      <c r="Y247" s="40"/>
      <c r="Z247" s="40"/>
      <c r="AA247" s="40"/>
      <c r="AB247" s="40"/>
      <c r="AC247" s="40"/>
      <c r="AD247" s="40"/>
      <c r="AE247" s="40"/>
      <c r="AR247" s="256" t="s">
        <v>196</v>
      </c>
      <c r="AT247" s="256" t="s">
        <v>187</v>
      </c>
      <c r="AU247" s="256" t="s">
        <v>99</v>
      </c>
      <c r="AY247" s="18" t="s">
        <v>184</v>
      </c>
      <c r="BE247" s="257">
        <f>IF(N247="základní",J247,0)</f>
        <v>0</v>
      </c>
      <c r="BF247" s="257">
        <f>IF(N247="snížená",J247,0)</f>
        <v>0</v>
      </c>
      <c r="BG247" s="257">
        <f>IF(N247="zákl. přenesená",J247,0)</f>
        <v>0</v>
      </c>
      <c r="BH247" s="257">
        <f>IF(N247="sníž. přenesená",J247,0)</f>
        <v>0</v>
      </c>
      <c r="BI247" s="257">
        <f>IF(N247="nulová",J247,0)</f>
        <v>0</v>
      </c>
      <c r="BJ247" s="18" t="s">
        <v>99</v>
      </c>
      <c r="BK247" s="257">
        <f>ROUND(I247*H247,2)</f>
        <v>0</v>
      </c>
      <c r="BL247" s="18" t="s">
        <v>196</v>
      </c>
      <c r="BM247" s="256" t="s">
        <v>552</v>
      </c>
    </row>
    <row r="248" s="2" customFormat="1">
      <c r="A248" s="40"/>
      <c r="B248" s="41"/>
      <c r="C248" s="42"/>
      <c r="D248" s="258" t="s">
        <v>194</v>
      </c>
      <c r="E248" s="42"/>
      <c r="F248" s="259" t="s">
        <v>534</v>
      </c>
      <c r="G248" s="42"/>
      <c r="H248" s="42"/>
      <c r="I248" s="156"/>
      <c r="J248" s="42"/>
      <c r="K248" s="42"/>
      <c r="L248" s="46"/>
      <c r="M248" s="260"/>
      <c r="N248" s="261"/>
      <c r="O248" s="93"/>
      <c r="P248" s="93"/>
      <c r="Q248" s="93"/>
      <c r="R248" s="93"/>
      <c r="S248" s="93"/>
      <c r="T248" s="94"/>
      <c r="U248" s="40"/>
      <c r="V248" s="40"/>
      <c r="W248" s="40"/>
      <c r="X248" s="40"/>
      <c r="Y248" s="40"/>
      <c r="Z248" s="40"/>
      <c r="AA248" s="40"/>
      <c r="AB248" s="40"/>
      <c r="AC248" s="40"/>
      <c r="AD248" s="40"/>
      <c r="AE248" s="40"/>
      <c r="AT248" s="18" t="s">
        <v>194</v>
      </c>
      <c r="AU248" s="18" t="s">
        <v>99</v>
      </c>
    </row>
    <row r="249" s="15" customFormat="1">
      <c r="A249" s="15"/>
      <c r="B249" s="288"/>
      <c r="C249" s="289"/>
      <c r="D249" s="258" t="s">
        <v>271</v>
      </c>
      <c r="E249" s="290" t="s">
        <v>1</v>
      </c>
      <c r="F249" s="291" t="s">
        <v>535</v>
      </c>
      <c r="G249" s="289"/>
      <c r="H249" s="290" t="s">
        <v>1</v>
      </c>
      <c r="I249" s="292"/>
      <c r="J249" s="289"/>
      <c r="K249" s="289"/>
      <c r="L249" s="293"/>
      <c r="M249" s="294"/>
      <c r="N249" s="295"/>
      <c r="O249" s="295"/>
      <c r="P249" s="295"/>
      <c r="Q249" s="295"/>
      <c r="R249" s="295"/>
      <c r="S249" s="295"/>
      <c r="T249" s="296"/>
      <c r="U249" s="15"/>
      <c r="V249" s="15"/>
      <c r="W249" s="15"/>
      <c r="X249" s="15"/>
      <c r="Y249" s="15"/>
      <c r="Z249" s="15"/>
      <c r="AA249" s="15"/>
      <c r="AB249" s="15"/>
      <c r="AC249" s="15"/>
      <c r="AD249" s="15"/>
      <c r="AE249" s="15"/>
      <c r="AT249" s="297" t="s">
        <v>271</v>
      </c>
      <c r="AU249" s="297" t="s">
        <v>99</v>
      </c>
      <c r="AV249" s="15" t="s">
        <v>91</v>
      </c>
      <c r="AW249" s="15" t="s">
        <v>38</v>
      </c>
      <c r="AX249" s="15" t="s">
        <v>83</v>
      </c>
      <c r="AY249" s="297" t="s">
        <v>184</v>
      </c>
    </row>
    <row r="250" s="13" customFormat="1">
      <c r="A250" s="13"/>
      <c r="B250" s="266"/>
      <c r="C250" s="267"/>
      <c r="D250" s="258" t="s">
        <v>271</v>
      </c>
      <c r="E250" s="268" t="s">
        <v>1</v>
      </c>
      <c r="F250" s="269" t="s">
        <v>553</v>
      </c>
      <c r="G250" s="267"/>
      <c r="H250" s="270">
        <v>10.973000000000001</v>
      </c>
      <c r="I250" s="271"/>
      <c r="J250" s="267"/>
      <c r="K250" s="267"/>
      <c r="L250" s="272"/>
      <c r="M250" s="273"/>
      <c r="N250" s="274"/>
      <c r="O250" s="274"/>
      <c r="P250" s="274"/>
      <c r="Q250" s="274"/>
      <c r="R250" s="274"/>
      <c r="S250" s="274"/>
      <c r="T250" s="275"/>
      <c r="U250" s="13"/>
      <c r="V250" s="13"/>
      <c r="W250" s="13"/>
      <c r="X250" s="13"/>
      <c r="Y250" s="13"/>
      <c r="Z250" s="13"/>
      <c r="AA250" s="13"/>
      <c r="AB250" s="13"/>
      <c r="AC250" s="13"/>
      <c r="AD250" s="13"/>
      <c r="AE250" s="13"/>
      <c r="AT250" s="276" t="s">
        <v>271</v>
      </c>
      <c r="AU250" s="276" t="s">
        <v>99</v>
      </c>
      <c r="AV250" s="13" t="s">
        <v>99</v>
      </c>
      <c r="AW250" s="13" t="s">
        <v>38</v>
      </c>
      <c r="AX250" s="13" t="s">
        <v>83</v>
      </c>
      <c r="AY250" s="276" t="s">
        <v>184</v>
      </c>
    </row>
    <row r="251" s="14" customFormat="1">
      <c r="A251" s="14"/>
      <c r="B251" s="277"/>
      <c r="C251" s="278"/>
      <c r="D251" s="258" t="s">
        <v>271</v>
      </c>
      <c r="E251" s="279" t="s">
        <v>1</v>
      </c>
      <c r="F251" s="280" t="s">
        <v>273</v>
      </c>
      <c r="G251" s="278"/>
      <c r="H251" s="281">
        <v>10.973000000000001</v>
      </c>
      <c r="I251" s="282"/>
      <c r="J251" s="278"/>
      <c r="K251" s="278"/>
      <c r="L251" s="283"/>
      <c r="M251" s="284"/>
      <c r="N251" s="285"/>
      <c r="O251" s="285"/>
      <c r="P251" s="285"/>
      <c r="Q251" s="285"/>
      <c r="R251" s="285"/>
      <c r="S251" s="285"/>
      <c r="T251" s="286"/>
      <c r="U251" s="14"/>
      <c r="V251" s="14"/>
      <c r="W251" s="14"/>
      <c r="X251" s="14"/>
      <c r="Y251" s="14"/>
      <c r="Z251" s="14"/>
      <c r="AA251" s="14"/>
      <c r="AB251" s="14"/>
      <c r="AC251" s="14"/>
      <c r="AD251" s="14"/>
      <c r="AE251" s="14"/>
      <c r="AT251" s="287" t="s">
        <v>271</v>
      </c>
      <c r="AU251" s="287" t="s">
        <v>99</v>
      </c>
      <c r="AV251" s="14" t="s">
        <v>196</v>
      </c>
      <c r="AW251" s="14" t="s">
        <v>38</v>
      </c>
      <c r="AX251" s="14" t="s">
        <v>91</v>
      </c>
      <c r="AY251" s="287" t="s">
        <v>184</v>
      </c>
    </row>
    <row r="252" s="2" customFormat="1" ht="16.5" customHeight="1">
      <c r="A252" s="40"/>
      <c r="B252" s="41"/>
      <c r="C252" s="245" t="s">
        <v>396</v>
      </c>
      <c r="D252" s="245" t="s">
        <v>187</v>
      </c>
      <c r="E252" s="246" t="s">
        <v>554</v>
      </c>
      <c r="F252" s="247" t="s">
        <v>555</v>
      </c>
      <c r="G252" s="248" t="s">
        <v>269</v>
      </c>
      <c r="H252" s="249">
        <v>315.298</v>
      </c>
      <c r="I252" s="250"/>
      <c r="J252" s="251">
        <f>ROUND(I252*H252,2)</f>
        <v>0</v>
      </c>
      <c r="K252" s="247" t="s">
        <v>191</v>
      </c>
      <c r="L252" s="46"/>
      <c r="M252" s="252" t="s">
        <v>1</v>
      </c>
      <c r="N252" s="253" t="s">
        <v>49</v>
      </c>
      <c r="O252" s="93"/>
      <c r="P252" s="254">
        <f>O252*H252</f>
        <v>0</v>
      </c>
      <c r="Q252" s="254">
        <v>0.26128000000000001</v>
      </c>
      <c r="R252" s="254">
        <f>Q252*H252</f>
        <v>82.381061440000011</v>
      </c>
      <c r="S252" s="254">
        <v>0</v>
      </c>
      <c r="T252" s="255">
        <f>S252*H252</f>
        <v>0</v>
      </c>
      <c r="U252" s="40"/>
      <c r="V252" s="40"/>
      <c r="W252" s="40"/>
      <c r="X252" s="40"/>
      <c r="Y252" s="40"/>
      <c r="Z252" s="40"/>
      <c r="AA252" s="40"/>
      <c r="AB252" s="40"/>
      <c r="AC252" s="40"/>
      <c r="AD252" s="40"/>
      <c r="AE252" s="40"/>
      <c r="AR252" s="256" t="s">
        <v>196</v>
      </c>
      <c r="AT252" s="256" t="s">
        <v>187</v>
      </c>
      <c r="AU252" s="256" t="s">
        <v>99</v>
      </c>
      <c r="AY252" s="18" t="s">
        <v>184</v>
      </c>
      <c r="BE252" s="257">
        <f>IF(N252="základní",J252,0)</f>
        <v>0</v>
      </c>
      <c r="BF252" s="257">
        <f>IF(N252="snížená",J252,0)</f>
        <v>0</v>
      </c>
      <c r="BG252" s="257">
        <f>IF(N252="zákl. přenesená",J252,0)</f>
        <v>0</v>
      </c>
      <c r="BH252" s="257">
        <f>IF(N252="sníž. přenesená",J252,0)</f>
        <v>0</v>
      </c>
      <c r="BI252" s="257">
        <f>IF(N252="nulová",J252,0)</f>
        <v>0</v>
      </c>
      <c r="BJ252" s="18" t="s">
        <v>99</v>
      </c>
      <c r="BK252" s="257">
        <f>ROUND(I252*H252,2)</f>
        <v>0</v>
      </c>
      <c r="BL252" s="18" t="s">
        <v>196</v>
      </c>
      <c r="BM252" s="256" t="s">
        <v>556</v>
      </c>
    </row>
    <row r="253" s="2" customFormat="1">
      <c r="A253" s="40"/>
      <c r="B253" s="41"/>
      <c r="C253" s="42"/>
      <c r="D253" s="258" t="s">
        <v>194</v>
      </c>
      <c r="E253" s="42"/>
      <c r="F253" s="259" t="s">
        <v>534</v>
      </c>
      <c r="G253" s="42"/>
      <c r="H253" s="42"/>
      <c r="I253" s="156"/>
      <c r="J253" s="42"/>
      <c r="K253" s="42"/>
      <c r="L253" s="46"/>
      <c r="M253" s="260"/>
      <c r="N253" s="261"/>
      <c r="O253" s="93"/>
      <c r="P253" s="93"/>
      <c r="Q253" s="93"/>
      <c r="R253" s="93"/>
      <c r="S253" s="93"/>
      <c r="T253" s="94"/>
      <c r="U253" s="40"/>
      <c r="V253" s="40"/>
      <c r="W253" s="40"/>
      <c r="X253" s="40"/>
      <c r="Y253" s="40"/>
      <c r="Z253" s="40"/>
      <c r="AA253" s="40"/>
      <c r="AB253" s="40"/>
      <c r="AC253" s="40"/>
      <c r="AD253" s="40"/>
      <c r="AE253" s="40"/>
      <c r="AT253" s="18" t="s">
        <v>194</v>
      </c>
      <c r="AU253" s="18" t="s">
        <v>99</v>
      </c>
    </row>
    <row r="254" s="15" customFormat="1">
      <c r="A254" s="15"/>
      <c r="B254" s="288"/>
      <c r="C254" s="289"/>
      <c r="D254" s="258" t="s">
        <v>271</v>
      </c>
      <c r="E254" s="290" t="s">
        <v>1</v>
      </c>
      <c r="F254" s="291" t="s">
        <v>535</v>
      </c>
      <c r="G254" s="289"/>
      <c r="H254" s="290" t="s">
        <v>1</v>
      </c>
      <c r="I254" s="292"/>
      <c r="J254" s="289"/>
      <c r="K254" s="289"/>
      <c r="L254" s="293"/>
      <c r="M254" s="294"/>
      <c r="N254" s="295"/>
      <c r="O254" s="295"/>
      <c r="P254" s="295"/>
      <c r="Q254" s="295"/>
      <c r="R254" s="295"/>
      <c r="S254" s="295"/>
      <c r="T254" s="296"/>
      <c r="U254" s="15"/>
      <c r="V254" s="15"/>
      <c r="W254" s="15"/>
      <c r="X254" s="15"/>
      <c r="Y254" s="15"/>
      <c r="Z254" s="15"/>
      <c r="AA254" s="15"/>
      <c r="AB254" s="15"/>
      <c r="AC254" s="15"/>
      <c r="AD254" s="15"/>
      <c r="AE254" s="15"/>
      <c r="AT254" s="297" t="s">
        <v>271</v>
      </c>
      <c r="AU254" s="297" t="s">
        <v>99</v>
      </c>
      <c r="AV254" s="15" t="s">
        <v>91</v>
      </c>
      <c r="AW254" s="15" t="s">
        <v>38</v>
      </c>
      <c r="AX254" s="15" t="s">
        <v>83</v>
      </c>
      <c r="AY254" s="297" t="s">
        <v>184</v>
      </c>
    </row>
    <row r="255" s="13" customFormat="1">
      <c r="A255" s="13"/>
      <c r="B255" s="266"/>
      <c r="C255" s="267"/>
      <c r="D255" s="258" t="s">
        <v>271</v>
      </c>
      <c r="E255" s="268" t="s">
        <v>1</v>
      </c>
      <c r="F255" s="269" t="s">
        <v>557</v>
      </c>
      <c r="G255" s="267"/>
      <c r="H255" s="270">
        <v>73.950000000000003</v>
      </c>
      <c r="I255" s="271"/>
      <c r="J255" s="267"/>
      <c r="K255" s="267"/>
      <c r="L255" s="272"/>
      <c r="M255" s="273"/>
      <c r="N255" s="274"/>
      <c r="O255" s="274"/>
      <c r="P255" s="274"/>
      <c r="Q255" s="274"/>
      <c r="R255" s="274"/>
      <c r="S255" s="274"/>
      <c r="T255" s="275"/>
      <c r="U255" s="13"/>
      <c r="V255" s="13"/>
      <c r="W255" s="13"/>
      <c r="X255" s="13"/>
      <c r="Y255" s="13"/>
      <c r="Z255" s="13"/>
      <c r="AA255" s="13"/>
      <c r="AB255" s="13"/>
      <c r="AC255" s="13"/>
      <c r="AD255" s="13"/>
      <c r="AE255" s="13"/>
      <c r="AT255" s="276" t="s">
        <v>271</v>
      </c>
      <c r="AU255" s="276" t="s">
        <v>99</v>
      </c>
      <c r="AV255" s="13" t="s">
        <v>99</v>
      </c>
      <c r="AW255" s="13" t="s">
        <v>38</v>
      </c>
      <c r="AX255" s="13" t="s">
        <v>83</v>
      </c>
      <c r="AY255" s="276" t="s">
        <v>184</v>
      </c>
    </row>
    <row r="256" s="13" customFormat="1">
      <c r="A256" s="13"/>
      <c r="B256" s="266"/>
      <c r="C256" s="267"/>
      <c r="D256" s="258" t="s">
        <v>271</v>
      </c>
      <c r="E256" s="268" t="s">
        <v>1</v>
      </c>
      <c r="F256" s="269" t="s">
        <v>558</v>
      </c>
      <c r="G256" s="267"/>
      <c r="H256" s="270">
        <v>78.325000000000003</v>
      </c>
      <c r="I256" s="271"/>
      <c r="J256" s="267"/>
      <c r="K256" s="267"/>
      <c r="L256" s="272"/>
      <c r="M256" s="273"/>
      <c r="N256" s="274"/>
      <c r="O256" s="274"/>
      <c r="P256" s="274"/>
      <c r="Q256" s="274"/>
      <c r="R256" s="274"/>
      <c r="S256" s="274"/>
      <c r="T256" s="275"/>
      <c r="U256" s="13"/>
      <c r="V256" s="13"/>
      <c r="W256" s="13"/>
      <c r="X256" s="13"/>
      <c r="Y256" s="13"/>
      <c r="Z256" s="13"/>
      <c r="AA256" s="13"/>
      <c r="AB256" s="13"/>
      <c r="AC256" s="13"/>
      <c r="AD256" s="13"/>
      <c r="AE256" s="13"/>
      <c r="AT256" s="276" t="s">
        <v>271</v>
      </c>
      <c r="AU256" s="276" t="s">
        <v>99</v>
      </c>
      <c r="AV256" s="13" t="s">
        <v>99</v>
      </c>
      <c r="AW256" s="13" t="s">
        <v>38</v>
      </c>
      <c r="AX256" s="13" t="s">
        <v>83</v>
      </c>
      <c r="AY256" s="276" t="s">
        <v>184</v>
      </c>
    </row>
    <row r="257" s="13" customFormat="1">
      <c r="A257" s="13"/>
      <c r="B257" s="266"/>
      <c r="C257" s="267"/>
      <c r="D257" s="258" t="s">
        <v>271</v>
      </c>
      <c r="E257" s="268" t="s">
        <v>1</v>
      </c>
      <c r="F257" s="269" t="s">
        <v>559</v>
      </c>
      <c r="G257" s="267"/>
      <c r="H257" s="270">
        <v>78.325000000000003</v>
      </c>
      <c r="I257" s="271"/>
      <c r="J257" s="267"/>
      <c r="K257" s="267"/>
      <c r="L257" s="272"/>
      <c r="M257" s="273"/>
      <c r="N257" s="274"/>
      <c r="O257" s="274"/>
      <c r="P257" s="274"/>
      <c r="Q257" s="274"/>
      <c r="R257" s="274"/>
      <c r="S257" s="274"/>
      <c r="T257" s="275"/>
      <c r="U257" s="13"/>
      <c r="V257" s="13"/>
      <c r="W257" s="13"/>
      <c r="X257" s="13"/>
      <c r="Y257" s="13"/>
      <c r="Z257" s="13"/>
      <c r="AA257" s="13"/>
      <c r="AB257" s="13"/>
      <c r="AC257" s="13"/>
      <c r="AD257" s="13"/>
      <c r="AE257" s="13"/>
      <c r="AT257" s="276" t="s">
        <v>271</v>
      </c>
      <c r="AU257" s="276" t="s">
        <v>99</v>
      </c>
      <c r="AV257" s="13" t="s">
        <v>99</v>
      </c>
      <c r="AW257" s="13" t="s">
        <v>38</v>
      </c>
      <c r="AX257" s="13" t="s">
        <v>83</v>
      </c>
      <c r="AY257" s="276" t="s">
        <v>184</v>
      </c>
    </row>
    <row r="258" s="13" customFormat="1">
      <c r="A258" s="13"/>
      <c r="B258" s="266"/>
      <c r="C258" s="267"/>
      <c r="D258" s="258" t="s">
        <v>271</v>
      </c>
      <c r="E258" s="268" t="s">
        <v>1</v>
      </c>
      <c r="F258" s="269" t="s">
        <v>560</v>
      </c>
      <c r="G258" s="267"/>
      <c r="H258" s="270">
        <v>84.697999999999993</v>
      </c>
      <c r="I258" s="271"/>
      <c r="J258" s="267"/>
      <c r="K258" s="267"/>
      <c r="L258" s="272"/>
      <c r="M258" s="273"/>
      <c r="N258" s="274"/>
      <c r="O258" s="274"/>
      <c r="P258" s="274"/>
      <c r="Q258" s="274"/>
      <c r="R258" s="274"/>
      <c r="S258" s="274"/>
      <c r="T258" s="275"/>
      <c r="U258" s="13"/>
      <c r="V258" s="13"/>
      <c r="W258" s="13"/>
      <c r="X258" s="13"/>
      <c r="Y258" s="13"/>
      <c r="Z258" s="13"/>
      <c r="AA258" s="13"/>
      <c r="AB258" s="13"/>
      <c r="AC258" s="13"/>
      <c r="AD258" s="13"/>
      <c r="AE258" s="13"/>
      <c r="AT258" s="276" t="s">
        <v>271</v>
      </c>
      <c r="AU258" s="276" t="s">
        <v>99</v>
      </c>
      <c r="AV258" s="13" t="s">
        <v>99</v>
      </c>
      <c r="AW258" s="13" t="s">
        <v>38</v>
      </c>
      <c r="AX258" s="13" t="s">
        <v>83</v>
      </c>
      <c r="AY258" s="276" t="s">
        <v>184</v>
      </c>
    </row>
    <row r="259" s="14" customFormat="1">
      <c r="A259" s="14"/>
      <c r="B259" s="277"/>
      <c r="C259" s="278"/>
      <c r="D259" s="258" t="s">
        <v>271</v>
      </c>
      <c r="E259" s="279" t="s">
        <v>1</v>
      </c>
      <c r="F259" s="280" t="s">
        <v>273</v>
      </c>
      <c r="G259" s="278"/>
      <c r="H259" s="281">
        <v>315.298</v>
      </c>
      <c r="I259" s="282"/>
      <c r="J259" s="278"/>
      <c r="K259" s="278"/>
      <c r="L259" s="283"/>
      <c r="M259" s="284"/>
      <c r="N259" s="285"/>
      <c r="O259" s="285"/>
      <c r="P259" s="285"/>
      <c r="Q259" s="285"/>
      <c r="R259" s="285"/>
      <c r="S259" s="285"/>
      <c r="T259" s="286"/>
      <c r="U259" s="14"/>
      <c r="V259" s="14"/>
      <c r="W259" s="14"/>
      <c r="X259" s="14"/>
      <c r="Y259" s="14"/>
      <c r="Z259" s="14"/>
      <c r="AA259" s="14"/>
      <c r="AB259" s="14"/>
      <c r="AC259" s="14"/>
      <c r="AD259" s="14"/>
      <c r="AE259" s="14"/>
      <c r="AT259" s="287" t="s">
        <v>271</v>
      </c>
      <c r="AU259" s="287" t="s">
        <v>99</v>
      </c>
      <c r="AV259" s="14" t="s">
        <v>196</v>
      </c>
      <c r="AW259" s="14" t="s">
        <v>38</v>
      </c>
      <c r="AX259" s="14" t="s">
        <v>91</v>
      </c>
      <c r="AY259" s="287" t="s">
        <v>184</v>
      </c>
    </row>
    <row r="260" s="2" customFormat="1" ht="16.5" customHeight="1">
      <c r="A260" s="40"/>
      <c r="B260" s="41"/>
      <c r="C260" s="245" t="s">
        <v>401</v>
      </c>
      <c r="D260" s="245" t="s">
        <v>187</v>
      </c>
      <c r="E260" s="246" t="s">
        <v>561</v>
      </c>
      <c r="F260" s="247" t="s">
        <v>562</v>
      </c>
      <c r="G260" s="248" t="s">
        <v>269</v>
      </c>
      <c r="H260" s="249">
        <v>870.298</v>
      </c>
      <c r="I260" s="250"/>
      <c r="J260" s="251">
        <f>ROUND(I260*H260,2)</f>
        <v>0</v>
      </c>
      <c r="K260" s="247" t="s">
        <v>191</v>
      </c>
      <c r="L260" s="46"/>
      <c r="M260" s="252" t="s">
        <v>1</v>
      </c>
      <c r="N260" s="253" t="s">
        <v>49</v>
      </c>
      <c r="O260" s="93"/>
      <c r="P260" s="254">
        <f>O260*H260</f>
        <v>0</v>
      </c>
      <c r="Q260" s="254">
        <v>0.32229999999999998</v>
      </c>
      <c r="R260" s="254">
        <f>Q260*H260</f>
        <v>280.49704539999999</v>
      </c>
      <c r="S260" s="254">
        <v>0</v>
      </c>
      <c r="T260" s="255">
        <f>S260*H260</f>
        <v>0</v>
      </c>
      <c r="U260" s="40"/>
      <c r="V260" s="40"/>
      <c r="W260" s="40"/>
      <c r="X260" s="40"/>
      <c r="Y260" s="40"/>
      <c r="Z260" s="40"/>
      <c r="AA260" s="40"/>
      <c r="AB260" s="40"/>
      <c r="AC260" s="40"/>
      <c r="AD260" s="40"/>
      <c r="AE260" s="40"/>
      <c r="AR260" s="256" t="s">
        <v>196</v>
      </c>
      <c r="AT260" s="256" t="s">
        <v>187</v>
      </c>
      <c r="AU260" s="256" t="s">
        <v>99</v>
      </c>
      <c r="AY260" s="18" t="s">
        <v>184</v>
      </c>
      <c r="BE260" s="257">
        <f>IF(N260="základní",J260,0)</f>
        <v>0</v>
      </c>
      <c r="BF260" s="257">
        <f>IF(N260="snížená",J260,0)</f>
        <v>0</v>
      </c>
      <c r="BG260" s="257">
        <f>IF(N260="zákl. přenesená",J260,0)</f>
        <v>0</v>
      </c>
      <c r="BH260" s="257">
        <f>IF(N260="sníž. přenesená",J260,0)</f>
        <v>0</v>
      </c>
      <c r="BI260" s="257">
        <f>IF(N260="nulová",J260,0)</f>
        <v>0</v>
      </c>
      <c r="BJ260" s="18" t="s">
        <v>99</v>
      </c>
      <c r="BK260" s="257">
        <f>ROUND(I260*H260,2)</f>
        <v>0</v>
      </c>
      <c r="BL260" s="18" t="s">
        <v>196</v>
      </c>
      <c r="BM260" s="256" t="s">
        <v>563</v>
      </c>
    </row>
    <row r="261" s="2" customFormat="1">
      <c r="A261" s="40"/>
      <c r="B261" s="41"/>
      <c r="C261" s="42"/>
      <c r="D261" s="258" t="s">
        <v>194</v>
      </c>
      <c r="E261" s="42"/>
      <c r="F261" s="259" t="s">
        <v>534</v>
      </c>
      <c r="G261" s="42"/>
      <c r="H261" s="42"/>
      <c r="I261" s="156"/>
      <c r="J261" s="42"/>
      <c r="K261" s="42"/>
      <c r="L261" s="46"/>
      <c r="M261" s="260"/>
      <c r="N261" s="261"/>
      <c r="O261" s="93"/>
      <c r="P261" s="93"/>
      <c r="Q261" s="93"/>
      <c r="R261" s="93"/>
      <c r="S261" s="93"/>
      <c r="T261" s="94"/>
      <c r="U261" s="40"/>
      <c r="V261" s="40"/>
      <c r="W261" s="40"/>
      <c r="X261" s="40"/>
      <c r="Y261" s="40"/>
      <c r="Z261" s="40"/>
      <c r="AA261" s="40"/>
      <c r="AB261" s="40"/>
      <c r="AC261" s="40"/>
      <c r="AD261" s="40"/>
      <c r="AE261" s="40"/>
      <c r="AT261" s="18" t="s">
        <v>194</v>
      </c>
      <c r="AU261" s="18" t="s">
        <v>99</v>
      </c>
    </row>
    <row r="262" s="15" customFormat="1">
      <c r="A262" s="15"/>
      <c r="B262" s="288"/>
      <c r="C262" s="289"/>
      <c r="D262" s="258" t="s">
        <v>271</v>
      </c>
      <c r="E262" s="290" t="s">
        <v>1</v>
      </c>
      <c r="F262" s="291" t="s">
        <v>535</v>
      </c>
      <c r="G262" s="289"/>
      <c r="H262" s="290" t="s">
        <v>1</v>
      </c>
      <c r="I262" s="292"/>
      <c r="J262" s="289"/>
      <c r="K262" s="289"/>
      <c r="L262" s="293"/>
      <c r="M262" s="294"/>
      <c r="N262" s="295"/>
      <c r="O262" s="295"/>
      <c r="P262" s="295"/>
      <c r="Q262" s="295"/>
      <c r="R262" s="295"/>
      <c r="S262" s="295"/>
      <c r="T262" s="296"/>
      <c r="U262" s="15"/>
      <c r="V262" s="15"/>
      <c r="W262" s="15"/>
      <c r="X262" s="15"/>
      <c r="Y262" s="15"/>
      <c r="Z262" s="15"/>
      <c r="AA262" s="15"/>
      <c r="AB262" s="15"/>
      <c r="AC262" s="15"/>
      <c r="AD262" s="15"/>
      <c r="AE262" s="15"/>
      <c r="AT262" s="297" t="s">
        <v>271</v>
      </c>
      <c r="AU262" s="297" t="s">
        <v>99</v>
      </c>
      <c r="AV262" s="15" t="s">
        <v>91</v>
      </c>
      <c r="AW262" s="15" t="s">
        <v>38</v>
      </c>
      <c r="AX262" s="15" t="s">
        <v>83</v>
      </c>
      <c r="AY262" s="297" t="s">
        <v>184</v>
      </c>
    </row>
    <row r="263" s="13" customFormat="1">
      <c r="A263" s="13"/>
      <c r="B263" s="266"/>
      <c r="C263" s="267"/>
      <c r="D263" s="258" t="s">
        <v>271</v>
      </c>
      <c r="E263" s="268" t="s">
        <v>1</v>
      </c>
      <c r="F263" s="269" t="s">
        <v>564</v>
      </c>
      <c r="G263" s="267"/>
      <c r="H263" s="270">
        <v>89.010000000000005</v>
      </c>
      <c r="I263" s="271"/>
      <c r="J263" s="267"/>
      <c r="K263" s="267"/>
      <c r="L263" s="272"/>
      <c r="M263" s="273"/>
      <c r="N263" s="274"/>
      <c r="O263" s="274"/>
      <c r="P263" s="274"/>
      <c r="Q263" s="274"/>
      <c r="R263" s="274"/>
      <c r="S263" s="274"/>
      <c r="T263" s="275"/>
      <c r="U263" s="13"/>
      <c r="V263" s="13"/>
      <c r="W263" s="13"/>
      <c r="X263" s="13"/>
      <c r="Y263" s="13"/>
      <c r="Z263" s="13"/>
      <c r="AA263" s="13"/>
      <c r="AB263" s="13"/>
      <c r="AC263" s="13"/>
      <c r="AD263" s="13"/>
      <c r="AE263" s="13"/>
      <c r="AT263" s="276" t="s">
        <v>271</v>
      </c>
      <c r="AU263" s="276" t="s">
        <v>99</v>
      </c>
      <c r="AV263" s="13" t="s">
        <v>99</v>
      </c>
      <c r="AW263" s="13" t="s">
        <v>38</v>
      </c>
      <c r="AX263" s="13" t="s">
        <v>83</v>
      </c>
      <c r="AY263" s="276" t="s">
        <v>184</v>
      </c>
    </row>
    <row r="264" s="16" customFormat="1">
      <c r="A264" s="16"/>
      <c r="B264" s="298"/>
      <c r="C264" s="299"/>
      <c r="D264" s="258" t="s">
        <v>271</v>
      </c>
      <c r="E264" s="300" t="s">
        <v>1</v>
      </c>
      <c r="F264" s="301" t="s">
        <v>346</v>
      </c>
      <c r="G264" s="299"/>
      <c r="H264" s="302">
        <v>89.010000000000005</v>
      </c>
      <c r="I264" s="303"/>
      <c r="J264" s="299"/>
      <c r="K264" s="299"/>
      <c r="L264" s="304"/>
      <c r="M264" s="305"/>
      <c r="N264" s="306"/>
      <c r="O264" s="306"/>
      <c r="P264" s="306"/>
      <c r="Q264" s="306"/>
      <c r="R264" s="306"/>
      <c r="S264" s="306"/>
      <c r="T264" s="307"/>
      <c r="U264" s="16"/>
      <c r="V264" s="16"/>
      <c r="W264" s="16"/>
      <c r="X264" s="16"/>
      <c r="Y264" s="16"/>
      <c r="Z264" s="16"/>
      <c r="AA264" s="16"/>
      <c r="AB264" s="16"/>
      <c r="AC264" s="16"/>
      <c r="AD264" s="16"/>
      <c r="AE264" s="16"/>
      <c r="AT264" s="308" t="s">
        <v>271</v>
      </c>
      <c r="AU264" s="308" t="s">
        <v>99</v>
      </c>
      <c r="AV264" s="16" t="s">
        <v>278</v>
      </c>
      <c r="AW264" s="16" t="s">
        <v>38</v>
      </c>
      <c r="AX264" s="16" t="s">
        <v>83</v>
      </c>
      <c r="AY264" s="308" t="s">
        <v>184</v>
      </c>
    </row>
    <row r="265" s="13" customFormat="1">
      <c r="A265" s="13"/>
      <c r="B265" s="266"/>
      <c r="C265" s="267"/>
      <c r="D265" s="258" t="s">
        <v>271</v>
      </c>
      <c r="E265" s="268" t="s">
        <v>1</v>
      </c>
      <c r="F265" s="269" t="s">
        <v>565</v>
      </c>
      <c r="G265" s="267"/>
      <c r="H265" s="270">
        <v>256.368</v>
      </c>
      <c r="I265" s="271"/>
      <c r="J265" s="267"/>
      <c r="K265" s="267"/>
      <c r="L265" s="272"/>
      <c r="M265" s="273"/>
      <c r="N265" s="274"/>
      <c r="O265" s="274"/>
      <c r="P265" s="274"/>
      <c r="Q265" s="274"/>
      <c r="R265" s="274"/>
      <c r="S265" s="274"/>
      <c r="T265" s="275"/>
      <c r="U265" s="13"/>
      <c r="V265" s="13"/>
      <c r="W265" s="13"/>
      <c r="X265" s="13"/>
      <c r="Y265" s="13"/>
      <c r="Z265" s="13"/>
      <c r="AA265" s="13"/>
      <c r="AB265" s="13"/>
      <c r="AC265" s="13"/>
      <c r="AD265" s="13"/>
      <c r="AE265" s="13"/>
      <c r="AT265" s="276" t="s">
        <v>271</v>
      </c>
      <c r="AU265" s="276" t="s">
        <v>99</v>
      </c>
      <c r="AV265" s="13" t="s">
        <v>99</v>
      </c>
      <c r="AW265" s="13" t="s">
        <v>38</v>
      </c>
      <c r="AX265" s="13" t="s">
        <v>83</v>
      </c>
      <c r="AY265" s="276" t="s">
        <v>184</v>
      </c>
    </row>
    <row r="266" s="13" customFormat="1">
      <c r="A266" s="13"/>
      <c r="B266" s="266"/>
      <c r="C266" s="267"/>
      <c r="D266" s="258" t="s">
        <v>271</v>
      </c>
      <c r="E266" s="268" t="s">
        <v>1</v>
      </c>
      <c r="F266" s="269" t="s">
        <v>566</v>
      </c>
      <c r="G266" s="267"/>
      <c r="H266" s="270">
        <v>524.91999999999996</v>
      </c>
      <c r="I266" s="271"/>
      <c r="J266" s="267"/>
      <c r="K266" s="267"/>
      <c r="L266" s="272"/>
      <c r="M266" s="273"/>
      <c r="N266" s="274"/>
      <c r="O266" s="274"/>
      <c r="P266" s="274"/>
      <c r="Q266" s="274"/>
      <c r="R266" s="274"/>
      <c r="S266" s="274"/>
      <c r="T266" s="275"/>
      <c r="U266" s="13"/>
      <c r="V266" s="13"/>
      <c r="W266" s="13"/>
      <c r="X266" s="13"/>
      <c r="Y266" s="13"/>
      <c r="Z266" s="13"/>
      <c r="AA266" s="13"/>
      <c r="AB266" s="13"/>
      <c r="AC266" s="13"/>
      <c r="AD266" s="13"/>
      <c r="AE266" s="13"/>
      <c r="AT266" s="276" t="s">
        <v>271</v>
      </c>
      <c r="AU266" s="276" t="s">
        <v>99</v>
      </c>
      <c r="AV266" s="13" t="s">
        <v>99</v>
      </c>
      <c r="AW266" s="13" t="s">
        <v>38</v>
      </c>
      <c r="AX266" s="13" t="s">
        <v>83</v>
      </c>
      <c r="AY266" s="276" t="s">
        <v>184</v>
      </c>
    </row>
    <row r="267" s="14" customFormat="1">
      <c r="A267" s="14"/>
      <c r="B267" s="277"/>
      <c r="C267" s="278"/>
      <c r="D267" s="258" t="s">
        <v>271</v>
      </c>
      <c r="E267" s="279" t="s">
        <v>1</v>
      </c>
      <c r="F267" s="280" t="s">
        <v>273</v>
      </c>
      <c r="G267" s="278"/>
      <c r="H267" s="281">
        <v>870.298</v>
      </c>
      <c r="I267" s="282"/>
      <c r="J267" s="278"/>
      <c r="K267" s="278"/>
      <c r="L267" s="283"/>
      <c r="M267" s="284"/>
      <c r="N267" s="285"/>
      <c r="O267" s="285"/>
      <c r="P267" s="285"/>
      <c r="Q267" s="285"/>
      <c r="R267" s="285"/>
      <c r="S267" s="285"/>
      <c r="T267" s="286"/>
      <c r="U267" s="14"/>
      <c r="V267" s="14"/>
      <c r="W267" s="14"/>
      <c r="X267" s="14"/>
      <c r="Y267" s="14"/>
      <c r="Z267" s="14"/>
      <c r="AA267" s="14"/>
      <c r="AB267" s="14"/>
      <c r="AC267" s="14"/>
      <c r="AD267" s="14"/>
      <c r="AE267" s="14"/>
      <c r="AT267" s="287" t="s">
        <v>271</v>
      </c>
      <c r="AU267" s="287" t="s">
        <v>99</v>
      </c>
      <c r="AV267" s="14" t="s">
        <v>196</v>
      </c>
      <c r="AW267" s="14" t="s">
        <v>38</v>
      </c>
      <c r="AX267" s="14" t="s">
        <v>91</v>
      </c>
      <c r="AY267" s="287" t="s">
        <v>184</v>
      </c>
    </row>
    <row r="268" s="2" customFormat="1" ht="16.5" customHeight="1">
      <c r="A268" s="40"/>
      <c r="B268" s="41"/>
      <c r="C268" s="245" t="s">
        <v>407</v>
      </c>
      <c r="D268" s="245" t="s">
        <v>187</v>
      </c>
      <c r="E268" s="246" t="s">
        <v>567</v>
      </c>
      <c r="F268" s="247" t="s">
        <v>568</v>
      </c>
      <c r="G268" s="248" t="s">
        <v>269</v>
      </c>
      <c r="H268" s="249">
        <v>231.99000000000001</v>
      </c>
      <c r="I268" s="250"/>
      <c r="J268" s="251">
        <f>ROUND(I268*H268,2)</f>
        <v>0</v>
      </c>
      <c r="K268" s="247" t="s">
        <v>191</v>
      </c>
      <c r="L268" s="46"/>
      <c r="M268" s="252" t="s">
        <v>1</v>
      </c>
      <c r="N268" s="253" t="s">
        <v>49</v>
      </c>
      <c r="O268" s="93"/>
      <c r="P268" s="254">
        <f>O268*H268</f>
        <v>0</v>
      </c>
      <c r="Q268" s="254">
        <v>0.31833</v>
      </c>
      <c r="R268" s="254">
        <f>Q268*H268</f>
        <v>73.849376700000008</v>
      </c>
      <c r="S268" s="254">
        <v>0</v>
      </c>
      <c r="T268" s="255">
        <f>S268*H268</f>
        <v>0</v>
      </c>
      <c r="U268" s="40"/>
      <c r="V268" s="40"/>
      <c r="W268" s="40"/>
      <c r="X268" s="40"/>
      <c r="Y268" s="40"/>
      <c r="Z268" s="40"/>
      <c r="AA268" s="40"/>
      <c r="AB268" s="40"/>
      <c r="AC268" s="40"/>
      <c r="AD268" s="40"/>
      <c r="AE268" s="40"/>
      <c r="AR268" s="256" t="s">
        <v>196</v>
      </c>
      <c r="AT268" s="256" t="s">
        <v>187</v>
      </c>
      <c r="AU268" s="256" t="s">
        <v>99</v>
      </c>
      <c r="AY268" s="18" t="s">
        <v>184</v>
      </c>
      <c r="BE268" s="257">
        <f>IF(N268="základní",J268,0)</f>
        <v>0</v>
      </c>
      <c r="BF268" s="257">
        <f>IF(N268="snížená",J268,0)</f>
        <v>0</v>
      </c>
      <c r="BG268" s="257">
        <f>IF(N268="zákl. přenesená",J268,0)</f>
        <v>0</v>
      </c>
      <c r="BH268" s="257">
        <f>IF(N268="sníž. přenesená",J268,0)</f>
        <v>0</v>
      </c>
      <c r="BI268" s="257">
        <f>IF(N268="nulová",J268,0)</f>
        <v>0</v>
      </c>
      <c r="BJ268" s="18" t="s">
        <v>99</v>
      </c>
      <c r="BK268" s="257">
        <f>ROUND(I268*H268,2)</f>
        <v>0</v>
      </c>
      <c r="BL268" s="18" t="s">
        <v>196</v>
      </c>
      <c r="BM268" s="256" t="s">
        <v>569</v>
      </c>
    </row>
    <row r="269" s="2" customFormat="1">
      <c r="A269" s="40"/>
      <c r="B269" s="41"/>
      <c r="C269" s="42"/>
      <c r="D269" s="258" t="s">
        <v>194</v>
      </c>
      <c r="E269" s="42"/>
      <c r="F269" s="259" t="s">
        <v>534</v>
      </c>
      <c r="G269" s="42"/>
      <c r="H269" s="42"/>
      <c r="I269" s="156"/>
      <c r="J269" s="42"/>
      <c r="K269" s="42"/>
      <c r="L269" s="46"/>
      <c r="M269" s="260"/>
      <c r="N269" s="261"/>
      <c r="O269" s="93"/>
      <c r="P269" s="93"/>
      <c r="Q269" s="93"/>
      <c r="R269" s="93"/>
      <c r="S269" s="93"/>
      <c r="T269" s="94"/>
      <c r="U269" s="40"/>
      <c r="V269" s="40"/>
      <c r="W269" s="40"/>
      <c r="X269" s="40"/>
      <c r="Y269" s="40"/>
      <c r="Z269" s="40"/>
      <c r="AA269" s="40"/>
      <c r="AB269" s="40"/>
      <c r="AC269" s="40"/>
      <c r="AD269" s="40"/>
      <c r="AE269" s="40"/>
      <c r="AT269" s="18" t="s">
        <v>194</v>
      </c>
      <c r="AU269" s="18" t="s">
        <v>99</v>
      </c>
    </row>
    <row r="270" s="15" customFormat="1">
      <c r="A270" s="15"/>
      <c r="B270" s="288"/>
      <c r="C270" s="289"/>
      <c r="D270" s="258" t="s">
        <v>271</v>
      </c>
      <c r="E270" s="290" t="s">
        <v>1</v>
      </c>
      <c r="F270" s="291" t="s">
        <v>535</v>
      </c>
      <c r="G270" s="289"/>
      <c r="H270" s="290" t="s">
        <v>1</v>
      </c>
      <c r="I270" s="292"/>
      <c r="J270" s="289"/>
      <c r="K270" s="289"/>
      <c r="L270" s="293"/>
      <c r="M270" s="294"/>
      <c r="N270" s="295"/>
      <c r="O270" s="295"/>
      <c r="P270" s="295"/>
      <c r="Q270" s="295"/>
      <c r="R270" s="295"/>
      <c r="S270" s="295"/>
      <c r="T270" s="296"/>
      <c r="U270" s="15"/>
      <c r="V270" s="15"/>
      <c r="W270" s="15"/>
      <c r="X270" s="15"/>
      <c r="Y270" s="15"/>
      <c r="Z270" s="15"/>
      <c r="AA270" s="15"/>
      <c r="AB270" s="15"/>
      <c r="AC270" s="15"/>
      <c r="AD270" s="15"/>
      <c r="AE270" s="15"/>
      <c r="AT270" s="297" t="s">
        <v>271</v>
      </c>
      <c r="AU270" s="297" t="s">
        <v>99</v>
      </c>
      <c r="AV270" s="15" t="s">
        <v>91</v>
      </c>
      <c r="AW270" s="15" t="s">
        <v>38</v>
      </c>
      <c r="AX270" s="15" t="s">
        <v>83</v>
      </c>
      <c r="AY270" s="297" t="s">
        <v>184</v>
      </c>
    </row>
    <row r="271" s="13" customFormat="1">
      <c r="A271" s="13"/>
      <c r="B271" s="266"/>
      <c r="C271" s="267"/>
      <c r="D271" s="258" t="s">
        <v>271</v>
      </c>
      <c r="E271" s="268" t="s">
        <v>1</v>
      </c>
      <c r="F271" s="269" t="s">
        <v>570</v>
      </c>
      <c r="G271" s="267"/>
      <c r="H271" s="270">
        <v>231.99000000000001</v>
      </c>
      <c r="I271" s="271"/>
      <c r="J271" s="267"/>
      <c r="K271" s="267"/>
      <c r="L271" s="272"/>
      <c r="M271" s="273"/>
      <c r="N271" s="274"/>
      <c r="O271" s="274"/>
      <c r="P271" s="274"/>
      <c r="Q271" s="274"/>
      <c r="R271" s="274"/>
      <c r="S271" s="274"/>
      <c r="T271" s="275"/>
      <c r="U271" s="13"/>
      <c r="V271" s="13"/>
      <c r="W271" s="13"/>
      <c r="X271" s="13"/>
      <c r="Y271" s="13"/>
      <c r="Z271" s="13"/>
      <c r="AA271" s="13"/>
      <c r="AB271" s="13"/>
      <c r="AC271" s="13"/>
      <c r="AD271" s="13"/>
      <c r="AE271" s="13"/>
      <c r="AT271" s="276" t="s">
        <v>271</v>
      </c>
      <c r="AU271" s="276" t="s">
        <v>99</v>
      </c>
      <c r="AV271" s="13" t="s">
        <v>99</v>
      </c>
      <c r="AW271" s="13" t="s">
        <v>38</v>
      </c>
      <c r="AX271" s="13" t="s">
        <v>83</v>
      </c>
      <c r="AY271" s="276" t="s">
        <v>184</v>
      </c>
    </row>
    <row r="272" s="14" customFormat="1">
      <c r="A272" s="14"/>
      <c r="B272" s="277"/>
      <c r="C272" s="278"/>
      <c r="D272" s="258" t="s">
        <v>271</v>
      </c>
      <c r="E272" s="279" t="s">
        <v>1</v>
      </c>
      <c r="F272" s="280" t="s">
        <v>273</v>
      </c>
      <c r="G272" s="278"/>
      <c r="H272" s="281">
        <v>231.99000000000001</v>
      </c>
      <c r="I272" s="282"/>
      <c r="J272" s="278"/>
      <c r="K272" s="278"/>
      <c r="L272" s="283"/>
      <c r="M272" s="284"/>
      <c r="N272" s="285"/>
      <c r="O272" s="285"/>
      <c r="P272" s="285"/>
      <c r="Q272" s="285"/>
      <c r="R272" s="285"/>
      <c r="S272" s="285"/>
      <c r="T272" s="286"/>
      <c r="U272" s="14"/>
      <c r="V272" s="14"/>
      <c r="W272" s="14"/>
      <c r="X272" s="14"/>
      <c r="Y272" s="14"/>
      <c r="Z272" s="14"/>
      <c r="AA272" s="14"/>
      <c r="AB272" s="14"/>
      <c r="AC272" s="14"/>
      <c r="AD272" s="14"/>
      <c r="AE272" s="14"/>
      <c r="AT272" s="287" t="s">
        <v>271</v>
      </c>
      <c r="AU272" s="287" t="s">
        <v>99</v>
      </c>
      <c r="AV272" s="14" t="s">
        <v>196</v>
      </c>
      <c r="AW272" s="14" t="s">
        <v>38</v>
      </c>
      <c r="AX272" s="14" t="s">
        <v>91</v>
      </c>
      <c r="AY272" s="287" t="s">
        <v>184</v>
      </c>
    </row>
    <row r="273" s="2" customFormat="1" ht="16.5" customHeight="1">
      <c r="A273" s="40"/>
      <c r="B273" s="41"/>
      <c r="C273" s="245" t="s">
        <v>571</v>
      </c>
      <c r="D273" s="245" t="s">
        <v>187</v>
      </c>
      <c r="E273" s="246" t="s">
        <v>572</v>
      </c>
      <c r="F273" s="247" t="s">
        <v>573</v>
      </c>
      <c r="G273" s="248" t="s">
        <v>269</v>
      </c>
      <c r="H273" s="249">
        <v>97.808000000000007</v>
      </c>
      <c r="I273" s="250"/>
      <c r="J273" s="251">
        <f>ROUND(I273*H273,2)</f>
        <v>0</v>
      </c>
      <c r="K273" s="247" t="s">
        <v>191</v>
      </c>
      <c r="L273" s="46"/>
      <c r="M273" s="252" t="s">
        <v>1</v>
      </c>
      <c r="N273" s="253" t="s">
        <v>49</v>
      </c>
      <c r="O273" s="93"/>
      <c r="P273" s="254">
        <f>O273*H273</f>
        <v>0</v>
      </c>
      <c r="Q273" s="254">
        <v>0.20608000000000001</v>
      </c>
      <c r="R273" s="254">
        <f>Q273*H273</f>
        <v>20.156272640000001</v>
      </c>
      <c r="S273" s="254">
        <v>0</v>
      </c>
      <c r="T273" s="255">
        <f>S273*H273</f>
        <v>0</v>
      </c>
      <c r="U273" s="40"/>
      <c r="V273" s="40"/>
      <c r="W273" s="40"/>
      <c r="X273" s="40"/>
      <c r="Y273" s="40"/>
      <c r="Z273" s="40"/>
      <c r="AA273" s="40"/>
      <c r="AB273" s="40"/>
      <c r="AC273" s="40"/>
      <c r="AD273" s="40"/>
      <c r="AE273" s="40"/>
      <c r="AR273" s="256" t="s">
        <v>196</v>
      </c>
      <c r="AT273" s="256" t="s">
        <v>187</v>
      </c>
      <c r="AU273" s="256" t="s">
        <v>99</v>
      </c>
      <c r="AY273" s="18" t="s">
        <v>184</v>
      </c>
      <c r="BE273" s="257">
        <f>IF(N273="základní",J273,0)</f>
        <v>0</v>
      </c>
      <c r="BF273" s="257">
        <f>IF(N273="snížená",J273,0)</f>
        <v>0</v>
      </c>
      <c r="BG273" s="257">
        <f>IF(N273="zákl. přenesená",J273,0)</f>
        <v>0</v>
      </c>
      <c r="BH273" s="257">
        <f>IF(N273="sníž. přenesená",J273,0)</f>
        <v>0</v>
      </c>
      <c r="BI273" s="257">
        <f>IF(N273="nulová",J273,0)</f>
        <v>0</v>
      </c>
      <c r="BJ273" s="18" t="s">
        <v>99</v>
      </c>
      <c r="BK273" s="257">
        <f>ROUND(I273*H273,2)</f>
        <v>0</v>
      </c>
      <c r="BL273" s="18" t="s">
        <v>196</v>
      </c>
      <c r="BM273" s="256" t="s">
        <v>574</v>
      </c>
    </row>
    <row r="274" s="2" customFormat="1">
      <c r="A274" s="40"/>
      <c r="B274" s="41"/>
      <c r="C274" s="42"/>
      <c r="D274" s="258" t="s">
        <v>194</v>
      </c>
      <c r="E274" s="42"/>
      <c r="F274" s="259" t="s">
        <v>534</v>
      </c>
      <c r="G274" s="42"/>
      <c r="H274" s="42"/>
      <c r="I274" s="156"/>
      <c r="J274" s="42"/>
      <c r="K274" s="42"/>
      <c r="L274" s="46"/>
      <c r="M274" s="260"/>
      <c r="N274" s="261"/>
      <c r="O274" s="93"/>
      <c r="P274" s="93"/>
      <c r="Q274" s="93"/>
      <c r="R274" s="93"/>
      <c r="S274" s="93"/>
      <c r="T274" s="94"/>
      <c r="U274" s="40"/>
      <c r="V274" s="40"/>
      <c r="W274" s="40"/>
      <c r="X274" s="40"/>
      <c r="Y274" s="40"/>
      <c r="Z274" s="40"/>
      <c r="AA274" s="40"/>
      <c r="AB274" s="40"/>
      <c r="AC274" s="40"/>
      <c r="AD274" s="40"/>
      <c r="AE274" s="40"/>
      <c r="AT274" s="18" t="s">
        <v>194</v>
      </c>
      <c r="AU274" s="18" t="s">
        <v>99</v>
      </c>
    </row>
    <row r="275" s="15" customFormat="1">
      <c r="A275" s="15"/>
      <c r="B275" s="288"/>
      <c r="C275" s="289"/>
      <c r="D275" s="258" t="s">
        <v>271</v>
      </c>
      <c r="E275" s="290" t="s">
        <v>1</v>
      </c>
      <c r="F275" s="291" t="s">
        <v>535</v>
      </c>
      <c r="G275" s="289"/>
      <c r="H275" s="290" t="s">
        <v>1</v>
      </c>
      <c r="I275" s="292"/>
      <c r="J275" s="289"/>
      <c r="K275" s="289"/>
      <c r="L275" s="293"/>
      <c r="M275" s="294"/>
      <c r="N275" s="295"/>
      <c r="O275" s="295"/>
      <c r="P275" s="295"/>
      <c r="Q275" s="295"/>
      <c r="R275" s="295"/>
      <c r="S275" s="295"/>
      <c r="T275" s="296"/>
      <c r="U275" s="15"/>
      <c r="V275" s="15"/>
      <c r="W275" s="15"/>
      <c r="X275" s="15"/>
      <c r="Y275" s="15"/>
      <c r="Z275" s="15"/>
      <c r="AA275" s="15"/>
      <c r="AB275" s="15"/>
      <c r="AC275" s="15"/>
      <c r="AD275" s="15"/>
      <c r="AE275" s="15"/>
      <c r="AT275" s="297" t="s">
        <v>271</v>
      </c>
      <c r="AU275" s="297" t="s">
        <v>99</v>
      </c>
      <c r="AV275" s="15" t="s">
        <v>91</v>
      </c>
      <c r="AW275" s="15" t="s">
        <v>38</v>
      </c>
      <c r="AX275" s="15" t="s">
        <v>83</v>
      </c>
      <c r="AY275" s="297" t="s">
        <v>184</v>
      </c>
    </row>
    <row r="276" s="13" customFormat="1">
      <c r="A276" s="13"/>
      <c r="B276" s="266"/>
      <c r="C276" s="267"/>
      <c r="D276" s="258" t="s">
        <v>271</v>
      </c>
      <c r="E276" s="268" t="s">
        <v>1</v>
      </c>
      <c r="F276" s="269" t="s">
        <v>575</v>
      </c>
      <c r="G276" s="267"/>
      <c r="H276" s="270">
        <v>97.808000000000007</v>
      </c>
      <c r="I276" s="271"/>
      <c r="J276" s="267"/>
      <c r="K276" s="267"/>
      <c r="L276" s="272"/>
      <c r="M276" s="273"/>
      <c r="N276" s="274"/>
      <c r="O276" s="274"/>
      <c r="P276" s="274"/>
      <c r="Q276" s="274"/>
      <c r="R276" s="274"/>
      <c r="S276" s="274"/>
      <c r="T276" s="275"/>
      <c r="U276" s="13"/>
      <c r="V276" s="13"/>
      <c r="W276" s="13"/>
      <c r="X276" s="13"/>
      <c r="Y276" s="13"/>
      <c r="Z276" s="13"/>
      <c r="AA276" s="13"/>
      <c r="AB276" s="13"/>
      <c r="AC276" s="13"/>
      <c r="AD276" s="13"/>
      <c r="AE276" s="13"/>
      <c r="AT276" s="276" t="s">
        <v>271</v>
      </c>
      <c r="AU276" s="276" t="s">
        <v>99</v>
      </c>
      <c r="AV276" s="13" t="s">
        <v>99</v>
      </c>
      <c r="AW276" s="13" t="s">
        <v>38</v>
      </c>
      <c r="AX276" s="13" t="s">
        <v>83</v>
      </c>
      <c r="AY276" s="276" t="s">
        <v>184</v>
      </c>
    </row>
    <row r="277" s="14" customFormat="1">
      <c r="A277" s="14"/>
      <c r="B277" s="277"/>
      <c r="C277" s="278"/>
      <c r="D277" s="258" t="s">
        <v>271</v>
      </c>
      <c r="E277" s="279" t="s">
        <v>1</v>
      </c>
      <c r="F277" s="280" t="s">
        <v>273</v>
      </c>
      <c r="G277" s="278"/>
      <c r="H277" s="281">
        <v>97.808000000000007</v>
      </c>
      <c r="I277" s="282"/>
      <c r="J277" s="278"/>
      <c r="K277" s="278"/>
      <c r="L277" s="283"/>
      <c r="M277" s="284"/>
      <c r="N277" s="285"/>
      <c r="O277" s="285"/>
      <c r="P277" s="285"/>
      <c r="Q277" s="285"/>
      <c r="R277" s="285"/>
      <c r="S277" s="285"/>
      <c r="T277" s="286"/>
      <c r="U277" s="14"/>
      <c r="V277" s="14"/>
      <c r="W277" s="14"/>
      <c r="X277" s="14"/>
      <c r="Y277" s="14"/>
      <c r="Z277" s="14"/>
      <c r="AA277" s="14"/>
      <c r="AB277" s="14"/>
      <c r="AC277" s="14"/>
      <c r="AD277" s="14"/>
      <c r="AE277" s="14"/>
      <c r="AT277" s="287" t="s">
        <v>271</v>
      </c>
      <c r="AU277" s="287" t="s">
        <v>99</v>
      </c>
      <c r="AV277" s="14" t="s">
        <v>196</v>
      </c>
      <c r="AW277" s="14" t="s">
        <v>38</v>
      </c>
      <c r="AX277" s="14" t="s">
        <v>91</v>
      </c>
      <c r="AY277" s="287" t="s">
        <v>184</v>
      </c>
    </row>
    <row r="278" s="2" customFormat="1" ht="21.75" customHeight="1">
      <c r="A278" s="40"/>
      <c r="B278" s="41"/>
      <c r="C278" s="245" t="s">
        <v>576</v>
      </c>
      <c r="D278" s="245" t="s">
        <v>187</v>
      </c>
      <c r="E278" s="246" t="s">
        <v>577</v>
      </c>
      <c r="F278" s="247" t="s">
        <v>578</v>
      </c>
      <c r="G278" s="248" t="s">
        <v>319</v>
      </c>
      <c r="H278" s="249">
        <v>1.76</v>
      </c>
      <c r="I278" s="250"/>
      <c r="J278" s="251">
        <f>ROUND(I278*H278,2)</f>
        <v>0</v>
      </c>
      <c r="K278" s="247" t="s">
        <v>284</v>
      </c>
      <c r="L278" s="46"/>
      <c r="M278" s="252" t="s">
        <v>1</v>
      </c>
      <c r="N278" s="253" t="s">
        <v>49</v>
      </c>
      <c r="O278" s="93"/>
      <c r="P278" s="254">
        <f>O278*H278</f>
        <v>0</v>
      </c>
      <c r="Q278" s="254">
        <v>2.1286</v>
      </c>
      <c r="R278" s="254">
        <f>Q278*H278</f>
        <v>3.7463359999999999</v>
      </c>
      <c r="S278" s="254">
        <v>0</v>
      </c>
      <c r="T278" s="255">
        <f>S278*H278</f>
        <v>0</v>
      </c>
      <c r="U278" s="40"/>
      <c r="V278" s="40"/>
      <c r="W278" s="40"/>
      <c r="X278" s="40"/>
      <c r="Y278" s="40"/>
      <c r="Z278" s="40"/>
      <c r="AA278" s="40"/>
      <c r="AB278" s="40"/>
      <c r="AC278" s="40"/>
      <c r="AD278" s="40"/>
      <c r="AE278" s="40"/>
      <c r="AR278" s="256" t="s">
        <v>196</v>
      </c>
      <c r="AT278" s="256" t="s">
        <v>187</v>
      </c>
      <c r="AU278" s="256" t="s">
        <v>99</v>
      </c>
      <c r="AY278" s="18" t="s">
        <v>184</v>
      </c>
      <c r="BE278" s="257">
        <f>IF(N278="základní",J278,0)</f>
        <v>0</v>
      </c>
      <c r="BF278" s="257">
        <f>IF(N278="snížená",J278,0)</f>
        <v>0</v>
      </c>
      <c r="BG278" s="257">
        <f>IF(N278="zákl. přenesená",J278,0)</f>
        <v>0</v>
      </c>
      <c r="BH278" s="257">
        <f>IF(N278="sníž. přenesená",J278,0)</f>
        <v>0</v>
      </c>
      <c r="BI278" s="257">
        <f>IF(N278="nulová",J278,0)</f>
        <v>0</v>
      </c>
      <c r="BJ278" s="18" t="s">
        <v>99</v>
      </c>
      <c r="BK278" s="257">
        <f>ROUND(I278*H278,2)</f>
        <v>0</v>
      </c>
      <c r="BL278" s="18" t="s">
        <v>196</v>
      </c>
      <c r="BM278" s="256" t="s">
        <v>579</v>
      </c>
    </row>
    <row r="279" s="2" customFormat="1">
      <c r="A279" s="40"/>
      <c r="B279" s="41"/>
      <c r="C279" s="42"/>
      <c r="D279" s="258" t="s">
        <v>194</v>
      </c>
      <c r="E279" s="42"/>
      <c r="F279" s="259" t="s">
        <v>580</v>
      </c>
      <c r="G279" s="42"/>
      <c r="H279" s="42"/>
      <c r="I279" s="156"/>
      <c r="J279" s="42"/>
      <c r="K279" s="42"/>
      <c r="L279" s="46"/>
      <c r="M279" s="260"/>
      <c r="N279" s="261"/>
      <c r="O279" s="93"/>
      <c r="P279" s="93"/>
      <c r="Q279" s="93"/>
      <c r="R279" s="93"/>
      <c r="S279" s="93"/>
      <c r="T279" s="94"/>
      <c r="U279" s="40"/>
      <c r="V279" s="40"/>
      <c r="W279" s="40"/>
      <c r="X279" s="40"/>
      <c r="Y279" s="40"/>
      <c r="Z279" s="40"/>
      <c r="AA279" s="40"/>
      <c r="AB279" s="40"/>
      <c r="AC279" s="40"/>
      <c r="AD279" s="40"/>
      <c r="AE279" s="40"/>
      <c r="AT279" s="18" t="s">
        <v>194</v>
      </c>
      <c r="AU279" s="18" t="s">
        <v>99</v>
      </c>
    </row>
    <row r="280" s="13" customFormat="1">
      <c r="A280" s="13"/>
      <c r="B280" s="266"/>
      <c r="C280" s="267"/>
      <c r="D280" s="258" t="s">
        <v>271</v>
      </c>
      <c r="E280" s="268" t="s">
        <v>1</v>
      </c>
      <c r="F280" s="269" t="s">
        <v>581</v>
      </c>
      <c r="G280" s="267"/>
      <c r="H280" s="270">
        <v>1.76</v>
      </c>
      <c r="I280" s="271"/>
      <c r="J280" s="267"/>
      <c r="K280" s="267"/>
      <c r="L280" s="272"/>
      <c r="M280" s="273"/>
      <c r="N280" s="274"/>
      <c r="O280" s="274"/>
      <c r="P280" s="274"/>
      <c r="Q280" s="274"/>
      <c r="R280" s="274"/>
      <c r="S280" s="274"/>
      <c r="T280" s="275"/>
      <c r="U280" s="13"/>
      <c r="V280" s="13"/>
      <c r="W280" s="13"/>
      <c r="X280" s="13"/>
      <c r="Y280" s="13"/>
      <c r="Z280" s="13"/>
      <c r="AA280" s="13"/>
      <c r="AB280" s="13"/>
      <c r="AC280" s="13"/>
      <c r="AD280" s="13"/>
      <c r="AE280" s="13"/>
      <c r="AT280" s="276" t="s">
        <v>271</v>
      </c>
      <c r="AU280" s="276" t="s">
        <v>99</v>
      </c>
      <c r="AV280" s="13" t="s">
        <v>99</v>
      </c>
      <c r="AW280" s="13" t="s">
        <v>38</v>
      </c>
      <c r="AX280" s="13" t="s">
        <v>83</v>
      </c>
      <c r="AY280" s="276" t="s">
        <v>184</v>
      </c>
    </row>
    <row r="281" s="14" customFormat="1">
      <c r="A281" s="14"/>
      <c r="B281" s="277"/>
      <c r="C281" s="278"/>
      <c r="D281" s="258" t="s">
        <v>271</v>
      </c>
      <c r="E281" s="279" t="s">
        <v>1</v>
      </c>
      <c r="F281" s="280" t="s">
        <v>273</v>
      </c>
      <c r="G281" s="278"/>
      <c r="H281" s="281">
        <v>1.76</v>
      </c>
      <c r="I281" s="282"/>
      <c r="J281" s="278"/>
      <c r="K281" s="278"/>
      <c r="L281" s="283"/>
      <c r="M281" s="284"/>
      <c r="N281" s="285"/>
      <c r="O281" s="285"/>
      <c r="P281" s="285"/>
      <c r="Q281" s="285"/>
      <c r="R281" s="285"/>
      <c r="S281" s="285"/>
      <c r="T281" s="286"/>
      <c r="U281" s="14"/>
      <c r="V281" s="14"/>
      <c r="W281" s="14"/>
      <c r="X281" s="14"/>
      <c r="Y281" s="14"/>
      <c r="Z281" s="14"/>
      <c r="AA281" s="14"/>
      <c r="AB281" s="14"/>
      <c r="AC281" s="14"/>
      <c r="AD281" s="14"/>
      <c r="AE281" s="14"/>
      <c r="AT281" s="287" t="s">
        <v>271</v>
      </c>
      <c r="AU281" s="287" t="s">
        <v>99</v>
      </c>
      <c r="AV281" s="14" t="s">
        <v>196</v>
      </c>
      <c r="AW281" s="14" t="s">
        <v>38</v>
      </c>
      <c r="AX281" s="14" t="s">
        <v>91</v>
      </c>
      <c r="AY281" s="287" t="s">
        <v>184</v>
      </c>
    </row>
    <row r="282" s="2" customFormat="1" ht="16.5" customHeight="1">
      <c r="A282" s="40"/>
      <c r="B282" s="41"/>
      <c r="C282" s="245" t="s">
        <v>582</v>
      </c>
      <c r="D282" s="245" t="s">
        <v>187</v>
      </c>
      <c r="E282" s="246" t="s">
        <v>583</v>
      </c>
      <c r="F282" s="247" t="s">
        <v>584</v>
      </c>
      <c r="G282" s="248" t="s">
        <v>276</v>
      </c>
      <c r="H282" s="249">
        <v>14</v>
      </c>
      <c r="I282" s="250"/>
      <c r="J282" s="251">
        <f>ROUND(I282*H282,2)</f>
        <v>0</v>
      </c>
      <c r="K282" s="247" t="s">
        <v>191</v>
      </c>
      <c r="L282" s="46"/>
      <c r="M282" s="252" t="s">
        <v>1</v>
      </c>
      <c r="N282" s="253" t="s">
        <v>49</v>
      </c>
      <c r="O282" s="93"/>
      <c r="P282" s="254">
        <f>O282*H282</f>
        <v>0</v>
      </c>
      <c r="Q282" s="254">
        <v>0.017940000000000001</v>
      </c>
      <c r="R282" s="254">
        <f>Q282*H282</f>
        <v>0.25115999999999999</v>
      </c>
      <c r="S282" s="254">
        <v>0</v>
      </c>
      <c r="T282" s="255">
        <f>S282*H282</f>
        <v>0</v>
      </c>
      <c r="U282" s="40"/>
      <c r="V282" s="40"/>
      <c r="W282" s="40"/>
      <c r="X282" s="40"/>
      <c r="Y282" s="40"/>
      <c r="Z282" s="40"/>
      <c r="AA282" s="40"/>
      <c r="AB282" s="40"/>
      <c r="AC282" s="40"/>
      <c r="AD282" s="40"/>
      <c r="AE282" s="40"/>
      <c r="AR282" s="256" t="s">
        <v>196</v>
      </c>
      <c r="AT282" s="256" t="s">
        <v>187</v>
      </c>
      <c r="AU282" s="256" t="s">
        <v>99</v>
      </c>
      <c r="AY282" s="18" t="s">
        <v>184</v>
      </c>
      <c r="BE282" s="257">
        <f>IF(N282="základní",J282,0)</f>
        <v>0</v>
      </c>
      <c r="BF282" s="257">
        <f>IF(N282="snížená",J282,0)</f>
        <v>0</v>
      </c>
      <c r="BG282" s="257">
        <f>IF(N282="zákl. přenesená",J282,0)</f>
        <v>0</v>
      </c>
      <c r="BH282" s="257">
        <f>IF(N282="sníž. přenesená",J282,0)</f>
        <v>0</v>
      </c>
      <c r="BI282" s="257">
        <f>IF(N282="nulová",J282,0)</f>
        <v>0</v>
      </c>
      <c r="BJ282" s="18" t="s">
        <v>99</v>
      </c>
      <c r="BK282" s="257">
        <f>ROUND(I282*H282,2)</f>
        <v>0</v>
      </c>
      <c r="BL282" s="18" t="s">
        <v>196</v>
      </c>
      <c r="BM282" s="256" t="s">
        <v>585</v>
      </c>
    </row>
    <row r="283" s="2" customFormat="1">
      <c r="A283" s="40"/>
      <c r="B283" s="41"/>
      <c r="C283" s="42"/>
      <c r="D283" s="258" t="s">
        <v>194</v>
      </c>
      <c r="E283" s="42"/>
      <c r="F283" s="259" t="s">
        <v>586</v>
      </c>
      <c r="G283" s="42"/>
      <c r="H283" s="42"/>
      <c r="I283" s="156"/>
      <c r="J283" s="42"/>
      <c r="K283" s="42"/>
      <c r="L283" s="46"/>
      <c r="M283" s="260"/>
      <c r="N283" s="261"/>
      <c r="O283" s="93"/>
      <c r="P283" s="93"/>
      <c r="Q283" s="93"/>
      <c r="R283" s="93"/>
      <c r="S283" s="93"/>
      <c r="T283" s="94"/>
      <c r="U283" s="40"/>
      <c r="V283" s="40"/>
      <c r="W283" s="40"/>
      <c r="X283" s="40"/>
      <c r="Y283" s="40"/>
      <c r="Z283" s="40"/>
      <c r="AA283" s="40"/>
      <c r="AB283" s="40"/>
      <c r="AC283" s="40"/>
      <c r="AD283" s="40"/>
      <c r="AE283" s="40"/>
      <c r="AT283" s="18" t="s">
        <v>194</v>
      </c>
      <c r="AU283" s="18" t="s">
        <v>99</v>
      </c>
    </row>
    <row r="284" s="2" customFormat="1" ht="16.5" customHeight="1">
      <c r="A284" s="40"/>
      <c r="B284" s="41"/>
      <c r="C284" s="245" t="s">
        <v>587</v>
      </c>
      <c r="D284" s="245" t="s">
        <v>187</v>
      </c>
      <c r="E284" s="246" t="s">
        <v>588</v>
      </c>
      <c r="F284" s="247" t="s">
        <v>589</v>
      </c>
      <c r="G284" s="248" t="s">
        <v>276</v>
      </c>
      <c r="H284" s="249">
        <v>14</v>
      </c>
      <c r="I284" s="250"/>
      <c r="J284" s="251">
        <f>ROUND(I284*H284,2)</f>
        <v>0</v>
      </c>
      <c r="K284" s="247" t="s">
        <v>191</v>
      </c>
      <c r="L284" s="46"/>
      <c r="M284" s="252" t="s">
        <v>1</v>
      </c>
      <c r="N284" s="253" t="s">
        <v>49</v>
      </c>
      <c r="O284" s="93"/>
      <c r="P284" s="254">
        <f>O284*H284</f>
        <v>0</v>
      </c>
      <c r="Q284" s="254">
        <v>0.031320000000000001</v>
      </c>
      <c r="R284" s="254">
        <f>Q284*H284</f>
        <v>0.43847999999999998</v>
      </c>
      <c r="S284" s="254">
        <v>0</v>
      </c>
      <c r="T284" s="255">
        <f>S284*H284</f>
        <v>0</v>
      </c>
      <c r="U284" s="40"/>
      <c r="V284" s="40"/>
      <c r="W284" s="40"/>
      <c r="X284" s="40"/>
      <c r="Y284" s="40"/>
      <c r="Z284" s="40"/>
      <c r="AA284" s="40"/>
      <c r="AB284" s="40"/>
      <c r="AC284" s="40"/>
      <c r="AD284" s="40"/>
      <c r="AE284" s="40"/>
      <c r="AR284" s="256" t="s">
        <v>196</v>
      </c>
      <c r="AT284" s="256" t="s">
        <v>187</v>
      </c>
      <c r="AU284" s="256" t="s">
        <v>99</v>
      </c>
      <c r="AY284" s="18" t="s">
        <v>184</v>
      </c>
      <c r="BE284" s="257">
        <f>IF(N284="základní",J284,0)</f>
        <v>0</v>
      </c>
      <c r="BF284" s="257">
        <f>IF(N284="snížená",J284,0)</f>
        <v>0</v>
      </c>
      <c r="BG284" s="257">
        <f>IF(N284="zákl. přenesená",J284,0)</f>
        <v>0</v>
      </c>
      <c r="BH284" s="257">
        <f>IF(N284="sníž. přenesená",J284,0)</f>
        <v>0</v>
      </c>
      <c r="BI284" s="257">
        <f>IF(N284="nulová",J284,0)</f>
        <v>0</v>
      </c>
      <c r="BJ284" s="18" t="s">
        <v>99</v>
      </c>
      <c r="BK284" s="257">
        <f>ROUND(I284*H284,2)</f>
        <v>0</v>
      </c>
      <c r="BL284" s="18" t="s">
        <v>196</v>
      </c>
      <c r="BM284" s="256" t="s">
        <v>590</v>
      </c>
    </row>
    <row r="285" s="2" customFormat="1">
      <c r="A285" s="40"/>
      <c r="B285" s="41"/>
      <c r="C285" s="42"/>
      <c r="D285" s="258" t="s">
        <v>194</v>
      </c>
      <c r="E285" s="42"/>
      <c r="F285" s="259" t="s">
        <v>586</v>
      </c>
      <c r="G285" s="42"/>
      <c r="H285" s="42"/>
      <c r="I285" s="156"/>
      <c r="J285" s="42"/>
      <c r="K285" s="42"/>
      <c r="L285" s="46"/>
      <c r="M285" s="260"/>
      <c r="N285" s="261"/>
      <c r="O285" s="93"/>
      <c r="P285" s="93"/>
      <c r="Q285" s="93"/>
      <c r="R285" s="93"/>
      <c r="S285" s="93"/>
      <c r="T285" s="94"/>
      <c r="U285" s="40"/>
      <c r="V285" s="40"/>
      <c r="W285" s="40"/>
      <c r="X285" s="40"/>
      <c r="Y285" s="40"/>
      <c r="Z285" s="40"/>
      <c r="AA285" s="40"/>
      <c r="AB285" s="40"/>
      <c r="AC285" s="40"/>
      <c r="AD285" s="40"/>
      <c r="AE285" s="40"/>
      <c r="AT285" s="18" t="s">
        <v>194</v>
      </c>
      <c r="AU285" s="18" t="s">
        <v>99</v>
      </c>
    </row>
    <row r="286" s="2" customFormat="1" ht="16.5" customHeight="1">
      <c r="A286" s="40"/>
      <c r="B286" s="41"/>
      <c r="C286" s="245" t="s">
        <v>591</v>
      </c>
      <c r="D286" s="245" t="s">
        <v>187</v>
      </c>
      <c r="E286" s="246" t="s">
        <v>592</v>
      </c>
      <c r="F286" s="247" t="s">
        <v>593</v>
      </c>
      <c r="G286" s="248" t="s">
        <v>276</v>
      </c>
      <c r="H286" s="249">
        <v>14</v>
      </c>
      <c r="I286" s="250"/>
      <c r="J286" s="251">
        <f>ROUND(I286*H286,2)</f>
        <v>0</v>
      </c>
      <c r="K286" s="247" t="s">
        <v>191</v>
      </c>
      <c r="L286" s="46"/>
      <c r="M286" s="252" t="s">
        <v>1</v>
      </c>
      <c r="N286" s="253" t="s">
        <v>49</v>
      </c>
      <c r="O286" s="93"/>
      <c r="P286" s="254">
        <f>O286*H286</f>
        <v>0</v>
      </c>
      <c r="Q286" s="254">
        <v>0.021260000000000001</v>
      </c>
      <c r="R286" s="254">
        <f>Q286*H286</f>
        <v>0.29764000000000002</v>
      </c>
      <c r="S286" s="254">
        <v>0</v>
      </c>
      <c r="T286" s="255">
        <f>S286*H286</f>
        <v>0</v>
      </c>
      <c r="U286" s="40"/>
      <c r="V286" s="40"/>
      <c r="W286" s="40"/>
      <c r="X286" s="40"/>
      <c r="Y286" s="40"/>
      <c r="Z286" s="40"/>
      <c r="AA286" s="40"/>
      <c r="AB286" s="40"/>
      <c r="AC286" s="40"/>
      <c r="AD286" s="40"/>
      <c r="AE286" s="40"/>
      <c r="AR286" s="256" t="s">
        <v>196</v>
      </c>
      <c r="AT286" s="256" t="s">
        <v>187</v>
      </c>
      <c r="AU286" s="256" t="s">
        <v>99</v>
      </c>
      <c r="AY286" s="18" t="s">
        <v>184</v>
      </c>
      <c r="BE286" s="257">
        <f>IF(N286="základní",J286,0)</f>
        <v>0</v>
      </c>
      <c r="BF286" s="257">
        <f>IF(N286="snížená",J286,0)</f>
        <v>0</v>
      </c>
      <c r="BG286" s="257">
        <f>IF(N286="zákl. přenesená",J286,0)</f>
        <v>0</v>
      </c>
      <c r="BH286" s="257">
        <f>IF(N286="sníž. přenesená",J286,0)</f>
        <v>0</v>
      </c>
      <c r="BI286" s="257">
        <f>IF(N286="nulová",J286,0)</f>
        <v>0</v>
      </c>
      <c r="BJ286" s="18" t="s">
        <v>99</v>
      </c>
      <c r="BK286" s="257">
        <f>ROUND(I286*H286,2)</f>
        <v>0</v>
      </c>
      <c r="BL286" s="18" t="s">
        <v>196</v>
      </c>
      <c r="BM286" s="256" t="s">
        <v>594</v>
      </c>
    </row>
    <row r="287" s="2" customFormat="1">
      <c r="A287" s="40"/>
      <c r="B287" s="41"/>
      <c r="C287" s="42"/>
      <c r="D287" s="258" t="s">
        <v>194</v>
      </c>
      <c r="E287" s="42"/>
      <c r="F287" s="259" t="s">
        <v>586</v>
      </c>
      <c r="G287" s="42"/>
      <c r="H287" s="42"/>
      <c r="I287" s="156"/>
      <c r="J287" s="42"/>
      <c r="K287" s="42"/>
      <c r="L287" s="46"/>
      <c r="M287" s="260"/>
      <c r="N287" s="261"/>
      <c r="O287" s="93"/>
      <c r="P287" s="93"/>
      <c r="Q287" s="93"/>
      <c r="R287" s="93"/>
      <c r="S287" s="93"/>
      <c r="T287" s="94"/>
      <c r="U287" s="40"/>
      <c r="V287" s="40"/>
      <c r="W287" s="40"/>
      <c r="X287" s="40"/>
      <c r="Y287" s="40"/>
      <c r="Z287" s="40"/>
      <c r="AA287" s="40"/>
      <c r="AB287" s="40"/>
      <c r="AC287" s="40"/>
      <c r="AD287" s="40"/>
      <c r="AE287" s="40"/>
      <c r="AT287" s="18" t="s">
        <v>194</v>
      </c>
      <c r="AU287" s="18" t="s">
        <v>99</v>
      </c>
    </row>
    <row r="288" s="2" customFormat="1" ht="16.5" customHeight="1">
      <c r="A288" s="40"/>
      <c r="B288" s="41"/>
      <c r="C288" s="245" t="s">
        <v>595</v>
      </c>
      <c r="D288" s="245" t="s">
        <v>187</v>
      </c>
      <c r="E288" s="246" t="s">
        <v>596</v>
      </c>
      <c r="F288" s="247" t="s">
        <v>597</v>
      </c>
      <c r="G288" s="248" t="s">
        <v>276</v>
      </c>
      <c r="H288" s="249">
        <v>32</v>
      </c>
      <c r="I288" s="250"/>
      <c r="J288" s="251">
        <f>ROUND(I288*H288,2)</f>
        <v>0</v>
      </c>
      <c r="K288" s="247" t="s">
        <v>191</v>
      </c>
      <c r="L288" s="46"/>
      <c r="M288" s="252" t="s">
        <v>1</v>
      </c>
      <c r="N288" s="253" t="s">
        <v>49</v>
      </c>
      <c r="O288" s="93"/>
      <c r="P288" s="254">
        <f>O288*H288</f>
        <v>0</v>
      </c>
      <c r="Q288" s="254">
        <v>0.026929999999999999</v>
      </c>
      <c r="R288" s="254">
        <f>Q288*H288</f>
        <v>0.86175999999999997</v>
      </c>
      <c r="S288" s="254">
        <v>0</v>
      </c>
      <c r="T288" s="255">
        <f>S288*H288</f>
        <v>0</v>
      </c>
      <c r="U288" s="40"/>
      <c r="V288" s="40"/>
      <c r="W288" s="40"/>
      <c r="X288" s="40"/>
      <c r="Y288" s="40"/>
      <c r="Z288" s="40"/>
      <c r="AA288" s="40"/>
      <c r="AB288" s="40"/>
      <c r="AC288" s="40"/>
      <c r="AD288" s="40"/>
      <c r="AE288" s="40"/>
      <c r="AR288" s="256" t="s">
        <v>196</v>
      </c>
      <c r="AT288" s="256" t="s">
        <v>187</v>
      </c>
      <c r="AU288" s="256" t="s">
        <v>99</v>
      </c>
      <c r="AY288" s="18" t="s">
        <v>184</v>
      </c>
      <c r="BE288" s="257">
        <f>IF(N288="základní",J288,0)</f>
        <v>0</v>
      </c>
      <c r="BF288" s="257">
        <f>IF(N288="snížená",J288,0)</f>
        <v>0</v>
      </c>
      <c r="BG288" s="257">
        <f>IF(N288="zákl. přenesená",J288,0)</f>
        <v>0</v>
      </c>
      <c r="BH288" s="257">
        <f>IF(N288="sníž. přenesená",J288,0)</f>
        <v>0</v>
      </c>
      <c r="BI288" s="257">
        <f>IF(N288="nulová",J288,0)</f>
        <v>0</v>
      </c>
      <c r="BJ288" s="18" t="s">
        <v>99</v>
      </c>
      <c r="BK288" s="257">
        <f>ROUND(I288*H288,2)</f>
        <v>0</v>
      </c>
      <c r="BL288" s="18" t="s">
        <v>196</v>
      </c>
      <c r="BM288" s="256" t="s">
        <v>598</v>
      </c>
    </row>
    <row r="289" s="2" customFormat="1">
      <c r="A289" s="40"/>
      <c r="B289" s="41"/>
      <c r="C289" s="42"/>
      <c r="D289" s="258" t="s">
        <v>194</v>
      </c>
      <c r="E289" s="42"/>
      <c r="F289" s="259" t="s">
        <v>586</v>
      </c>
      <c r="G289" s="42"/>
      <c r="H289" s="42"/>
      <c r="I289" s="156"/>
      <c r="J289" s="42"/>
      <c r="K289" s="42"/>
      <c r="L289" s="46"/>
      <c r="M289" s="260"/>
      <c r="N289" s="261"/>
      <c r="O289" s="93"/>
      <c r="P289" s="93"/>
      <c r="Q289" s="93"/>
      <c r="R289" s="93"/>
      <c r="S289" s="93"/>
      <c r="T289" s="94"/>
      <c r="U289" s="40"/>
      <c r="V289" s="40"/>
      <c r="W289" s="40"/>
      <c r="X289" s="40"/>
      <c r="Y289" s="40"/>
      <c r="Z289" s="40"/>
      <c r="AA289" s="40"/>
      <c r="AB289" s="40"/>
      <c r="AC289" s="40"/>
      <c r="AD289" s="40"/>
      <c r="AE289" s="40"/>
      <c r="AT289" s="18" t="s">
        <v>194</v>
      </c>
      <c r="AU289" s="18" t="s">
        <v>99</v>
      </c>
    </row>
    <row r="290" s="2" customFormat="1" ht="16.5" customHeight="1">
      <c r="A290" s="40"/>
      <c r="B290" s="41"/>
      <c r="C290" s="245" t="s">
        <v>599</v>
      </c>
      <c r="D290" s="245" t="s">
        <v>187</v>
      </c>
      <c r="E290" s="246" t="s">
        <v>600</v>
      </c>
      <c r="F290" s="247" t="s">
        <v>601</v>
      </c>
      <c r="G290" s="248" t="s">
        <v>276</v>
      </c>
      <c r="H290" s="249">
        <v>28</v>
      </c>
      <c r="I290" s="250"/>
      <c r="J290" s="251">
        <f>ROUND(I290*H290,2)</f>
        <v>0</v>
      </c>
      <c r="K290" s="247" t="s">
        <v>191</v>
      </c>
      <c r="L290" s="46"/>
      <c r="M290" s="252" t="s">
        <v>1</v>
      </c>
      <c r="N290" s="253" t="s">
        <v>49</v>
      </c>
      <c r="O290" s="93"/>
      <c r="P290" s="254">
        <f>O290*H290</f>
        <v>0</v>
      </c>
      <c r="Q290" s="254">
        <v>0.036979999999999999</v>
      </c>
      <c r="R290" s="254">
        <f>Q290*H290</f>
        <v>1.0354399999999999</v>
      </c>
      <c r="S290" s="254">
        <v>0</v>
      </c>
      <c r="T290" s="255">
        <f>S290*H290</f>
        <v>0</v>
      </c>
      <c r="U290" s="40"/>
      <c r="V290" s="40"/>
      <c r="W290" s="40"/>
      <c r="X290" s="40"/>
      <c r="Y290" s="40"/>
      <c r="Z290" s="40"/>
      <c r="AA290" s="40"/>
      <c r="AB290" s="40"/>
      <c r="AC290" s="40"/>
      <c r="AD290" s="40"/>
      <c r="AE290" s="40"/>
      <c r="AR290" s="256" t="s">
        <v>196</v>
      </c>
      <c r="AT290" s="256" t="s">
        <v>187</v>
      </c>
      <c r="AU290" s="256" t="s">
        <v>99</v>
      </c>
      <c r="AY290" s="18" t="s">
        <v>184</v>
      </c>
      <c r="BE290" s="257">
        <f>IF(N290="základní",J290,0)</f>
        <v>0</v>
      </c>
      <c r="BF290" s="257">
        <f>IF(N290="snížená",J290,0)</f>
        <v>0</v>
      </c>
      <c r="BG290" s="257">
        <f>IF(N290="zákl. přenesená",J290,0)</f>
        <v>0</v>
      </c>
      <c r="BH290" s="257">
        <f>IF(N290="sníž. přenesená",J290,0)</f>
        <v>0</v>
      </c>
      <c r="BI290" s="257">
        <f>IF(N290="nulová",J290,0)</f>
        <v>0</v>
      </c>
      <c r="BJ290" s="18" t="s">
        <v>99</v>
      </c>
      <c r="BK290" s="257">
        <f>ROUND(I290*H290,2)</f>
        <v>0</v>
      </c>
      <c r="BL290" s="18" t="s">
        <v>196</v>
      </c>
      <c r="BM290" s="256" t="s">
        <v>602</v>
      </c>
    </row>
    <row r="291" s="2" customFormat="1">
      <c r="A291" s="40"/>
      <c r="B291" s="41"/>
      <c r="C291" s="42"/>
      <c r="D291" s="258" t="s">
        <v>194</v>
      </c>
      <c r="E291" s="42"/>
      <c r="F291" s="259" t="s">
        <v>586</v>
      </c>
      <c r="G291" s="42"/>
      <c r="H291" s="42"/>
      <c r="I291" s="156"/>
      <c r="J291" s="42"/>
      <c r="K291" s="42"/>
      <c r="L291" s="46"/>
      <c r="M291" s="260"/>
      <c r="N291" s="261"/>
      <c r="O291" s="93"/>
      <c r="P291" s="93"/>
      <c r="Q291" s="93"/>
      <c r="R291" s="93"/>
      <c r="S291" s="93"/>
      <c r="T291" s="94"/>
      <c r="U291" s="40"/>
      <c r="V291" s="40"/>
      <c r="W291" s="40"/>
      <c r="X291" s="40"/>
      <c r="Y291" s="40"/>
      <c r="Z291" s="40"/>
      <c r="AA291" s="40"/>
      <c r="AB291" s="40"/>
      <c r="AC291" s="40"/>
      <c r="AD291" s="40"/>
      <c r="AE291" s="40"/>
      <c r="AT291" s="18" t="s">
        <v>194</v>
      </c>
      <c r="AU291" s="18" t="s">
        <v>99</v>
      </c>
    </row>
    <row r="292" s="2" customFormat="1" ht="16.5" customHeight="1">
      <c r="A292" s="40"/>
      <c r="B292" s="41"/>
      <c r="C292" s="245" t="s">
        <v>603</v>
      </c>
      <c r="D292" s="245" t="s">
        <v>187</v>
      </c>
      <c r="E292" s="246" t="s">
        <v>604</v>
      </c>
      <c r="F292" s="247" t="s">
        <v>605</v>
      </c>
      <c r="G292" s="248" t="s">
        <v>276</v>
      </c>
      <c r="H292" s="249">
        <v>52</v>
      </c>
      <c r="I292" s="250"/>
      <c r="J292" s="251">
        <f>ROUND(I292*H292,2)</f>
        <v>0</v>
      </c>
      <c r="K292" s="247" t="s">
        <v>191</v>
      </c>
      <c r="L292" s="46"/>
      <c r="M292" s="252" t="s">
        <v>1</v>
      </c>
      <c r="N292" s="253" t="s">
        <v>49</v>
      </c>
      <c r="O292" s="93"/>
      <c r="P292" s="254">
        <f>O292*H292</f>
        <v>0</v>
      </c>
      <c r="Q292" s="254">
        <v>0.036549999999999999</v>
      </c>
      <c r="R292" s="254">
        <f>Q292*H292</f>
        <v>1.9005999999999999</v>
      </c>
      <c r="S292" s="254">
        <v>0</v>
      </c>
      <c r="T292" s="255">
        <f>S292*H292</f>
        <v>0</v>
      </c>
      <c r="U292" s="40"/>
      <c r="V292" s="40"/>
      <c r="W292" s="40"/>
      <c r="X292" s="40"/>
      <c r="Y292" s="40"/>
      <c r="Z292" s="40"/>
      <c r="AA292" s="40"/>
      <c r="AB292" s="40"/>
      <c r="AC292" s="40"/>
      <c r="AD292" s="40"/>
      <c r="AE292" s="40"/>
      <c r="AR292" s="256" t="s">
        <v>196</v>
      </c>
      <c r="AT292" s="256" t="s">
        <v>187</v>
      </c>
      <c r="AU292" s="256" t="s">
        <v>99</v>
      </c>
      <c r="AY292" s="18" t="s">
        <v>184</v>
      </c>
      <c r="BE292" s="257">
        <f>IF(N292="základní",J292,0)</f>
        <v>0</v>
      </c>
      <c r="BF292" s="257">
        <f>IF(N292="snížená",J292,0)</f>
        <v>0</v>
      </c>
      <c r="BG292" s="257">
        <f>IF(N292="zákl. přenesená",J292,0)</f>
        <v>0</v>
      </c>
      <c r="BH292" s="257">
        <f>IF(N292="sníž. přenesená",J292,0)</f>
        <v>0</v>
      </c>
      <c r="BI292" s="257">
        <f>IF(N292="nulová",J292,0)</f>
        <v>0</v>
      </c>
      <c r="BJ292" s="18" t="s">
        <v>99</v>
      </c>
      <c r="BK292" s="257">
        <f>ROUND(I292*H292,2)</f>
        <v>0</v>
      </c>
      <c r="BL292" s="18" t="s">
        <v>196</v>
      </c>
      <c r="BM292" s="256" t="s">
        <v>606</v>
      </c>
    </row>
    <row r="293" s="2" customFormat="1">
      <c r="A293" s="40"/>
      <c r="B293" s="41"/>
      <c r="C293" s="42"/>
      <c r="D293" s="258" t="s">
        <v>194</v>
      </c>
      <c r="E293" s="42"/>
      <c r="F293" s="259" t="s">
        <v>586</v>
      </c>
      <c r="G293" s="42"/>
      <c r="H293" s="42"/>
      <c r="I293" s="156"/>
      <c r="J293" s="42"/>
      <c r="K293" s="42"/>
      <c r="L293" s="46"/>
      <c r="M293" s="260"/>
      <c r="N293" s="261"/>
      <c r="O293" s="93"/>
      <c r="P293" s="93"/>
      <c r="Q293" s="93"/>
      <c r="R293" s="93"/>
      <c r="S293" s="93"/>
      <c r="T293" s="94"/>
      <c r="U293" s="40"/>
      <c r="V293" s="40"/>
      <c r="W293" s="40"/>
      <c r="X293" s="40"/>
      <c r="Y293" s="40"/>
      <c r="Z293" s="40"/>
      <c r="AA293" s="40"/>
      <c r="AB293" s="40"/>
      <c r="AC293" s="40"/>
      <c r="AD293" s="40"/>
      <c r="AE293" s="40"/>
      <c r="AT293" s="18" t="s">
        <v>194</v>
      </c>
      <c r="AU293" s="18" t="s">
        <v>99</v>
      </c>
    </row>
    <row r="294" s="2" customFormat="1" ht="16.5" customHeight="1">
      <c r="A294" s="40"/>
      <c r="B294" s="41"/>
      <c r="C294" s="245" t="s">
        <v>607</v>
      </c>
      <c r="D294" s="245" t="s">
        <v>187</v>
      </c>
      <c r="E294" s="246" t="s">
        <v>608</v>
      </c>
      <c r="F294" s="247" t="s">
        <v>609</v>
      </c>
      <c r="G294" s="248" t="s">
        <v>276</v>
      </c>
      <c r="H294" s="249">
        <v>72</v>
      </c>
      <c r="I294" s="250"/>
      <c r="J294" s="251">
        <f>ROUND(I294*H294,2)</f>
        <v>0</v>
      </c>
      <c r="K294" s="247" t="s">
        <v>191</v>
      </c>
      <c r="L294" s="46"/>
      <c r="M294" s="252" t="s">
        <v>1</v>
      </c>
      <c r="N294" s="253" t="s">
        <v>49</v>
      </c>
      <c r="O294" s="93"/>
      <c r="P294" s="254">
        <f>O294*H294</f>
        <v>0</v>
      </c>
      <c r="Q294" s="254">
        <v>0.04555</v>
      </c>
      <c r="R294" s="254">
        <f>Q294*H294</f>
        <v>3.2795999999999998</v>
      </c>
      <c r="S294" s="254">
        <v>0</v>
      </c>
      <c r="T294" s="255">
        <f>S294*H294</f>
        <v>0</v>
      </c>
      <c r="U294" s="40"/>
      <c r="V294" s="40"/>
      <c r="W294" s="40"/>
      <c r="X294" s="40"/>
      <c r="Y294" s="40"/>
      <c r="Z294" s="40"/>
      <c r="AA294" s="40"/>
      <c r="AB294" s="40"/>
      <c r="AC294" s="40"/>
      <c r="AD294" s="40"/>
      <c r="AE294" s="40"/>
      <c r="AR294" s="256" t="s">
        <v>196</v>
      </c>
      <c r="AT294" s="256" t="s">
        <v>187</v>
      </c>
      <c r="AU294" s="256" t="s">
        <v>99</v>
      </c>
      <c r="AY294" s="18" t="s">
        <v>184</v>
      </c>
      <c r="BE294" s="257">
        <f>IF(N294="základní",J294,0)</f>
        <v>0</v>
      </c>
      <c r="BF294" s="257">
        <f>IF(N294="snížená",J294,0)</f>
        <v>0</v>
      </c>
      <c r="BG294" s="257">
        <f>IF(N294="zákl. přenesená",J294,0)</f>
        <v>0</v>
      </c>
      <c r="BH294" s="257">
        <f>IF(N294="sníž. přenesená",J294,0)</f>
        <v>0</v>
      </c>
      <c r="BI294" s="257">
        <f>IF(N294="nulová",J294,0)</f>
        <v>0</v>
      </c>
      <c r="BJ294" s="18" t="s">
        <v>99</v>
      </c>
      <c r="BK294" s="257">
        <f>ROUND(I294*H294,2)</f>
        <v>0</v>
      </c>
      <c r="BL294" s="18" t="s">
        <v>196</v>
      </c>
      <c r="BM294" s="256" t="s">
        <v>610</v>
      </c>
    </row>
    <row r="295" s="2" customFormat="1">
      <c r="A295" s="40"/>
      <c r="B295" s="41"/>
      <c r="C295" s="42"/>
      <c r="D295" s="258" t="s">
        <v>194</v>
      </c>
      <c r="E295" s="42"/>
      <c r="F295" s="259" t="s">
        <v>586</v>
      </c>
      <c r="G295" s="42"/>
      <c r="H295" s="42"/>
      <c r="I295" s="156"/>
      <c r="J295" s="42"/>
      <c r="K295" s="42"/>
      <c r="L295" s="46"/>
      <c r="M295" s="260"/>
      <c r="N295" s="261"/>
      <c r="O295" s="93"/>
      <c r="P295" s="93"/>
      <c r="Q295" s="93"/>
      <c r="R295" s="93"/>
      <c r="S295" s="93"/>
      <c r="T295" s="94"/>
      <c r="U295" s="40"/>
      <c r="V295" s="40"/>
      <c r="W295" s="40"/>
      <c r="X295" s="40"/>
      <c r="Y295" s="40"/>
      <c r="Z295" s="40"/>
      <c r="AA295" s="40"/>
      <c r="AB295" s="40"/>
      <c r="AC295" s="40"/>
      <c r="AD295" s="40"/>
      <c r="AE295" s="40"/>
      <c r="AT295" s="18" t="s">
        <v>194</v>
      </c>
      <c r="AU295" s="18" t="s">
        <v>99</v>
      </c>
    </row>
    <row r="296" s="2" customFormat="1" ht="16.5" customHeight="1">
      <c r="A296" s="40"/>
      <c r="B296" s="41"/>
      <c r="C296" s="245" t="s">
        <v>611</v>
      </c>
      <c r="D296" s="245" t="s">
        <v>187</v>
      </c>
      <c r="E296" s="246" t="s">
        <v>612</v>
      </c>
      <c r="F296" s="247" t="s">
        <v>613</v>
      </c>
      <c r="G296" s="248" t="s">
        <v>276</v>
      </c>
      <c r="H296" s="249">
        <v>44</v>
      </c>
      <c r="I296" s="250"/>
      <c r="J296" s="251">
        <f>ROUND(I296*H296,2)</f>
        <v>0</v>
      </c>
      <c r="K296" s="247" t="s">
        <v>191</v>
      </c>
      <c r="L296" s="46"/>
      <c r="M296" s="252" t="s">
        <v>1</v>
      </c>
      <c r="N296" s="253" t="s">
        <v>49</v>
      </c>
      <c r="O296" s="93"/>
      <c r="P296" s="254">
        <f>O296*H296</f>
        <v>0</v>
      </c>
      <c r="Q296" s="254">
        <v>0.054550000000000001</v>
      </c>
      <c r="R296" s="254">
        <f>Q296*H296</f>
        <v>2.4001999999999999</v>
      </c>
      <c r="S296" s="254">
        <v>0</v>
      </c>
      <c r="T296" s="255">
        <f>S296*H296</f>
        <v>0</v>
      </c>
      <c r="U296" s="40"/>
      <c r="V296" s="40"/>
      <c r="W296" s="40"/>
      <c r="X296" s="40"/>
      <c r="Y296" s="40"/>
      <c r="Z296" s="40"/>
      <c r="AA296" s="40"/>
      <c r="AB296" s="40"/>
      <c r="AC296" s="40"/>
      <c r="AD296" s="40"/>
      <c r="AE296" s="40"/>
      <c r="AR296" s="256" t="s">
        <v>196</v>
      </c>
      <c r="AT296" s="256" t="s">
        <v>187</v>
      </c>
      <c r="AU296" s="256" t="s">
        <v>99</v>
      </c>
      <c r="AY296" s="18" t="s">
        <v>184</v>
      </c>
      <c r="BE296" s="257">
        <f>IF(N296="základní",J296,0)</f>
        <v>0</v>
      </c>
      <c r="BF296" s="257">
        <f>IF(N296="snížená",J296,0)</f>
        <v>0</v>
      </c>
      <c r="BG296" s="257">
        <f>IF(N296="zákl. přenesená",J296,0)</f>
        <v>0</v>
      </c>
      <c r="BH296" s="257">
        <f>IF(N296="sníž. přenesená",J296,0)</f>
        <v>0</v>
      </c>
      <c r="BI296" s="257">
        <f>IF(N296="nulová",J296,0)</f>
        <v>0</v>
      </c>
      <c r="BJ296" s="18" t="s">
        <v>99</v>
      </c>
      <c r="BK296" s="257">
        <f>ROUND(I296*H296,2)</f>
        <v>0</v>
      </c>
      <c r="BL296" s="18" t="s">
        <v>196</v>
      </c>
      <c r="BM296" s="256" t="s">
        <v>614</v>
      </c>
    </row>
    <row r="297" s="2" customFormat="1">
      <c r="A297" s="40"/>
      <c r="B297" s="41"/>
      <c r="C297" s="42"/>
      <c r="D297" s="258" t="s">
        <v>194</v>
      </c>
      <c r="E297" s="42"/>
      <c r="F297" s="259" t="s">
        <v>586</v>
      </c>
      <c r="G297" s="42"/>
      <c r="H297" s="42"/>
      <c r="I297" s="156"/>
      <c r="J297" s="42"/>
      <c r="K297" s="42"/>
      <c r="L297" s="46"/>
      <c r="M297" s="260"/>
      <c r="N297" s="261"/>
      <c r="O297" s="93"/>
      <c r="P297" s="93"/>
      <c r="Q297" s="93"/>
      <c r="R297" s="93"/>
      <c r="S297" s="93"/>
      <c r="T297" s="94"/>
      <c r="U297" s="40"/>
      <c r="V297" s="40"/>
      <c r="W297" s="40"/>
      <c r="X297" s="40"/>
      <c r="Y297" s="40"/>
      <c r="Z297" s="40"/>
      <c r="AA297" s="40"/>
      <c r="AB297" s="40"/>
      <c r="AC297" s="40"/>
      <c r="AD297" s="40"/>
      <c r="AE297" s="40"/>
      <c r="AT297" s="18" t="s">
        <v>194</v>
      </c>
      <c r="AU297" s="18" t="s">
        <v>99</v>
      </c>
    </row>
    <row r="298" s="2" customFormat="1" ht="16.5" customHeight="1">
      <c r="A298" s="40"/>
      <c r="B298" s="41"/>
      <c r="C298" s="245" t="s">
        <v>615</v>
      </c>
      <c r="D298" s="245" t="s">
        <v>187</v>
      </c>
      <c r="E298" s="246" t="s">
        <v>616</v>
      </c>
      <c r="F298" s="247" t="s">
        <v>617</v>
      </c>
      <c r="G298" s="248" t="s">
        <v>276</v>
      </c>
      <c r="H298" s="249">
        <v>184</v>
      </c>
      <c r="I298" s="250"/>
      <c r="J298" s="251">
        <f>ROUND(I298*H298,2)</f>
        <v>0</v>
      </c>
      <c r="K298" s="247" t="s">
        <v>191</v>
      </c>
      <c r="L298" s="46"/>
      <c r="M298" s="252" t="s">
        <v>1</v>
      </c>
      <c r="N298" s="253" t="s">
        <v>49</v>
      </c>
      <c r="O298" s="93"/>
      <c r="P298" s="254">
        <f>O298*H298</f>
        <v>0</v>
      </c>
      <c r="Q298" s="254">
        <v>0.063549999999999995</v>
      </c>
      <c r="R298" s="254">
        <f>Q298*H298</f>
        <v>11.693199999999999</v>
      </c>
      <c r="S298" s="254">
        <v>0</v>
      </c>
      <c r="T298" s="255">
        <f>S298*H298</f>
        <v>0</v>
      </c>
      <c r="U298" s="40"/>
      <c r="V298" s="40"/>
      <c r="W298" s="40"/>
      <c r="X298" s="40"/>
      <c r="Y298" s="40"/>
      <c r="Z298" s="40"/>
      <c r="AA298" s="40"/>
      <c r="AB298" s="40"/>
      <c r="AC298" s="40"/>
      <c r="AD298" s="40"/>
      <c r="AE298" s="40"/>
      <c r="AR298" s="256" t="s">
        <v>196</v>
      </c>
      <c r="AT298" s="256" t="s">
        <v>187</v>
      </c>
      <c r="AU298" s="256" t="s">
        <v>99</v>
      </c>
      <c r="AY298" s="18" t="s">
        <v>184</v>
      </c>
      <c r="BE298" s="257">
        <f>IF(N298="základní",J298,0)</f>
        <v>0</v>
      </c>
      <c r="BF298" s="257">
        <f>IF(N298="snížená",J298,0)</f>
        <v>0</v>
      </c>
      <c r="BG298" s="257">
        <f>IF(N298="zákl. přenesená",J298,0)</f>
        <v>0</v>
      </c>
      <c r="BH298" s="257">
        <f>IF(N298="sníž. přenesená",J298,0)</f>
        <v>0</v>
      </c>
      <c r="BI298" s="257">
        <f>IF(N298="nulová",J298,0)</f>
        <v>0</v>
      </c>
      <c r="BJ298" s="18" t="s">
        <v>99</v>
      </c>
      <c r="BK298" s="257">
        <f>ROUND(I298*H298,2)</f>
        <v>0</v>
      </c>
      <c r="BL298" s="18" t="s">
        <v>196</v>
      </c>
      <c r="BM298" s="256" t="s">
        <v>618</v>
      </c>
    </row>
    <row r="299" s="2" customFormat="1">
      <c r="A299" s="40"/>
      <c r="B299" s="41"/>
      <c r="C299" s="42"/>
      <c r="D299" s="258" t="s">
        <v>194</v>
      </c>
      <c r="E299" s="42"/>
      <c r="F299" s="259" t="s">
        <v>586</v>
      </c>
      <c r="G299" s="42"/>
      <c r="H299" s="42"/>
      <c r="I299" s="156"/>
      <c r="J299" s="42"/>
      <c r="K299" s="42"/>
      <c r="L299" s="46"/>
      <c r="M299" s="260"/>
      <c r="N299" s="261"/>
      <c r="O299" s="93"/>
      <c r="P299" s="93"/>
      <c r="Q299" s="93"/>
      <c r="R299" s="93"/>
      <c r="S299" s="93"/>
      <c r="T299" s="94"/>
      <c r="U299" s="40"/>
      <c r="V299" s="40"/>
      <c r="W299" s="40"/>
      <c r="X299" s="40"/>
      <c r="Y299" s="40"/>
      <c r="Z299" s="40"/>
      <c r="AA299" s="40"/>
      <c r="AB299" s="40"/>
      <c r="AC299" s="40"/>
      <c r="AD299" s="40"/>
      <c r="AE299" s="40"/>
      <c r="AT299" s="18" t="s">
        <v>194</v>
      </c>
      <c r="AU299" s="18" t="s">
        <v>99</v>
      </c>
    </row>
    <row r="300" s="2" customFormat="1" ht="16.5" customHeight="1">
      <c r="A300" s="40"/>
      <c r="B300" s="41"/>
      <c r="C300" s="245" t="s">
        <v>619</v>
      </c>
      <c r="D300" s="245" t="s">
        <v>187</v>
      </c>
      <c r="E300" s="246" t="s">
        <v>620</v>
      </c>
      <c r="F300" s="247" t="s">
        <v>621</v>
      </c>
      <c r="G300" s="248" t="s">
        <v>276</v>
      </c>
      <c r="H300" s="249">
        <v>14</v>
      </c>
      <c r="I300" s="250"/>
      <c r="J300" s="251">
        <f>ROUND(I300*H300,2)</f>
        <v>0</v>
      </c>
      <c r="K300" s="247" t="s">
        <v>191</v>
      </c>
      <c r="L300" s="46"/>
      <c r="M300" s="252" t="s">
        <v>1</v>
      </c>
      <c r="N300" s="253" t="s">
        <v>49</v>
      </c>
      <c r="O300" s="93"/>
      <c r="P300" s="254">
        <f>O300*H300</f>
        <v>0</v>
      </c>
      <c r="Q300" s="254">
        <v>0.072849999999999998</v>
      </c>
      <c r="R300" s="254">
        <f>Q300*H300</f>
        <v>1.0199</v>
      </c>
      <c r="S300" s="254">
        <v>0</v>
      </c>
      <c r="T300" s="255">
        <f>S300*H300</f>
        <v>0</v>
      </c>
      <c r="U300" s="40"/>
      <c r="V300" s="40"/>
      <c r="W300" s="40"/>
      <c r="X300" s="40"/>
      <c r="Y300" s="40"/>
      <c r="Z300" s="40"/>
      <c r="AA300" s="40"/>
      <c r="AB300" s="40"/>
      <c r="AC300" s="40"/>
      <c r="AD300" s="40"/>
      <c r="AE300" s="40"/>
      <c r="AR300" s="256" t="s">
        <v>196</v>
      </c>
      <c r="AT300" s="256" t="s">
        <v>187</v>
      </c>
      <c r="AU300" s="256" t="s">
        <v>99</v>
      </c>
      <c r="AY300" s="18" t="s">
        <v>184</v>
      </c>
      <c r="BE300" s="257">
        <f>IF(N300="základní",J300,0)</f>
        <v>0</v>
      </c>
      <c r="BF300" s="257">
        <f>IF(N300="snížená",J300,0)</f>
        <v>0</v>
      </c>
      <c r="BG300" s="257">
        <f>IF(N300="zákl. přenesená",J300,0)</f>
        <v>0</v>
      </c>
      <c r="BH300" s="257">
        <f>IF(N300="sníž. přenesená",J300,0)</f>
        <v>0</v>
      </c>
      <c r="BI300" s="257">
        <f>IF(N300="nulová",J300,0)</f>
        <v>0</v>
      </c>
      <c r="BJ300" s="18" t="s">
        <v>99</v>
      </c>
      <c r="BK300" s="257">
        <f>ROUND(I300*H300,2)</f>
        <v>0</v>
      </c>
      <c r="BL300" s="18" t="s">
        <v>196</v>
      </c>
      <c r="BM300" s="256" t="s">
        <v>622</v>
      </c>
    </row>
    <row r="301" s="2" customFormat="1">
      <c r="A301" s="40"/>
      <c r="B301" s="41"/>
      <c r="C301" s="42"/>
      <c r="D301" s="258" t="s">
        <v>194</v>
      </c>
      <c r="E301" s="42"/>
      <c r="F301" s="259" t="s">
        <v>586</v>
      </c>
      <c r="G301" s="42"/>
      <c r="H301" s="42"/>
      <c r="I301" s="156"/>
      <c r="J301" s="42"/>
      <c r="K301" s="42"/>
      <c r="L301" s="46"/>
      <c r="M301" s="260"/>
      <c r="N301" s="261"/>
      <c r="O301" s="93"/>
      <c r="P301" s="93"/>
      <c r="Q301" s="93"/>
      <c r="R301" s="93"/>
      <c r="S301" s="93"/>
      <c r="T301" s="94"/>
      <c r="U301" s="40"/>
      <c r="V301" s="40"/>
      <c r="W301" s="40"/>
      <c r="X301" s="40"/>
      <c r="Y301" s="40"/>
      <c r="Z301" s="40"/>
      <c r="AA301" s="40"/>
      <c r="AB301" s="40"/>
      <c r="AC301" s="40"/>
      <c r="AD301" s="40"/>
      <c r="AE301" s="40"/>
      <c r="AT301" s="18" t="s">
        <v>194</v>
      </c>
      <c r="AU301" s="18" t="s">
        <v>99</v>
      </c>
    </row>
    <row r="302" s="2" customFormat="1" ht="16.5" customHeight="1">
      <c r="A302" s="40"/>
      <c r="B302" s="41"/>
      <c r="C302" s="245" t="s">
        <v>623</v>
      </c>
      <c r="D302" s="245" t="s">
        <v>187</v>
      </c>
      <c r="E302" s="246" t="s">
        <v>624</v>
      </c>
      <c r="F302" s="247" t="s">
        <v>625</v>
      </c>
      <c r="G302" s="248" t="s">
        <v>276</v>
      </c>
      <c r="H302" s="249">
        <v>18</v>
      </c>
      <c r="I302" s="250"/>
      <c r="J302" s="251">
        <f>ROUND(I302*H302,2)</f>
        <v>0</v>
      </c>
      <c r="K302" s="247" t="s">
        <v>191</v>
      </c>
      <c r="L302" s="46"/>
      <c r="M302" s="252" t="s">
        <v>1</v>
      </c>
      <c r="N302" s="253" t="s">
        <v>49</v>
      </c>
      <c r="O302" s="93"/>
      <c r="P302" s="254">
        <f>O302*H302</f>
        <v>0</v>
      </c>
      <c r="Q302" s="254">
        <v>0.081850000000000006</v>
      </c>
      <c r="R302" s="254">
        <f>Q302*H302</f>
        <v>1.4733000000000001</v>
      </c>
      <c r="S302" s="254">
        <v>0</v>
      </c>
      <c r="T302" s="255">
        <f>S302*H302</f>
        <v>0</v>
      </c>
      <c r="U302" s="40"/>
      <c r="V302" s="40"/>
      <c r="W302" s="40"/>
      <c r="X302" s="40"/>
      <c r="Y302" s="40"/>
      <c r="Z302" s="40"/>
      <c r="AA302" s="40"/>
      <c r="AB302" s="40"/>
      <c r="AC302" s="40"/>
      <c r="AD302" s="40"/>
      <c r="AE302" s="40"/>
      <c r="AR302" s="256" t="s">
        <v>196</v>
      </c>
      <c r="AT302" s="256" t="s">
        <v>187</v>
      </c>
      <c r="AU302" s="256" t="s">
        <v>99</v>
      </c>
      <c r="AY302" s="18" t="s">
        <v>184</v>
      </c>
      <c r="BE302" s="257">
        <f>IF(N302="základní",J302,0)</f>
        <v>0</v>
      </c>
      <c r="BF302" s="257">
        <f>IF(N302="snížená",J302,0)</f>
        <v>0</v>
      </c>
      <c r="BG302" s="257">
        <f>IF(N302="zákl. přenesená",J302,0)</f>
        <v>0</v>
      </c>
      <c r="BH302" s="257">
        <f>IF(N302="sníž. přenesená",J302,0)</f>
        <v>0</v>
      </c>
      <c r="BI302" s="257">
        <f>IF(N302="nulová",J302,0)</f>
        <v>0</v>
      </c>
      <c r="BJ302" s="18" t="s">
        <v>99</v>
      </c>
      <c r="BK302" s="257">
        <f>ROUND(I302*H302,2)</f>
        <v>0</v>
      </c>
      <c r="BL302" s="18" t="s">
        <v>196</v>
      </c>
      <c r="BM302" s="256" t="s">
        <v>626</v>
      </c>
    </row>
    <row r="303" s="2" customFormat="1">
      <c r="A303" s="40"/>
      <c r="B303" s="41"/>
      <c r="C303" s="42"/>
      <c r="D303" s="258" t="s">
        <v>194</v>
      </c>
      <c r="E303" s="42"/>
      <c r="F303" s="259" t="s">
        <v>586</v>
      </c>
      <c r="G303" s="42"/>
      <c r="H303" s="42"/>
      <c r="I303" s="156"/>
      <c r="J303" s="42"/>
      <c r="K303" s="42"/>
      <c r="L303" s="46"/>
      <c r="M303" s="260"/>
      <c r="N303" s="261"/>
      <c r="O303" s="93"/>
      <c r="P303" s="93"/>
      <c r="Q303" s="93"/>
      <c r="R303" s="93"/>
      <c r="S303" s="93"/>
      <c r="T303" s="94"/>
      <c r="U303" s="40"/>
      <c r="V303" s="40"/>
      <c r="W303" s="40"/>
      <c r="X303" s="40"/>
      <c r="Y303" s="40"/>
      <c r="Z303" s="40"/>
      <c r="AA303" s="40"/>
      <c r="AB303" s="40"/>
      <c r="AC303" s="40"/>
      <c r="AD303" s="40"/>
      <c r="AE303" s="40"/>
      <c r="AT303" s="18" t="s">
        <v>194</v>
      </c>
      <c r="AU303" s="18" t="s">
        <v>99</v>
      </c>
    </row>
    <row r="304" s="2" customFormat="1" ht="16.5" customHeight="1">
      <c r="A304" s="40"/>
      <c r="B304" s="41"/>
      <c r="C304" s="245" t="s">
        <v>627</v>
      </c>
      <c r="D304" s="245" t="s">
        <v>187</v>
      </c>
      <c r="E304" s="246" t="s">
        <v>628</v>
      </c>
      <c r="F304" s="247" t="s">
        <v>629</v>
      </c>
      <c r="G304" s="248" t="s">
        <v>276</v>
      </c>
      <c r="H304" s="249">
        <v>10</v>
      </c>
      <c r="I304" s="250"/>
      <c r="J304" s="251">
        <f>ROUND(I304*H304,2)</f>
        <v>0</v>
      </c>
      <c r="K304" s="247" t="s">
        <v>191</v>
      </c>
      <c r="L304" s="46"/>
      <c r="M304" s="252" t="s">
        <v>1</v>
      </c>
      <c r="N304" s="253" t="s">
        <v>49</v>
      </c>
      <c r="O304" s="93"/>
      <c r="P304" s="254">
        <f>O304*H304</f>
        <v>0</v>
      </c>
      <c r="Q304" s="254">
        <v>0.091050000000000006</v>
      </c>
      <c r="R304" s="254">
        <f>Q304*H304</f>
        <v>0.91050000000000009</v>
      </c>
      <c r="S304" s="254">
        <v>0</v>
      </c>
      <c r="T304" s="255">
        <f>S304*H304</f>
        <v>0</v>
      </c>
      <c r="U304" s="40"/>
      <c r="V304" s="40"/>
      <c r="W304" s="40"/>
      <c r="X304" s="40"/>
      <c r="Y304" s="40"/>
      <c r="Z304" s="40"/>
      <c r="AA304" s="40"/>
      <c r="AB304" s="40"/>
      <c r="AC304" s="40"/>
      <c r="AD304" s="40"/>
      <c r="AE304" s="40"/>
      <c r="AR304" s="256" t="s">
        <v>196</v>
      </c>
      <c r="AT304" s="256" t="s">
        <v>187</v>
      </c>
      <c r="AU304" s="256" t="s">
        <v>99</v>
      </c>
      <c r="AY304" s="18" t="s">
        <v>184</v>
      </c>
      <c r="BE304" s="257">
        <f>IF(N304="základní",J304,0)</f>
        <v>0</v>
      </c>
      <c r="BF304" s="257">
        <f>IF(N304="snížená",J304,0)</f>
        <v>0</v>
      </c>
      <c r="BG304" s="257">
        <f>IF(N304="zákl. přenesená",J304,0)</f>
        <v>0</v>
      </c>
      <c r="BH304" s="257">
        <f>IF(N304="sníž. přenesená",J304,0)</f>
        <v>0</v>
      </c>
      <c r="BI304" s="257">
        <f>IF(N304="nulová",J304,0)</f>
        <v>0</v>
      </c>
      <c r="BJ304" s="18" t="s">
        <v>99</v>
      </c>
      <c r="BK304" s="257">
        <f>ROUND(I304*H304,2)</f>
        <v>0</v>
      </c>
      <c r="BL304" s="18" t="s">
        <v>196</v>
      </c>
      <c r="BM304" s="256" t="s">
        <v>630</v>
      </c>
    </row>
    <row r="305" s="2" customFormat="1">
      <c r="A305" s="40"/>
      <c r="B305" s="41"/>
      <c r="C305" s="42"/>
      <c r="D305" s="258" t="s">
        <v>194</v>
      </c>
      <c r="E305" s="42"/>
      <c r="F305" s="259" t="s">
        <v>586</v>
      </c>
      <c r="G305" s="42"/>
      <c r="H305" s="42"/>
      <c r="I305" s="156"/>
      <c r="J305" s="42"/>
      <c r="K305" s="42"/>
      <c r="L305" s="46"/>
      <c r="M305" s="260"/>
      <c r="N305" s="261"/>
      <c r="O305" s="93"/>
      <c r="P305" s="93"/>
      <c r="Q305" s="93"/>
      <c r="R305" s="93"/>
      <c r="S305" s="93"/>
      <c r="T305" s="94"/>
      <c r="U305" s="40"/>
      <c r="V305" s="40"/>
      <c r="W305" s="40"/>
      <c r="X305" s="40"/>
      <c r="Y305" s="40"/>
      <c r="Z305" s="40"/>
      <c r="AA305" s="40"/>
      <c r="AB305" s="40"/>
      <c r="AC305" s="40"/>
      <c r="AD305" s="40"/>
      <c r="AE305" s="40"/>
      <c r="AT305" s="18" t="s">
        <v>194</v>
      </c>
      <c r="AU305" s="18" t="s">
        <v>99</v>
      </c>
    </row>
    <row r="306" s="2" customFormat="1" ht="16.5" customHeight="1">
      <c r="A306" s="40"/>
      <c r="B306" s="41"/>
      <c r="C306" s="245" t="s">
        <v>631</v>
      </c>
      <c r="D306" s="245" t="s">
        <v>187</v>
      </c>
      <c r="E306" s="246" t="s">
        <v>632</v>
      </c>
      <c r="F306" s="247" t="s">
        <v>633</v>
      </c>
      <c r="G306" s="248" t="s">
        <v>276</v>
      </c>
      <c r="H306" s="249">
        <v>10</v>
      </c>
      <c r="I306" s="250"/>
      <c r="J306" s="251">
        <f>ROUND(I306*H306,2)</f>
        <v>0</v>
      </c>
      <c r="K306" s="247" t="s">
        <v>191</v>
      </c>
      <c r="L306" s="46"/>
      <c r="M306" s="252" t="s">
        <v>1</v>
      </c>
      <c r="N306" s="253" t="s">
        <v>49</v>
      </c>
      <c r="O306" s="93"/>
      <c r="P306" s="254">
        <f>O306*H306</f>
        <v>0</v>
      </c>
      <c r="Q306" s="254">
        <v>0.10005</v>
      </c>
      <c r="R306" s="254">
        <f>Q306*H306</f>
        <v>1.0004999999999999</v>
      </c>
      <c r="S306" s="254">
        <v>0</v>
      </c>
      <c r="T306" s="255">
        <f>S306*H306</f>
        <v>0</v>
      </c>
      <c r="U306" s="40"/>
      <c r="V306" s="40"/>
      <c r="W306" s="40"/>
      <c r="X306" s="40"/>
      <c r="Y306" s="40"/>
      <c r="Z306" s="40"/>
      <c r="AA306" s="40"/>
      <c r="AB306" s="40"/>
      <c r="AC306" s="40"/>
      <c r="AD306" s="40"/>
      <c r="AE306" s="40"/>
      <c r="AR306" s="256" t="s">
        <v>196</v>
      </c>
      <c r="AT306" s="256" t="s">
        <v>187</v>
      </c>
      <c r="AU306" s="256" t="s">
        <v>99</v>
      </c>
      <c r="AY306" s="18" t="s">
        <v>184</v>
      </c>
      <c r="BE306" s="257">
        <f>IF(N306="základní",J306,0)</f>
        <v>0</v>
      </c>
      <c r="BF306" s="257">
        <f>IF(N306="snížená",J306,0)</f>
        <v>0</v>
      </c>
      <c r="BG306" s="257">
        <f>IF(N306="zákl. přenesená",J306,0)</f>
        <v>0</v>
      </c>
      <c r="BH306" s="257">
        <f>IF(N306="sníž. přenesená",J306,0)</f>
        <v>0</v>
      </c>
      <c r="BI306" s="257">
        <f>IF(N306="nulová",J306,0)</f>
        <v>0</v>
      </c>
      <c r="BJ306" s="18" t="s">
        <v>99</v>
      </c>
      <c r="BK306" s="257">
        <f>ROUND(I306*H306,2)</f>
        <v>0</v>
      </c>
      <c r="BL306" s="18" t="s">
        <v>196</v>
      </c>
      <c r="BM306" s="256" t="s">
        <v>634</v>
      </c>
    </row>
    <row r="307" s="2" customFormat="1">
      <c r="A307" s="40"/>
      <c r="B307" s="41"/>
      <c r="C307" s="42"/>
      <c r="D307" s="258" t="s">
        <v>194</v>
      </c>
      <c r="E307" s="42"/>
      <c r="F307" s="259" t="s">
        <v>586</v>
      </c>
      <c r="G307" s="42"/>
      <c r="H307" s="42"/>
      <c r="I307" s="156"/>
      <c r="J307" s="42"/>
      <c r="K307" s="42"/>
      <c r="L307" s="46"/>
      <c r="M307" s="260"/>
      <c r="N307" s="261"/>
      <c r="O307" s="93"/>
      <c r="P307" s="93"/>
      <c r="Q307" s="93"/>
      <c r="R307" s="93"/>
      <c r="S307" s="93"/>
      <c r="T307" s="94"/>
      <c r="U307" s="40"/>
      <c r="V307" s="40"/>
      <c r="W307" s="40"/>
      <c r="X307" s="40"/>
      <c r="Y307" s="40"/>
      <c r="Z307" s="40"/>
      <c r="AA307" s="40"/>
      <c r="AB307" s="40"/>
      <c r="AC307" s="40"/>
      <c r="AD307" s="40"/>
      <c r="AE307" s="40"/>
      <c r="AT307" s="18" t="s">
        <v>194</v>
      </c>
      <c r="AU307" s="18" t="s">
        <v>99</v>
      </c>
    </row>
    <row r="308" s="2" customFormat="1" ht="16.5" customHeight="1">
      <c r="A308" s="40"/>
      <c r="B308" s="41"/>
      <c r="C308" s="245" t="s">
        <v>635</v>
      </c>
      <c r="D308" s="245" t="s">
        <v>187</v>
      </c>
      <c r="E308" s="246" t="s">
        <v>636</v>
      </c>
      <c r="F308" s="247" t="s">
        <v>637</v>
      </c>
      <c r="G308" s="248" t="s">
        <v>276</v>
      </c>
      <c r="H308" s="249">
        <v>30</v>
      </c>
      <c r="I308" s="250"/>
      <c r="J308" s="251">
        <f>ROUND(I308*H308,2)</f>
        <v>0</v>
      </c>
      <c r="K308" s="247" t="s">
        <v>191</v>
      </c>
      <c r="L308" s="46"/>
      <c r="M308" s="252" t="s">
        <v>1</v>
      </c>
      <c r="N308" s="253" t="s">
        <v>49</v>
      </c>
      <c r="O308" s="93"/>
      <c r="P308" s="254">
        <f>O308*H308</f>
        <v>0</v>
      </c>
      <c r="Q308" s="254">
        <v>0.12705</v>
      </c>
      <c r="R308" s="254">
        <f>Q308*H308</f>
        <v>3.8114999999999997</v>
      </c>
      <c r="S308" s="254">
        <v>0</v>
      </c>
      <c r="T308" s="255">
        <f>S308*H308</f>
        <v>0</v>
      </c>
      <c r="U308" s="40"/>
      <c r="V308" s="40"/>
      <c r="W308" s="40"/>
      <c r="X308" s="40"/>
      <c r="Y308" s="40"/>
      <c r="Z308" s="40"/>
      <c r="AA308" s="40"/>
      <c r="AB308" s="40"/>
      <c r="AC308" s="40"/>
      <c r="AD308" s="40"/>
      <c r="AE308" s="40"/>
      <c r="AR308" s="256" t="s">
        <v>196</v>
      </c>
      <c r="AT308" s="256" t="s">
        <v>187</v>
      </c>
      <c r="AU308" s="256" t="s">
        <v>99</v>
      </c>
      <c r="AY308" s="18" t="s">
        <v>184</v>
      </c>
      <c r="BE308" s="257">
        <f>IF(N308="základní",J308,0)</f>
        <v>0</v>
      </c>
      <c r="BF308" s="257">
        <f>IF(N308="snížená",J308,0)</f>
        <v>0</v>
      </c>
      <c r="BG308" s="257">
        <f>IF(N308="zákl. přenesená",J308,0)</f>
        <v>0</v>
      </c>
      <c r="BH308" s="257">
        <f>IF(N308="sníž. přenesená",J308,0)</f>
        <v>0</v>
      </c>
      <c r="BI308" s="257">
        <f>IF(N308="nulová",J308,0)</f>
        <v>0</v>
      </c>
      <c r="BJ308" s="18" t="s">
        <v>99</v>
      </c>
      <c r="BK308" s="257">
        <f>ROUND(I308*H308,2)</f>
        <v>0</v>
      </c>
      <c r="BL308" s="18" t="s">
        <v>196</v>
      </c>
      <c r="BM308" s="256" t="s">
        <v>638</v>
      </c>
    </row>
    <row r="309" s="2" customFormat="1">
      <c r="A309" s="40"/>
      <c r="B309" s="41"/>
      <c r="C309" s="42"/>
      <c r="D309" s="258" t="s">
        <v>194</v>
      </c>
      <c r="E309" s="42"/>
      <c r="F309" s="259" t="s">
        <v>586</v>
      </c>
      <c r="G309" s="42"/>
      <c r="H309" s="42"/>
      <c r="I309" s="156"/>
      <c r="J309" s="42"/>
      <c r="K309" s="42"/>
      <c r="L309" s="46"/>
      <c r="M309" s="260"/>
      <c r="N309" s="261"/>
      <c r="O309" s="93"/>
      <c r="P309" s="93"/>
      <c r="Q309" s="93"/>
      <c r="R309" s="93"/>
      <c r="S309" s="93"/>
      <c r="T309" s="94"/>
      <c r="U309" s="40"/>
      <c r="V309" s="40"/>
      <c r="W309" s="40"/>
      <c r="X309" s="40"/>
      <c r="Y309" s="40"/>
      <c r="Z309" s="40"/>
      <c r="AA309" s="40"/>
      <c r="AB309" s="40"/>
      <c r="AC309" s="40"/>
      <c r="AD309" s="40"/>
      <c r="AE309" s="40"/>
      <c r="AT309" s="18" t="s">
        <v>194</v>
      </c>
      <c r="AU309" s="18" t="s">
        <v>99</v>
      </c>
    </row>
    <row r="310" s="2" customFormat="1" ht="16.5" customHeight="1">
      <c r="A310" s="40"/>
      <c r="B310" s="41"/>
      <c r="C310" s="245" t="s">
        <v>639</v>
      </c>
      <c r="D310" s="245" t="s">
        <v>187</v>
      </c>
      <c r="E310" s="246" t="s">
        <v>640</v>
      </c>
      <c r="F310" s="247" t="s">
        <v>641</v>
      </c>
      <c r="G310" s="248" t="s">
        <v>389</v>
      </c>
      <c r="H310" s="249">
        <v>1.5069999999999999</v>
      </c>
      <c r="I310" s="250"/>
      <c r="J310" s="251">
        <f>ROUND(I310*H310,2)</f>
        <v>0</v>
      </c>
      <c r="K310" s="247" t="s">
        <v>191</v>
      </c>
      <c r="L310" s="46"/>
      <c r="M310" s="252" t="s">
        <v>1</v>
      </c>
      <c r="N310" s="253" t="s">
        <v>49</v>
      </c>
      <c r="O310" s="93"/>
      <c r="P310" s="254">
        <f>O310*H310</f>
        <v>0</v>
      </c>
      <c r="Q310" s="254">
        <v>1.0900000000000001</v>
      </c>
      <c r="R310" s="254">
        <f>Q310*H310</f>
        <v>1.64263</v>
      </c>
      <c r="S310" s="254">
        <v>0</v>
      </c>
      <c r="T310" s="255">
        <f>S310*H310</f>
        <v>0</v>
      </c>
      <c r="U310" s="40"/>
      <c r="V310" s="40"/>
      <c r="W310" s="40"/>
      <c r="X310" s="40"/>
      <c r="Y310" s="40"/>
      <c r="Z310" s="40"/>
      <c r="AA310" s="40"/>
      <c r="AB310" s="40"/>
      <c r="AC310" s="40"/>
      <c r="AD310" s="40"/>
      <c r="AE310" s="40"/>
      <c r="AR310" s="256" t="s">
        <v>196</v>
      </c>
      <c r="AT310" s="256" t="s">
        <v>187</v>
      </c>
      <c r="AU310" s="256" t="s">
        <v>99</v>
      </c>
      <c r="AY310" s="18" t="s">
        <v>184</v>
      </c>
      <c r="BE310" s="257">
        <f>IF(N310="základní",J310,0)</f>
        <v>0</v>
      </c>
      <c r="BF310" s="257">
        <f>IF(N310="snížená",J310,0)</f>
        <v>0</v>
      </c>
      <c r="BG310" s="257">
        <f>IF(N310="zákl. přenesená",J310,0)</f>
        <v>0</v>
      </c>
      <c r="BH310" s="257">
        <f>IF(N310="sníž. přenesená",J310,0)</f>
        <v>0</v>
      </c>
      <c r="BI310" s="257">
        <f>IF(N310="nulová",J310,0)</f>
        <v>0</v>
      </c>
      <c r="BJ310" s="18" t="s">
        <v>99</v>
      </c>
      <c r="BK310" s="257">
        <f>ROUND(I310*H310,2)</f>
        <v>0</v>
      </c>
      <c r="BL310" s="18" t="s">
        <v>196</v>
      </c>
      <c r="BM310" s="256" t="s">
        <v>642</v>
      </c>
    </row>
    <row r="311" s="15" customFormat="1">
      <c r="A311" s="15"/>
      <c r="B311" s="288"/>
      <c r="C311" s="289"/>
      <c r="D311" s="258" t="s">
        <v>271</v>
      </c>
      <c r="E311" s="290" t="s">
        <v>1</v>
      </c>
      <c r="F311" s="291" t="s">
        <v>643</v>
      </c>
      <c r="G311" s="289"/>
      <c r="H311" s="290" t="s">
        <v>1</v>
      </c>
      <c r="I311" s="292"/>
      <c r="J311" s="289"/>
      <c r="K311" s="289"/>
      <c r="L311" s="293"/>
      <c r="M311" s="294"/>
      <c r="N311" s="295"/>
      <c r="O311" s="295"/>
      <c r="P311" s="295"/>
      <c r="Q311" s="295"/>
      <c r="R311" s="295"/>
      <c r="S311" s="295"/>
      <c r="T311" s="296"/>
      <c r="U311" s="15"/>
      <c r="V311" s="15"/>
      <c r="W311" s="15"/>
      <c r="X311" s="15"/>
      <c r="Y311" s="15"/>
      <c r="Z311" s="15"/>
      <c r="AA311" s="15"/>
      <c r="AB311" s="15"/>
      <c r="AC311" s="15"/>
      <c r="AD311" s="15"/>
      <c r="AE311" s="15"/>
      <c r="AT311" s="297" t="s">
        <v>271</v>
      </c>
      <c r="AU311" s="297" t="s">
        <v>99</v>
      </c>
      <c r="AV311" s="15" t="s">
        <v>91</v>
      </c>
      <c r="AW311" s="15" t="s">
        <v>38</v>
      </c>
      <c r="AX311" s="15" t="s">
        <v>83</v>
      </c>
      <c r="AY311" s="297" t="s">
        <v>184</v>
      </c>
    </row>
    <row r="312" s="13" customFormat="1">
      <c r="A312" s="13"/>
      <c r="B312" s="266"/>
      <c r="C312" s="267"/>
      <c r="D312" s="258" t="s">
        <v>271</v>
      </c>
      <c r="E312" s="268" t="s">
        <v>1</v>
      </c>
      <c r="F312" s="269" t="s">
        <v>644</v>
      </c>
      <c r="G312" s="267"/>
      <c r="H312" s="270">
        <v>1.1739999999999999</v>
      </c>
      <c r="I312" s="271"/>
      <c r="J312" s="267"/>
      <c r="K312" s="267"/>
      <c r="L312" s="272"/>
      <c r="M312" s="273"/>
      <c r="N312" s="274"/>
      <c r="O312" s="274"/>
      <c r="P312" s="274"/>
      <c r="Q312" s="274"/>
      <c r="R312" s="274"/>
      <c r="S312" s="274"/>
      <c r="T312" s="275"/>
      <c r="U312" s="13"/>
      <c r="V312" s="13"/>
      <c r="W312" s="13"/>
      <c r="X312" s="13"/>
      <c r="Y312" s="13"/>
      <c r="Z312" s="13"/>
      <c r="AA312" s="13"/>
      <c r="AB312" s="13"/>
      <c r="AC312" s="13"/>
      <c r="AD312" s="13"/>
      <c r="AE312" s="13"/>
      <c r="AT312" s="276" t="s">
        <v>271</v>
      </c>
      <c r="AU312" s="276" t="s">
        <v>99</v>
      </c>
      <c r="AV312" s="13" t="s">
        <v>99</v>
      </c>
      <c r="AW312" s="13" t="s">
        <v>38</v>
      </c>
      <c r="AX312" s="13" t="s">
        <v>83</v>
      </c>
      <c r="AY312" s="276" t="s">
        <v>184</v>
      </c>
    </row>
    <row r="313" s="13" customFormat="1">
      <c r="A313" s="13"/>
      <c r="B313" s="266"/>
      <c r="C313" s="267"/>
      <c r="D313" s="258" t="s">
        <v>271</v>
      </c>
      <c r="E313" s="268" t="s">
        <v>1</v>
      </c>
      <c r="F313" s="269" t="s">
        <v>645</v>
      </c>
      <c r="G313" s="267"/>
      <c r="H313" s="270">
        <v>0.19600000000000001</v>
      </c>
      <c r="I313" s="271"/>
      <c r="J313" s="267"/>
      <c r="K313" s="267"/>
      <c r="L313" s="272"/>
      <c r="M313" s="273"/>
      <c r="N313" s="274"/>
      <c r="O313" s="274"/>
      <c r="P313" s="274"/>
      <c r="Q313" s="274"/>
      <c r="R313" s="274"/>
      <c r="S313" s="274"/>
      <c r="T313" s="275"/>
      <c r="U313" s="13"/>
      <c r="V313" s="13"/>
      <c r="W313" s="13"/>
      <c r="X313" s="13"/>
      <c r="Y313" s="13"/>
      <c r="Z313" s="13"/>
      <c r="AA313" s="13"/>
      <c r="AB313" s="13"/>
      <c r="AC313" s="13"/>
      <c r="AD313" s="13"/>
      <c r="AE313" s="13"/>
      <c r="AT313" s="276" t="s">
        <v>271</v>
      </c>
      <c r="AU313" s="276" t="s">
        <v>99</v>
      </c>
      <c r="AV313" s="13" t="s">
        <v>99</v>
      </c>
      <c r="AW313" s="13" t="s">
        <v>38</v>
      </c>
      <c r="AX313" s="13" t="s">
        <v>83</v>
      </c>
      <c r="AY313" s="276" t="s">
        <v>184</v>
      </c>
    </row>
    <row r="314" s="16" customFormat="1">
      <c r="A314" s="16"/>
      <c r="B314" s="298"/>
      <c r="C314" s="299"/>
      <c r="D314" s="258" t="s">
        <v>271</v>
      </c>
      <c r="E314" s="300" t="s">
        <v>1</v>
      </c>
      <c r="F314" s="301" t="s">
        <v>346</v>
      </c>
      <c r="G314" s="299"/>
      <c r="H314" s="302">
        <v>1.3700000000000001</v>
      </c>
      <c r="I314" s="303"/>
      <c r="J314" s="299"/>
      <c r="K314" s="299"/>
      <c r="L314" s="304"/>
      <c r="M314" s="305"/>
      <c r="N314" s="306"/>
      <c r="O314" s="306"/>
      <c r="P314" s="306"/>
      <c r="Q314" s="306"/>
      <c r="R314" s="306"/>
      <c r="S314" s="306"/>
      <c r="T314" s="307"/>
      <c r="U314" s="16"/>
      <c r="V314" s="16"/>
      <c r="W314" s="16"/>
      <c r="X314" s="16"/>
      <c r="Y314" s="16"/>
      <c r="Z314" s="16"/>
      <c r="AA314" s="16"/>
      <c r="AB314" s="16"/>
      <c r="AC314" s="16"/>
      <c r="AD314" s="16"/>
      <c r="AE314" s="16"/>
      <c r="AT314" s="308" t="s">
        <v>271</v>
      </c>
      <c r="AU314" s="308" t="s">
        <v>99</v>
      </c>
      <c r="AV314" s="16" t="s">
        <v>278</v>
      </c>
      <c r="AW314" s="16" t="s">
        <v>38</v>
      </c>
      <c r="AX314" s="16" t="s">
        <v>83</v>
      </c>
      <c r="AY314" s="308" t="s">
        <v>184</v>
      </c>
    </row>
    <row r="315" s="13" customFormat="1">
      <c r="A315" s="13"/>
      <c r="B315" s="266"/>
      <c r="C315" s="267"/>
      <c r="D315" s="258" t="s">
        <v>271</v>
      </c>
      <c r="E315" s="268" t="s">
        <v>1</v>
      </c>
      <c r="F315" s="269" t="s">
        <v>646</v>
      </c>
      <c r="G315" s="267"/>
      <c r="H315" s="270">
        <v>0.13700000000000001</v>
      </c>
      <c r="I315" s="271"/>
      <c r="J315" s="267"/>
      <c r="K315" s="267"/>
      <c r="L315" s="272"/>
      <c r="M315" s="273"/>
      <c r="N315" s="274"/>
      <c r="O315" s="274"/>
      <c r="P315" s="274"/>
      <c r="Q315" s="274"/>
      <c r="R315" s="274"/>
      <c r="S315" s="274"/>
      <c r="T315" s="275"/>
      <c r="U315" s="13"/>
      <c r="V315" s="13"/>
      <c r="W315" s="13"/>
      <c r="X315" s="13"/>
      <c r="Y315" s="13"/>
      <c r="Z315" s="13"/>
      <c r="AA315" s="13"/>
      <c r="AB315" s="13"/>
      <c r="AC315" s="13"/>
      <c r="AD315" s="13"/>
      <c r="AE315" s="13"/>
      <c r="AT315" s="276" t="s">
        <v>271</v>
      </c>
      <c r="AU315" s="276" t="s">
        <v>99</v>
      </c>
      <c r="AV315" s="13" t="s">
        <v>99</v>
      </c>
      <c r="AW315" s="13" t="s">
        <v>38</v>
      </c>
      <c r="AX315" s="13" t="s">
        <v>83</v>
      </c>
      <c r="AY315" s="276" t="s">
        <v>184</v>
      </c>
    </row>
    <row r="316" s="14" customFormat="1">
      <c r="A316" s="14"/>
      <c r="B316" s="277"/>
      <c r="C316" s="278"/>
      <c r="D316" s="258" t="s">
        <v>271</v>
      </c>
      <c r="E316" s="279" t="s">
        <v>1</v>
      </c>
      <c r="F316" s="280" t="s">
        <v>273</v>
      </c>
      <c r="G316" s="278"/>
      <c r="H316" s="281">
        <v>1.5069999999999999</v>
      </c>
      <c r="I316" s="282"/>
      <c r="J316" s="278"/>
      <c r="K316" s="278"/>
      <c r="L316" s="283"/>
      <c r="M316" s="284"/>
      <c r="N316" s="285"/>
      <c r="O316" s="285"/>
      <c r="P316" s="285"/>
      <c r="Q316" s="285"/>
      <c r="R316" s="285"/>
      <c r="S316" s="285"/>
      <c r="T316" s="286"/>
      <c r="U316" s="14"/>
      <c r="V316" s="14"/>
      <c r="W316" s="14"/>
      <c r="X316" s="14"/>
      <c r="Y316" s="14"/>
      <c r="Z316" s="14"/>
      <c r="AA316" s="14"/>
      <c r="AB316" s="14"/>
      <c r="AC316" s="14"/>
      <c r="AD316" s="14"/>
      <c r="AE316" s="14"/>
      <c r="AT316" s="287" t="s">
        <v>271</v>
      </c>
      <c r="AU316" s="287" t="s">
        <v>99</v>
      </c>
      <c r="AV316" s="14" t="s">
        <v>196</v>
      </c>
      <c r="AW316" s="14" t="s">
        <v>38</v>
      </c>
      <c r="AX316" s="14" t="s">
        <v>91</v>
      </c>
      <c r="AY316" s="287" t="s">
        <v>184</v>
      </c>
    </row>
    <row r="317" s="2" customFormat="1" ht="16.5" customHeight="1">
      <c r="A317" s="40"/>
      <c r="B317" s="41"/>
      <c r="C317" s="245" t="s">
        <v>647</v>
      </c>
      <c r="D317" s="245" t="s">
        <v>187</v>
      </c>
      <c r="E317" s="246" t="s">
        <v>648</v>
      </c>
      <c r="F317" s="247" t="s">
        <v>649</v>
      </c>
      <c r="G317" s="248" t="s">
        <v>309</v>
      </c>
      <c r="H317" s="249">
        <v>50.049999999999997</v>
      </c>
      <c r="I317" s="250"/>
      <c r="J317" s="251">
        <f>ROUND(I317*H317,2)</f>
        <v>0</v>
      </c>
      <c r="K317" s="247" t="s">
        <v>191</v>
      </c>
      <c r="L317" s="46"/>
      <c r="M317" s="252" t="s">
        <v>1</v>
      </c>
      <c r="N317" s="253" t="s">
        <v>49</v>
      </c>
      <c r="O317" s="93"/>
      <c r="P317" s="254">
        <f>O317*H317</f>
        <v>0</v>
      </c>
      <c r="Q317" s="254">
        <v>0.00029999999999999997</v>
      </c>
      <c r="R317" s="254">
        <f>Q317*H317</f>
        <v>0.015014999999999997</v>
      </c>
      <c r="S317" s="254">
        <v>0</v>
      </c>
      <c r="T317" s="255">
        <f>S317*H317</f>
        <v>0</v>
      </c>
      <c r="U317" s="40"/>
      <c r="V317" s="40"/>
      <c r="W317" s="40"/>
      <c r="X317" s="40"/>
      <c r="Y317" s="40"/>
      <c r="Z317" s="40"/>
      <c r="AA317" s="40"/>
      <c r="AB317" s="40"/>
      <c r="AC317" s="40"/>
      <c r="AD317" s="40"/>
      <c r="AE317" s="40"/>
      <c r="AR317" s="256" t="s">
        <v>196</v>
      </c>
      <c r="AT317" s="256" t="s">
        <v>187</v>
      </c>
      <c r="AU317" s="256" t="s">
        <v>99</v>
      </c>
      <c r="AY317" s="18" t="s">
        <v>184</v>
      </c>
      <c r="BE317" s="257">
        <f>IF(N317="základní",J317,0)</f>
        <v>0</v>
      </c>
      <c r="BF317" s="257">
        <f>IF(N317="snížená",J317,0)</f>
        <v>0</v>
      </c>
      <c r="BG317" s="257">
        <f>IF(N317="zákl. přenesená",J317,0)</f>
        <v>0</v>
      </c>
      <c r="BH317" s="257">
        <f>IF(N317="sníž. přenesená",J317,0)</f>
        <v>0</v>
      </c>
      <c r="BI317" s="257">
        <f>IF(N317="nulová",J317,0)</f>
        <v>0</v>
      </c>
      <c r="BJ317" s="18" t="s">
        <v>99</v>
      </c>
      <c r="BK317" s="257">
        <f>ROUND(I317*H317,2)</f>
        <v>0</v>
      </c>
      <c r="BL317" s="18" t="s">
        <v>196</v>
      </c>
      <c r="BM317" s="256" t="s">
        <v>650</v>
      </c>
    </row>
    <row r="318" s="15" customFormat="1">
      <c r="A318" s="15"/>
      <c r="B318" s="288"/>
      <c r="C318" s="289"/>
      <c r="D318" s="258" t="s">
        <v>271</v>
      </c>
      <c r="E318" s="290" t="s">
        <v>1</v>
      </c>
      <c r="F318" s="291" t="s">
        <v>643</v>
      </c>
      <c r="G318" s="289"/>
      <c r="H318" s="290" t="s">
        <v>1</v>
      </c>
      <c r="I318" s="292"/>
      <c r="J318" s="289"/>
      <c r="K318" s="289"/>
      <c r="L318" s="293"/>
      <c r="M318" s="294"/>
      <c r="N318" s="295"/>
      <c r="O318" s="295"/>
      <c r="P318" s="295"/>
      <c r="Q318" s="295"/>
      <c r="R318" s="295"/>
      <c r="S318" s="295"/>
      <c r="T318" s="296"/>
      <c r="U318" s="15"/>
      <c r="V318" s="15"/>
      <c r="W318" s="15"/>
      <c r="X318" s="15"/>
      <c r="Y318" s="15"/>
      <c r="Z318" s="15"/>
      <c r="AA318" s="15"/>
      <c r="AB318" s="15"/>
      <c r="AC318" s="15"/>
      <c r="AD318" s="15"/>
      <c r="AE318" s="15"/>
      <c r="AT318" s="297" t="s">
        <v>271</v>
      </c>
      <c r="AU318" s="297" t="s">
        <v>99</v>
      </c>
      <c r="AV318" s="15" t="s">
        <v>91</v>
      </c>
      <c r="AW318" s="15" t="s">
        <v>38</v>
      </c>
      <c r="AX318" s="15" t="s">
        <v>83</v>
      </c>
      <c r="AY318" s="297" t="s">
        <v>184</v>
      </c>
    </row>
    <row r="319" s="13" customFormat="1">
      <c r="A319" s="13"/>
      <c r="B319" s="266"/>
      <c r="C319" s="267"/>
      <c r="D319" s="258" t="s">
        <v>271</v>
      </c>
      <c r="E319" s="268" t="s">
        <v>1</v>
      </c>
      <c r="F319" s="269" t="s">
        <v>651</v>
      </c>
      <c r="G319" s="267"/>
      <c r="H319" s="270">
        <v>50.049999999999997</v>
      </c>
      <c r="I319" s="271"/>
      <c r="J319" s="267"/>
      <c r="K319" s="267"/>
      <c r="L319" s="272"/>
      <c r="M319" s="273"/>
      <c r="N319" s="274"/>
      <c r="O319" s="274"/>
      <c r="P319" s="274"/>
      <c r="Q319" s="274"/>
      <c r="R319" s="274"/>
      <c r="S319" s="274"/>
      <c r="T319" s="275"/>
      <c r="U319" s="13"/>
      <c r="V319" s="13"/>
      <c r="W319" s="13"/>
      <c r="X319" s="13"/>
      <c r="Y319" s="13"/>
      <c r="Z319" s="13"/>
      <c r="AA319" s="13"/>
      <c r="AB319" s="13"/>
      <c r="AC319" s="13"/>
      <c r="AD319" s="13"/>
      <c r="AE319" s="13"/>
      <c r="AT319" s="276" t="s">
        <v>271</v>
      </c>
      <c r="AU319" s="276" t="s">
        <v>99</v>
      </c>
      <c r="AV319" s="13" t="s">
        <v>99</v>
      </c>
      <c r="AW319" s="13" t="s">
        <v>38</v>
      </c>
      <c r="AX319" s="13" t="s">
        <v>83</v>
      </c>
      <c r="AY319" s="276" t="s">
        <v>184</v>
      </c>
    </row>
    <row r="320" s="14" customFormat="1">
      <c r="A320" s="14"/>
      <c r="B320" s="277"/>
      <c r="C320" s="278"/>
      <c r="D320" s="258" t="s">
        <v>271</v>
      </c>
      <c r="E320" s="279" t="s">
        <v>1</v>
      </c>
      <c r="F320" s="280" t="s">
        <v>273</v>
      </c>
      <c r="G320" s="278"/>
      <c r="H320" s="281">
        <v>50.049999999999997</v>
      </c>
      <c r="I320" s="282"/>
      <c r="J320" s="278"/>
      <c r="K320" s="278"/>
      <c r="L320" s="283"/>
      <c r="M320" s="284"/>
      <c r="N320" s="285"/>
      <c r="O320" s="285"/>
      <c r="P320" s="285"/>
      <c r="Q320" s="285"/>
      <c r="R320" s="285"/>
      <c r="S320" s="285"/>
      <c r="T320" s="286"/>
      <c r="U320" s="14"/>
      <c r="V320" s="14"/>
      <c r="W320" s="14"/>
      <c r="X320" s="14"/>
      <c r="Y320" s="14"/>
      <c r="Z320" s="14"/>
      <c r="AA320" s="14"/>
      <c r="AB320" s="14"/>
      <c r="AC320" s="14"/>
      <c r="AD320" s="14"/>
      <c r="AE320" s="14"/>
      <c r="AT320" s="287" t="s">
        <v>271</v>
      </c>
      <c r="AU320" s="287" t="s">
        <v>99</v>
      </c>
      <c r="AV320" s="14" t="s">
        <v>196</v>
      </c>
      <c r="AW320" s="14" t="s">
        <v>38</v>
      </c>
      <c r="AX320" s="14" t="s">
        <v>91</v>
      </c>
      <c r="AY320" s="287" t="s">
        <v>184</v>
      </c>
    </row>
    <row r="321" s="2" customFormat="1" ht="16.5" customHeight="1">
      <c r="A321" s="40"/>
      <c r="B321" s="41"/>
      <c r="C321" s="245" t="s">
        <v>652</v>
      </c>
      <c r="D321" s="245" t="s">
        <v>187</v>
      </c>
      <c r="E321" s="246" t="s">
        <v>653</v>
      </c>
      <c r="F321" s="247" t="s">
        <v>654</v>
      </c>
      <c r="G321" s="248" t="s">
        <v>309</v>
      </c>
      <c r="H321" s="249">
        <v>116</v>
      </c>
      <c r="I321" s="250"/>
      <c r="J321" s="251">
        <f>ROUND(I321*H321,2)</f>
        <v>0</v>
      </c>
      <c r="K321" s="247" t="s">
        <v>191</v>
      </c>
      <c r="L321" s="46"/>
      <c r="M321" s="252" t="s">
        <v>1</v>
      </c>
      <c r="N321" s="253" t="s">
        <v>49</v>
      </c>
      <c r="O321" s="93"/>
      <c r="P321" s="254">
        <f>O321*H321</f>
        <v>0</v>
      </c>
      <c r="Q321" s="254">
        <v>0.00038000000000000002</v>
      </c>
      <c r="R321" s="254">
        <f>Q321*H321</f>
        <v>0.044080000000000001</v>
      </c>
      <c r="S321" s="254">
        <v>0</v>
      </c>
      <c r="T321" s="255">
        <f>S321*H321</f>
        <v>0</v>
      </c>
      <c r="U321" s="40"/>
      <c r="V321" s="40"/>
      <c r="W321" s="40"/>
      <c r="X321" s="40"/>
      <c r="Y321" s="40"/>
      <c r="Z321" s="40"/>
      <c r="AA321" s="40"/>
      <c r="AB321" s="40"/>
      <c r="AC321" s="40"/>
      <c r="AD321" s="40"/>
      <c r="AE321" s="40"/>
      <c r="AR321" s="256" t="s">
        <v>196</v>
      </c>
      <c r="AT321" s="256" t="s">
        <v>187</v>
      </c>
      <c r="AU321" s="256" t="s">
        <v>99</v>
      </c>
      <c r="AY321" s="18" t="s">
        <v>184</v>
      </c>
      <c r="BE321" s="257">
        <f>IF(N321="základní",J321,0)</f>
        <v>0</v>
      </c>
      <c r="BF321" s="257">
        <f>IF(N321="snížená",J321,0)</f>
        <v>0</v>
      </c>
      <c r="BG321" s="257">
        <f>IF(N321="zákl. přenesená",J321,0)</f>
        <v>0</v>
      </c>
      <c r="BH321" s="257">
        <f>IF(N321="sníž. přenesená",J321,0)</f>
        <v>0</v>
      </c>
      <c r="BI321" s="257">
        <f>IF(N321="nulová",J321,0)</f>
        <v>0</v>
      </c>
      <c r="BJ321" s="18" t="s">
        <v>99</v>
      </c>
      <c r="BK321" s="257">
        <f>ROUND(I321*H321,2)</f>
        <v>0</v>
      </c>
      <c r="BL321" s="18" t="s">
        <v>196</v>
      </c>
      <c r="BM321" s="256" t="s">
        <v>655</v>
      </c>
    </row>
    <row r="322" s="15" customFormat="1">
      <c r="A322" s="15"/>
      <c r="B322" s="288"/>
      <c r="C322" s="289"/>
      <c r="D322" s="258" t="s">
        <v>271</v>
      </c>
      <c r="E322" s="290" t="s">
        <v>1</v>
      </c>
      <c r="F322" s="291" t="s">
        <v>643</v>
      </c>
      <c r="G322" s="289"/>
      <c r="H322" s="290" t="s">
        <v>1</v>
      </c>
      <c r="I322" s="292"/>
      <c r="J322" s="289"/>
      <c r="K322" s="289"/>
      <c r="L322" s="293"/>
      <c r="M322" s="294"/>
      <c r="N322" s="295"/>
      <c r="O322" s="295"/>
      <c r="P322" s="295"/>
      <c r="Q322" s="295"/>
      <c r="R322" s="295"/>
      <c r="S322" s="295"/>
      <c r="T322" s="296"/>
      <c r="U322" s="15"/>
      <c r="V322" s="15"/>
      <c r="W322" s="15"/>
      <c r="X322" s="15"/>
      <c r="Y322" s="15"/>
      <c r="Z322" s="15"/>
      <c r="AA322" s="15"/>
      <c r="AB322" s="15"/>
      <c r="AC322" s="15"/>
      <c r="AD322" s="15"/>
      <c r="AE322" s="15"/>
      <c r="AT322" s="297" t="s">
        <v>271</v>
      </c>
      <c r="AU322" s="297" t="s">
        <v>99</v>
      </c>
      <c r="AV322" s="15" t="s">
        <v>91</v>
      </c>
      <c r="AW322" s="15" t="s">
        <v>38</v>
      </c>
      <c r="AX322" s="15" t="s">
        <v>83</v>
      </c>
      <c r="AY322" s="297" t="s">
        <v>184</v>
      </c>
    </row>
    <row r="323" s="13" customFormat="1">
      <c r="A323" s="13"/>
      <c r="B323" s="266"/>
      <c r="C323" s="267"/>
      <c r="D323" s="258" t="s">
        <v>271</v>
      </c>
      <c r="E323" s="268" t="s">
        <v>1</v>
      </c>
      <c r="F323" s="269" t="s">
        <v>656</v>
      </c>
      <c r="G323" s="267"/>
      <c r="H323" s="270">
        <v>116</v>
      </c>
      <c r="I323" s="271"/>
      <c r="J323" s="267"/>
      <c r="K323" s="267"/>
      <c r="L323" s="272"/>
      <c r="M323" s="273"/>
      <c r="N323" s="274"/>
      <c r="O323" s="274"/>
      <c r="P323" s="274"/>
      <c r="Q323" s="274"/>
      <c r="R323" s="274"/>
      <c r="S323" s="274"/>
      <c r="T323" s="275"/>
      <c r="U323" s="13"/>
      <c r="V323" s="13"/>
      <c r="W323" s="13"/>
      <c r="X323" s="13"/>
      <c r="Y323" s="13"/>
      <c r="Z323" s="13"/>
      <c r="AA323" s="13"/>
      <c r="AB323" s="13"/>
      <c r="AC323" s="13"/>
      <c r="AD323" s="13"/>
      <c r="AE323" s="13"/>
      <c r="AT323" s="276" t="s">
        <v>271</v>
      </c>
      <c r="AU323" s="276" t="s">
        <v>99</v>
      </c>
      <c r="AV323" s="13" t="s">
        <v>99</v>
      </c>
      <c r="AW323" s="13" t="s">
        <v>38</v>
      </c>
      <c r="AX323" s="13" t="s">
        <v>83</v>
      </c>
      <c r="AY323" s="276" t="s">
        <v>184</v>
      </c>
    </row>
    <row r="324" s="14" customFormat="1">
      <c r="A324" s="14"/>
      <c r="B324" s="277"/>
      <c r="C324" s="278"/>
      <c r="D324" s="258" t="s">
        <v>271</v>
      </c>
      <c r="E324" s="279" t="s">
        <v>1</v>
      </c>
      <c r="F324" s="280" t="s">
        <v>273</v>
      </c>
      <c r="G324" s="278"/>
      <c r="H324" s="281">
        <v>116</v>
      </c>
      <c r="I324" s="282"/>
      <c r="J324" s="278"/>
      <c r="K324" s="278"/>
      <c r="L324" s="283"/>
      <c r="M324" s="284"/>
      <c r="N324" s="285"/>
      <c r="O324" s="285"/>
      <c r="P324" s="285"/>
      <c r="Q324" s="285"/>
      <c r="R324" s="285"/>
      <c r="S324" s="285"/>
      <c r="T324" s="286"/>
      <c r="U324" s="14"/>
      <c r="V324" s="14"/>
      <c r="W324" s="14"/>
      <c r="X324" s="14"/>
      <c r="Y324" s="14"/>
      <c r="Z324" s="14"/>
      <c r="AA324" s="14"/>
      <c r="AB324" s="14"/>
      <c r="AC324" s="14"/>
      <c r="AD324" s="14"/>
      <c r="AE324" s="14"/>
      <c r="AT324" s="287" t="s">
        <v>271</v>
      </c>
      <c r="AU324" s="287" t="s">
        <v>99</v>
      </c>
      <c r="AV324" s="14" t="s">
        <v>196</v>
      </c>
      <c r="AW324" s="14" t="s">
        <v>38</v>
      </c>
      <c r="AX324" s="14" t="s">
        <v>91</v>
      </c>
      <c r="AY324" s="287" t="s">
        <v>184</v>
      </c>
    </row>
    <row r="325" s="2" customFormat="1" ht="16.5" customHeight="1">
      <c r="A325" s="40"/>
      <c r="B325" s="41"/>
      <c r="C325" s="245" t="s">
        <v>657</v>
      </c>
      <c r="D325" s="245" t="s">
        <v>187</v>
      </c>
      <c r="E325" s="246" t="s">
        <v>658</v>
      </c>
      <c r="F325" s="247" t="s">
        <v>659</v>
      </c>
      <c r="G325" s="248" t="s">
        <v>269</v>
      </c>
      <c r="H325" s="249">
        <v>341.993</v>
      </c>
      <c r="I325" s="250"/>
      <c r="J325" s="251">
        <f>ROUND(I325*H325,2)</f>
        <v>0</v>
      </c>
      <c r="K325" s="247" t="s">
        <v>191</v>
      </c>
      <c r="L325" s="46"/>
      <c r="M325" s="252" t="s">
        <v>1</v>
      </c>
      <c r="N325" s="253" t="s">
        <v>49</v>
      </c>
      <c r="O325" s="93"/>
      <c r="P325" s="254">
        <f>O325*H325</f>
        <v>0</v>
      </c>
      <c r="Q325" s="254">
        <v>0.028570000000000002</v>
      </c>
      <c r="R325" s="254">
        <f>Q325*H325</f>
        <v>9.7707400100000008</v>
      </c>
      <c r="S325" s="254">
        <v>0</v>
      </c>
      <c r="T325" s="255">
        <f>S325*H325</f>
        <v>0</v>
      </c>
      <c r="U325" s="40"/>
      <c r="V325" s="40"/>
      <c r="W325" s="40"/>
      <c r="X325" s="40"/>
      <c r="Y325" s="40"/>
      <c r="Z325" s="40"/>
      <c r="AA325" s="40"/>
      <c r="AB325" s="40"/>
      <c r="AC325" s="40"/>
      <c r="AD325" s="40"/>
      <c r="AE325" s="40"/>
      <c r="AR325" s="256" t="s">
        <v>196</v>
      </c>
      <c r="AT325" s="256" t="s">
        <v>187</v>
      </c>
      <c r="AU325" s="256" t="s">
        <v>99</v>
      </c>
      <c r="AY325" s="18" t="s">
        <v>184</v>
      </c>
      <c r="BE325" s="257">
        <f>IF(N325="základní",J325,0)</f>
        <v>0</v>
      </c>
      <c r="BF325" s="257">
        <f>IF(N325="snížená",J325,0)</f>
        <v>0</v>
      </c>
      <c r="BG325" s="257">
        <f>IF(N325="zákl. přenesená",J325,0)</f>
        <v>0</v>
      </c>
      <c r="BH325" s="257">
        <f>IF(N325="sníž. přenesená",J325,0)</f>
        <v>0</v>
      </c>
      <c r="BI325" s="257">
        <f>IF(N325="nulová",J325,0)</f>
        <v>0</v>
      </c>
      <c r="BJ325" s="18" t="s">
        <v>99</v>
      </c>
      <c r="BK325" s="257">
        <f>ROUND(I325*H325,2)</f>
        <v>0</v>
      </c>
      <c r="BL325" s="18" t="s">
        <v>196</v>
      </c>
      <c r="BM325" s="256" t="s">
        <v>660</v>
      </c>
    </row>
    <row r="326" s="15" customFormat="1">
      <c r="A326" s="15"/>
      <c r="B326" s="288"/>
      <c r="C326" s="289"/>
      <c r="D326" s="258" t="s">
        <v>271</v>
      </c>
      <c r="E326" s="290" t="s">
        <v>1</v>
      </c>
      <c r="F326" s="291" t="s">
        <v>548</v>
      </c>
      <c r="G326" s="289"/>
      <c r="H326" s="290" t="s">
        <v>1</v>
      </c>
      <c r="I326" s="292"/>
      <c r="J326" s="289"/>
      <c r="K326" s="289"/>
      <c r="L326" s="293"/>
      <c r="M326" s="294"/>
      <c r="N326" s="295"/>
      <c r="O326" s="295"/>
      <c r="P326" s="295"/>
      <c r="Q326" s="295"/>
      <c r="R326" s="295"/>
      <c r="S326" s="295"/>
      <c r="T326" s="296"/>
      <c r="U326" s="15"/>
      <c r="V326" s="15"/>
      <c r="W326" s="15"/>
      <c r="X326" s="15"/>
      <c r="Y326" s="15"/>
      <c r="Z326" s="15"/>
      <c r="AA326" s="15"/>
      <c r="AB326" s="15"/>
      <c r="AC326" s="15"/>
      <c r="AD326" s="15"/>
      <c r="AE326" s="15"/>
      <c r="AT326" s="297" t="s">
        <v>271</v>
      </c>
      <c r="AU326" s="297" t="s">
        <v>99</v>
      </c>
      <c r="AV326" s="15" t="s">
        <v>91</v>
      </c>
      <c r="AW326" s="15" t="s">
        <v>38</v>
      </c>
      <c r="AX326" s="15" t="s">
        <v>83</v>
      </c>
      <c r="AY326" s="297" t="s">
        <v>184</v>
      </c>
    </row>
    <row r="327" s="15" customFormat="1">
      <c r="A327" s="15"/>
      <c r="B327" s="288"/>
      <c r="C327" s="289"/>
      <c r="D327" s="258" t="s">
        <v>271</v>
      </c>
      <c r="E327" s="290" t="s">
        <v>1</v>
      </c>
      <c r="F327" s="291" t="s">
        <v>661</v>
      </c>
      <c r="G327" s="289"/>
      <c r="H327" s="290" t="s">
        <v>1</v>
      </c>
      <c r="I327" s="292"/>
      <c r="J327" s="289"/>
      <c r="K327" s="289"/>
      <c r="L327" s="293"/>
      <c r="M327" s="294"/>
      <c r="N327" s="295"/>
      <c r="O327" s="295"/>
      <c r="P327" s="295"/>
      <c r="Q327" s="295"/>
      <c r="R327" s="295"/>
      <c r="S327" s="295"/>
      <c r="T327" s="296"/>
      <c r="U327" s="15"/>
      <c r="V327" s="15"/>
      <c r="W327" s="15"/>
      <c r="X327" s="15"/>
      <c r="Y327" s="15"/>
      <c r="Z327" s="15"/>
      <c r="AA327" s="15"/>
      <c r="AB327" s="15"/>
      <c r="AC327" s="15"/>
      <c r="AD327" s="15"/>
      <c r="AE327" s="15"/>
      <c r="AT327" s="297" t="s">
        <v>271</v>
      </c>
      <c r="AU327" s="297" t="s">
        <v>99</v>
      </c>
      <c r="AV327" s="15" t="s">
        <v>91</v>
      </c>
      <c r="AW327" s="15" t="s">
        <v>38</v>
      </c>
      <c r="AX327" s="15" t="s">
        <v>83</v>
      </c>
      <c r="AY327" s="297" t="s">
        <v>184</v>
      </c>
    </row>
    <row r="328" s="13" customFormat="1">
      <c r="A328" s="13"/>
      <c r="B328" s="266"/>
      <c r="C328" s="267"/>
      <c r="D328" s="258" t="s">
        <v>271</v>
      </c>
      <c r="E328" s="268" t="s">
        <v>1</v>
      </c>
      <c r="F328" s="269" t="s">
        <v>662</v>
      </c>
      <c r="G328" s="267"/>
      <c r="H328" s="270">
        <v>94.558000000000007</v>
      </c>
      <c r="I328" s="271"/>
      <c r="J328" s="267"/>
      <c r="K328" s="267"/>
      <c r="L328" s="272"/>
      <c r="M328" s="273"/>
      <c r="N328" s="274"/>
      <c r="O328" s="274"/>
      <c r="P328" s="274"/>
      <c r="Q328" s="274"/>
      <c r="R328" s="274"/>
      <c r="S328" s="274"/>
      <c r="T328" s="275"/>
      <c r="U328" s="13"/>
      <c r="V328" s="13"/>
      <c r="W328" s="13"/>
      <c r="X328" s="13"/>
      <c r="Y328" s="13"/>
      <c r="Z328" s="13"/>
      <c r="AA328" s="13"/>
      <c r="AB328" s="13"/>
      <c r="AC328" s="13"/>
      <c r="AD328" s="13"/>
      <c r="AE328" s="13"/>
      <c r="AT328" s="276" t="s">
        <v>271</v>
      </c>
      <c r="AU328" s="276" t="s">
        <v>99</v>
      </c>
      <c r="AV328" s="13" t="s">
        <v>99</v>
      </c>
      <c r="AW328" s="13" t="s">
        <v>38</v>
      </c>
      <c r="AX328" s="13" t="s">
        <v>83</v>
      </c>
      <c r="AY328" s="276" t="s">
        <v>184</v>
      </c>
    </row>
    <row r="329" s="16" customFormat="1">
      <c r="A329" s="16"/>
      <c r="B329" s="298"/>
      <c r="C329" s="299"/>
      <c r="D329" s="258" t="s">
        <v>271</v>
      </c>
      <c r="E329" s="300" t="s">
        <v>1</v>
      </c>
      <c r="F329" s="301" t="s">
        <v>346</v>
      </c>
      <c r="G329" s="299"/>
      <c r="H329" s="302">
        <v>94.558000000000007</v>
      </c>
      <c r="I329" s="303"/>
      <c r="J329" s="299"/>
      <c r="K329" s="299"/>
      <c r="L329" s="304"/>
      <c r="M329" s="305"/>
      <c r="N329" s="306"/>
      <c r="O329" s="306"/>
      <c r="P329" s="306"/>
      <c r="Q329" s="306"/>
      <c r="R329" s="306"/>
      <c r="S329" s="306"/>
      <c r="T329" s="307"/>
      <c r="U329" s="16"/>
      <c r="V329" s="16"/>
      <c r="W329" s="16"/>
      <c r="X329" s="16"/>
      <c r="Y329" s="16"/>
      <c r="Z329" s="16"/>
      <c r="AA329" s="16"/>
      <c r="AB329" s="16"/>
      <c r="AC329" s="16"/>
      <c r="AD329" s="16"/>
      <c r="AE329" s="16"/>
      <c r="AT329" s="308" t="s">
        <v>271</v>
      </c>
      <c r="AU329" s="308" t="s">
        <v>99</v>
      </c>
      <c r="AV329" s="16" t="s">
        <v>278</v>
      </c>
      <c r="AW329" s="16" t="s">
        <v>38</v>
      </c>
      <c r="AX329" s="16" t="s">
        <v>83</v>
      </c>
      <c r="AY329" s="308" t="s">
        <v>184</v>
      </c>
    </row>
    <row r="330" s="13" customFormat="1">
      <c r="A330" s="13"/>
      <c r="B330" s="266"/>
      <c r="C330" s="267"/>
      <c r="D330" s="258" t="s">
        <v>271</v>
      </c>
      <c r="E330" s="268" t="s">
        <v>1</v>
      </c>
      <c r="F330" s="269" t="s">
        <v>663</v>
      </c>
      <c r="G330" s="267"/>
      <c r="H330" s="270">
        <v>125.45999999999999</v>
      </c>
      <c r="I330" s="271"/>
      <c r="J330" s="267"/>
      <c r="K330" s="267"/>
      <c r="L330" s="272"/>
      <c r="M330" s="273"/>
      <c r="N330" s="274"/>
      <c r="O330" s="274"/>
      <c r="P330" s="274"/>
      <c r="Q330" s="274"/>
      <c r="R330" s="274"/>
      <c r="S330" s="274"/>
      <c r="T330" s="275"/>
      <c r="U330" s="13"/>
      <c r="V330" s="13"/>
      <c r="W330" s="13"/>
      <c r="X330" s="13"/>
      <c r="Y330" s="13"/>
      <c r="Z330" s="13"/>
      <c r="AA330" s="13"/>
      <c r="AB330" s="13"/>
      <c r="AC330" s="13"/>
      <c r="AD330" s="13"/>
      <c r="AE330" s="13"/>
      <c r="AT330" s="276" t="s">
        <v>271</v>
      </c>
      <c r="AU330" s="276" t="s">
        <v>99</v>
      </c>
      <c r="AV330" s="13" t="s">
        <v>99</v>
      </c>
      <c r="AW330" s="13" t="s">
        <v>38</v>
      </c>
      <c r="AX330" s="13" t="s">
        <v>83</v>
      </c>
      <c r="AY330" s="276" t="s">
        <v>184</v>
      </c>
    </row>
    <row r="331" s="13" customFormat="1">
      <c r="A331" s="13"/>
      <c r="B331" s="266"/>
      <c r="C331" s="267"/>
      <c r="D331" s="258" t="s">
        <v>271</v>
      </c>
      <c r="E331" s="268" t="s">
        <v>1</v>
      </c>
      <c r="F331" s="269" t="s">
        <v>664</v>
      </c>
      <c r="G331" s="267"/>
      <c r="H331" s="270">
        <v>121.97499999999999</v>
      </c>
      <c r="I331" s="271"/>
      <c r="J331" s="267"/>
      <c r="K331" s="267"/>
      <c r="L331" s="272"/>
      <c r="M331" s="273"/>
      <c r="N331" s="274"/>
      <c r="O331" s="274"/>
      <c r="P331" s="274"/>
      <c r="Q331" s="274"/>
      <c r="R331" s="274"/>
      <c r="S331" s="274"/>
      <c r="T331" s="275"/>
      <c r="U331" s="13"/>
      <c r="V331" s="13"/>
      <c r="W331" s="13"/>
      <c r="X331" s="13"/>
      <c r="Y331" s="13"/>
      <c r="Z331" s="13"/>
      <c r="AA331" s="13"/>
      <c r="AB331" s="13"/>
      <c r="AC331" s="13"/>
      <c r="AD331" s="13"/>
      <c r="AE331" s="13"/>
      <c r="AT331" s="276" t="s">
        <v>271</v>
      </c>
      <c r="AU331" s="276" t="s">
        <v>99</v>
      </c>
      <c r="AV331" s="13" t="s">
        <v>99</v>
      </c>
      <c r="AW331" s="13" t="s">
        <v>38</v>
      </c>
      <c r="AX331" s="13" t="s">
        <v>83</v>
      </c>
      <c r="AY331" s="276" t="s">
        <v>184</v>
      </c>
    </row>
    <row r="332" s="16" customFormat="1">
      <c r="A332" s="16"/>
      <c r="B332" s="298"/>
      <c r="C332" s="299"/>
      <c r="D332" s="258" t="s">
        <v>271</v>
      </c>
      <c r="E332" s="300" t="s">
        <v>1</v>
      </c>
      <c r="F332" s="301" t="s">
        <v>346</v>
      </c>
      <c r="G332" s="299"/>
      <c r="H332" s="302">
        <v>247.435</v>
      </c>
      <c r="I332" s="303"/>
      <c r="J332" s="299"/>
      <c r="K332" s="299"/>
      <c r="L332" s="304"/>
      <c r="M332" s="305"/>
      <c r="N332" s="306"/>
      <c r="O332" s="306"/>
      <c r="P332" s="306"/>
      <c r="Q332" s="306"/>
      <c r="R332" s="306"/>
      <c r="S332" s="306"/>
      <c r="T332" s="307"/>
      <c r="U332" s="16"/>
      <c r="V332" s="16"/>
      <c r="W332" s="16"/>
      <c r="X332" s="16"/>
      <c r="Y332" s="16"/>
      <c r="Z332" s="16"/>
      <c r="AA332" s="16"/>
      <c r="AB332" s="16"/>
      <c r="AC332" s="16"/>
      <c r="AD332" s="16"/>
      <c r="AE332" s="16"/>
      <c r="AT332" s="308" t="s">
        <v>271</v>
      </c>
      <c r="AU332" s="308" t="s">
        <v>99</v>
      </c>
      <c r="AV332" s="16" t="s">
        <v>278</v>
      </c>
      <c r="AW332" s="16" t="s">
        <v>38</v>
      </c>
      <c r="AX332" s="16" t="s">
        <v>83</v>
      </c>
      <c r="AY332" s="308" t="s">
        <v>184</v>
      </c>
    </row>
    <row r="333" s="14" customFormat="1">
      <c r="A333" s="14"/>
      <c r="B333" s="277"/>
      <c r="C333" s="278"/>
      <c r="D333" s="258" t="s">
        <v>271</v>
      </c>
      <c r="E333" s="279" t="s">
        <v>1</v>
      </c>
      <c r="F333" s="280" t="s">
        <v>273</v>
      </c>
      <c r="G333" s="278"/>
      <c r="H333" s="281">
        <v>341.993</v>
      </c>
      <c r="I333" s="282"/>
      <c r="J333" s="278"/>
      <c r="K333" s="278"/>
      <c r="L333" s="283"/>
      <c r="M333" s="284"/>
      <c r="N333" s="285"/>
      <c r="O333" s="285"/>
      <c r="P333" s="285"/>
      <c r="Q333" s="285"/>
      <c r="R333" s="285"/>
      <c r="S333" s="285"/>
      <c r="T333" s="286"/>
      <c r="U333" s="14"/>
      <c r="V333" s="14"/>
      <c r="W333" s="14"/>
      <c r="X333" s="14"/>
      <c r="Y333" s="14"/>
      <c r="Z333" s="14"/>
      <c r="AA333" s="14"/>
      <c r="AB333" s="14"/>
      <c r="AC333" s="14"/>
      <c r="AD333" s="14"/>
      <c r="AE333" s="14"/>
      <c r="AT333" s="287" t="s">
        <v>271</v>
      </c>
      <c r="AU333" s="287" t="s">
        <v>99</v>
      </c>
      <c r="AV333" s="14" t="s">
        <v>196</v>
      </c>
      <c r="AW333" s="14" t="s">
        <v>38</v>
      </c>
      <c r="AX333" s="14" t="s">
        <v>91</v>
      </c>
      <c r="AY333" s="287" t="s">
        <v>184</v>
      </c>
    </row>
    <row r="334" s="2" customFormat="1" ht="16.5" customHeight="1">
      <c r="A334" s="40"/>
      <c r="B334" s="41"/>
      <c r="C334" s="245" t="s">
        <v>665</v>
      </c>
      <c r="D334" s="245" t="s">
        <v>187</v>
      </c>
      <c r="E334" s="246" t="s">
        <v>666</v>
      </c>
      <c r="F334" s="247" t="s">
        <v>667</v>
      </c>
      <c r="G334" s="248" t="s">
        <v>309</v>
      </c>
      <c r="H334" s="249">
        <v>31.800000000000001</v>
      </c>
      <c r="I334" s="250"/>
      <c r="J334" s="251">
        <f>ROUND(I334*H334,2)</f>
        <v>0</v>
      </c>
      <c r="K334" s="247" t="s">
        <v>284</v>
      </c>
      <c r="L334" s="46"/>
      <c r="M334" s="252" t="s">
        <v>1</v>
      </c>
      <c r="N334" s="253" t="s">
        <v>49</v>
      </c>
      <c r="O334" s="93"/>
      <c r="P334" s="254">
        <f>O334*H334</f>
        <v>0</v>
      </c>
      <c r="Q334" s="254">
        <v>0.00079000000000000001</v>
      </c>
      <c r="R334" s="254">
        <f>Q334*H334</f>
        <v>0.025122000000000002</v>
      </c>
      <c r="S334" s="254">
        <v>1.0000000000000001E-05</v>
      </c>
      <c r="T334" s="255">
        <f>S334*H334</f>
        <v>0.00031800000000000003</v>
      </c>
      <c r="U334" s="40"/>
      <c r="V334" s="40"/>
      <c r="W334" s="40"/>
      <c r="X334" s="40"/>
      <c r="Y334" s="40"/>
      <c r="Z334" s="40"/>
      <c r="AA334" s="40"/>
      <c r="AB334" s="40"/>
      <c r="AC334" s="40"/>
      <c r="AD334" s="40"/>
      <c r="AE334" s="40"/>
      <c r="AR334" s="256" t="s">
        <v>196</v>
      </c>
      <c r="AT334" s="256" t="s">
        <v>187</v>
      </c>
      <c r="AU334" s="256" t="s">
        <v>99</v>
      </c>
      <c r="AY334" s="18" t="s">
        <v>184</v>
      </c>
      <c r="BE334" s="257">
        <f>IF(N334="základní",J334,0)</f>
        <v>0</v>
      </c>
      <c r="BF334" s="257">
        <f>IF(N334="snížená",J334,0)</f>
        <v>0</v>
      </c>
      <c r="BG334" s="257">
        <f>IF(N334="zákl. přenesená",J334,0)</f>
        <v>0</v>
      </c>
      <c r="BH334" s="257">
        <f>IF(N334="sníž. přenesená",J334,0)</f>
        <v>0</v>
      </c>
      <c r="BI334" s="257">
        <f>IF(N334="nulová",J334,0)</f>
        <v>0</v>
      </c>
      <c r="BJ334" s="18" t="s">
        <v>99</v>
      </c>
      <c r="BK334" s="257">
        <f>ROUND(I334*H334,2)</f>
        <v>0</v>
      </c>
      <c r="BL334" s="18" t="s">
        <v>196</v>
      </c>
      <c r="BM334" s="256" t="s">
        <v>668</v>
      </c>
    </row>
    <row r="335" s="2" customFormat="1">
      <c r="A335" s="40"/>
      <c r="B335" s="41"/>
      <c r="C335" s="42"/>
      <c r="D335" s="258" t="s">
        <v>194</v>
      </c>
      <c r="E335" s="42"/>
      <c r="F335" s="259" t="s">
        <v>669</v>
      </c>
      <c r="G335" s="42"/>
      <c r="H335" s="42"/>
      <c r="I335" s="156"/>
      <c r="J335" s="42"/>
      <c r="K335" s="42"/>
      <c r="L335" s="46"/>
      <c r="M335" s="260"/>
      <c r="N335" s="261"/>
      <c r="O335" s="93"/>
      <c r="P335" s="93"/>
      <c r="Q335" s="93"/>
      <c r="R335" s="93"/>
      <c r="S335" s="93"/>
      <c r="T335" s="94"/>
      <c r="U335" s="40"/>
      <c r="V335" s="40"/>
      <c r="W335" s="40"/>
      <c r="X335" s="40"/>
      <c r="Y335" s="40"/>
      <c r="Z335" s="40"/>
      <c r="AA335" s="40"/>
      <c r="AB335" s="40"/>
      <c r="AC335" s="40"/>
      <c r="AD335" s="40"/>
      <c r="AE335" s="40"/>
      <c r="AT335" s="18" t="s">
        <v>194</v>
      </c>
      <c r="AU335" s="18" t="s">
        <v>99</v>
      </c>
    </row>
    <row r="336" s="13" customFormat="1">
      <c r="A336" s="13"/>
      <c r="B336" s="266"/>
      <c r="C336" s="267"/>
      <c r="D336" s="258" t="s">
        <v>271</v>
      </c>
      <c r="E336" s="268" t="s">
        <v>1</v>
      </c>
      <c r="F336" s="269" t="s">
        <v>670</v>
      </c>
      <c r="G336" s="267"/>
      <c r="H336" s="270">
        <v>31.800000000000001</v>
      </c>
      <c r="I336" s="271"/>
      <c r="J336" s="267"/>
      <c r="K336" s="267"/>
      <c r="L336" s="272"/>
      <c r="M336" s="273"/>
      <c r="N336" s="274"/>
      <c r="O336" s="274"/>
      <c r="P336" s="274"/>
      <c r="Q336" s="274"/>
      <c r="R336" s="274"/>
      <c r="S336" s="274"/>
      <c r="T336" s="275"/>
      <c r="U336" s="13"/>
      <c r="V336" s="13"/>
      <c r="W336" s="13"/>
      <c r="X336" s="13"/>
      <c r="Y336" s="13"/>
      <c r="Z336" s="13"/>
      <c r="AA336" s="13"/>
      <c r="AB336" s="13"/>
      <c r="AC336" s="13"/>
      <c r="AD336" s="13"/>
      <c r="AE336" s="13"/>
      <c r="AT336" s="276" t="s">
        <v>271</v>
      </c>
      <c r="AU336" s="276" t="s">
        <v>99</v>
      </c>
      <c r="AV336" s="13" t="s">
        <v>99</v>
      </c>
      <c r="AW336" s="13" t="s">
        <v>38</v>
      </c>
      <c r="AX336" s="13" t="s">
        <v>83</v>
      </c>
      <c r="AY336" s="276" t="s">
        <v>184</v>
      </c>
    </row>
    <row r="337" s="14" customFormat="1">
      <c r="A337" s="14"/>
      <c r="B337" s="277"/>
      <c r="C337" s="278"/>
      <c r="D337" s="258" t="s">
        <v>271</v>
      </c>
      <c r="E337" s="279" t="s">
        <v>1</v>
      </c>
      <c r="F337" s="280" t="s">
        <v>273</v>
      </c>
      <c r="G337" s="278"/>
      <c r="H337" s="281">
        <v>31.800000000000001</v>
      </c>
      <c r="I337" s="282"/>
      <c r="J337" s="278"/>
      <c r="K337" s="278"/>
      <c r="L337" s="283"/>
      <c r="M337" s="284"/>
      <c r="N337" s="285"/>
      <c r="O337" s="285"/>
      <c r="P337" s="285"/>
      <c r="Q337" s="285"/>
      <c r="R337" s="285"/>
      <c r="S337" s="285"/>
      <c r="T337" s="286"/>
      <c r="U337" s="14"/>
      <c r="V337" s="14"/>
      <c r="W337" s="14"/>
      <c r="X337" s="14"/>
      <c r="Y337" s="14"/>
      <c r="Z337" s="14"/>
      <c r="AA337" s="14"/>
      <c r="AB337" s="14"/>
      <c r="AC337" s="14"/>
      <c r="AD337" s="14"/>
      <c r="AE337" s="14"/>
      <c r="AT337" s="287" t="s">
        <v>271</v>
      </c>
      <c r="AU337" s="287" t="s">
        <v>99</v>
      </c>
      <c r="AV337" s="14" t="s">
        <v>196</v>
      </c>
      <c r="AW337" s="14" t="s">
        <v>38</v>
      </c>
      <c r="AX337" s="14" t="s">
        <v>91</v>
      </c>
      <c r="AY337" s="287" t="s">
        <v>184</v>
      </c>
    </row>
    <row r="338" s="2" customFormat="1" ht="16.5" customHeight="1">
      <c r="A338" s="40"/>
      <c r="B338" s="41"/>
      <c r="C338" s="245" t="s">
        <v>671</v>
      </c>
      <c r="D338" s="245" t="s">
        <v>187</v>
      </c>
      <c r="E338" s="246" t="s">
        <v>672</v>
      </c>
      <c r="F338" s="247" t="s">
        <v>673</v>
      </c>
      <c r="G338" s="248" t="s">
        <v>309</v>
      </c>
      <c r="H338" s="249">
        <v>27.5</v>
      </c>
      <c r="I338" s="250"/>
      <c r="J338" s="251">
        <f>ROUND(I338*H338,2)</f>
        <v>0</v>
      </c>
      <c r="K338" s="247" t="s">
        <v>284</v>
      </c>
      <c r="L338" s="46"/>
      <c r="M338" s="252" t="s">
        <v>1</v>
      </c>
      <c r="N338" s="253" t="s">
        <v>49</v>
      </c>
      <c r="O338" s="93"/>
      <c r="P338" s="254">
        <f>O338*H338</f>
        <v>0</v>
      </c>
      <c r="Q338" s="254">
        <v>0.0011900000000000001</v>
      </c>
      <c r="R338" s="254">
        <f>Q338*H338</f>
        <v>0.032725000000000004</v>
      </c>
      <c r="S338" s="254">
        <v>1.0000000000000001E-05</v>
      </c>
      <c r="T338" s="255">
        <f>S338*H338</f>
        <v>0.00027500000000000002</v>
      </c>
      <c r="U338" s="40"/>
      <c r="V338" s="40"/>
      <c r="W338" s="40"/>
      <c r="X338" s="40"/>
      <c r="Y338" s="40"/>
      <c r="Z338" s="40"/>
      <c r="AA338" s="40"/>
      <c r="AB338" s="40"/>
      <c r="AC338" s="40"/>
      <c r="AD338" s="40"/>
      <c r="AE338" s="40"/>
      <c r="AR338" s="256" t="s">
        <v>196</v>
      </c>
      <c r="AT338" s="256" t="s">
        <v>187</v>
      </c>
      <c r="AU338" s="256" t="s">
        <v>99</v>
      </c>
      <c r="AY338" s="18" t="s">
        <v>184</v>
      </c>
      <c r="BE338" s="257">
        <f>IF(N338="základní",J338,0)</f>
        <v>0</v>
      </c>
      <c r="BF338" s="257">
        <f>IF(N338="snížená",J338,0)</f>
        <v>0</v>
      </c>
      <c r="BG338" s="257">
        <f>IF(N338="zákl. přenesená",J338,0)</f>
        <v>0</v>
      </c>
      <c r="BH338" s="257">
        <f>IF(N338="sníž. přenesená",J338,0)</f>
        <v>0</v>
      </c>
      <c r="BI338" s="257">
        <f>IF(N338="nulová",J338,0)</f>
        <v>0</v>
      </c>
      <c r="BJ338" s="18" t="s">
        <v>99</v>
      </c>
      <c r="BK338" s="257">
        <f>ROUND(I338*H338,2)</f>
        <v>0</v>
      </c>
      <c r="BL338" s="18" t="s">
        <v>196</v>
      </c>
      <c r="BM338" s="256" t="s">
        <v>674</v>
      </c>
    </row>
    <row r="339" s="2" customFormat="1">
      <c r="A339" s="40"/>
      <c r="B339" s="41"/>
      <c r="C339" s="42"/>
      <c r="D339" s="258" t="s">
        <v>194</v>
      </c>
      <c r="E339" s="42"/>
      <c r="F339" s="259" t="s">
        <v>675</v>
      </c>
      <c r="G339" s="42"/>
      <c r="H339" s="42"/>
      <c r="I339" s="156"/>
      <c r="J339" s="42"/>
      <c r="K339" s="42"/>
      <c r="L339" s="46"/>
      <c r="M339" s="260"/>
      <c r="N339" s="261"/>
      <c r="O339" s="93"/>
      <c r="P339" s="93"/>
      <c r="Q339" s="93"/>
      <c r="R339" s="93"/>
      <c r="S339" s="93"/>
      <c r="T339" s="94"/>
      <c r="U339" s="40"/>
      <c r="V339" s="40"/>
      <c r="W339" s="40"/>
      <c r="X339" s="40"/>
      <c r="Y339" s="40"/>
      <c r="Z339" s="40"/>
      <c r="AA339" s="40"/>
      <c r="AB339" s="40"/>
      <c r="AC339" s="40"/>
      <c r="AD339" s="40"/>
      <c r="AE339" s="40"/>
      <c r="AT339" s="18" t="s">
        <v>194</v>
      </c>
      <c r="AU339" s="18" t="s">
        <v>99</v>
      </c>
    </row>
    <row r="340" s="13" customFormat="1">
      <c r="A340" s="13"/>
      <c r="B340" s="266"/>
      <c r="C340" s="267"/>
      <c r="D340" s="258" t="s">
        <v>271</v>
      </c>
      <c r="E340" s="268" t="s">
        <v>1</v>
      </c>
      <c r="F340" s="269" t="s">
        <v>676</v>
      </c>
      <c r="G340" s="267"/>
      <c r="H340" s="270">
        <v>27.5</v>
      </c>
      <c r="I340" s="271"/>
      <c r="J340" s="267"/>
      <c r="K340" s="267"/>
      <c r="L340" s="272"/>
      <c r="M340" s="273"/>
      <c r="N340" s="274"/>
      <c r="O340" s="274"/>
      <c r="P340" s="274"/>
      <c r="Q340" s="274"/>
      <c r="R340" s="274"/>
      <c r="S340" s="274"/>
      <c r="T340" s="275"/>
      <c r="U340" s="13"/>
      <c r="V340" s="13"/>
      <c r="W340" s="13"/>
      <c r="X340" s="13"/>
      <c r="Y340" s="13"/>
      <c r="Z340" s="13"/>
      <c r="AA340" s="13"/>
      <c r="AB340" s="13"/>
      <c r="AC340" s="13"/>
      <c r="AD340" s="13"/>
      <c r="AE340" s="13"/>
      <c r="AT340" s="276" t="s">
        <v>271</v>
      </c>
      <c r="AU340" s="276" t="s">
        <v>99</v>
      </c>
      <c r="AV340" s="13" t="s">
        <v>99</v>
      </c>
      <c r="AW340" s="13" t="s">
        <v>38</v>
      </c>
      <c r="AX340" s="13" t="s">
        <v>83</v>
      </c>
      <c r="AY340" s="276" t="s">
        <v>184</v>
      </c>
    </row>
    <row r="341" s="14" customFormat="1">
      <c r="A341" s="14"/>
      <c r="B341" s="277"/>
      <c r="C341" s="278"/>
      <c r="D341" s="258" t="s">
        <v>271</v>
      </c>
      <c r="E341" s="279" t="s">
        <v>1</v>
      </c>
      <c r="F341" s="280" t="s">
        <v>273</v>
      </c>
      <c r="G341" s="278"/>
      <c r="H341" s="281">
        <v>27.5</v>
      </c>
      <c r="I341" s="282"/>
      <c r="J341" s="278"/>
      <c r="K341" s="278"/>
      <c r="L341" s="283"/>
      <c r="M341" s="284"/>
      <c r="N341" s="285"/>
      <c r="O341" s="285"/>
      <c r="P341" s="285"/>
      <c r="Q341" s="285"/>
      <c r="R341" s="285"/>
      <c r="S341" s="285"/>
      <c r="T341" s="286"/>
      <c r="U341" s="14"/>
      <c r="V341" s="14"/>
      <c r="W341" s="14"/>
      <c r="X341" s="14"/>
      <c r="Y341" s="14"/>
      <c r="Z341" s="14"/>
      <c r="AA341" s="14"/>
      <c r="AB341" s="14"/>
      <c r="AC341" s="14"/>
      <c r="AD341" s="14"/>
      <c r="AE341" s="14"/>
      <c r="AT341" s="287" t="s">
        <v>271</v>
      </c>
      <c r="AU341" s="287" t="s">
        <v>99</v>
      </c>
      <c r="AV341" s="14" t="s">
        <v>196</v>
      </c>
      <c r="AW341" s="14" t="s">
        <v>38</v>
      </c>
      <c r="AX341" s="14" t="s">
        <v>91</v>
      </c>
      <c r="AY341" s="287" t="s">
        <v>184</v>
      </c>
    </row>
    <row r="342" s="2" customFormat="1" ht="16.5" customHeight="1">
      <c r="A342" s="40"/>
      <c r="B342" s="41"/>
      <c r="C342" s="245" t="s">
        <v>677</v>
      </c>
      <c r="D342" s="245" t="s">
        <v>187</v>
      </c>
      <c r="E342" s="246" t="s">
        <v>678</v>
      </c>
      <c r="F342" s="247" t="s">
        <v>679</v>
      </c>
      <c r="G342" s="248" t="s">
        <v>309</v>
      </c>
      <c r="H342" s="249">
        <v>79.599999999999994</v>
      </c>
      <c r="I342" s="250"/>
      <c r="J342" s="251">
        <f>ROUND(I342*H342,2)</f>
        <v>0</v>
      </c>
      <c r="K342" s="247" t="s">
        <v>284</v>
      </c>
      <c r="L342" s="46"/>
      <c r="M342" s="252" t="s">
        <v>1</v>
      </c>
      <c r="N342" s="253" t="s">
        <v>49</v>
      </c>
      <c r="O342" s="93"/>
      <c r="P342" s="254">
        <f>O342*H342</f>
        <v>0</v>
      </c>
      <c r="Q342" s="254">
        <v>0.0017799999999999999</v>
      </c>
      <c r="R342" s="254">
        <f>Q342*H342</f>
        <v>0.14168799999999998</v>
      </c>
      <c r="S342" s="254">
        <v>1.0000000000000001E-05</v>
      </c>
      <c r="T342" s="255">
        <f>S342*H342</f>
        <v>0.00079600000000000005</v>
      </c>
      <c r="U342" s="40"/>
      <c r="V342" s="40"/>
      <c r="W342" s="40"/>
      <c r="X342" s="40"/>
      <c r="Y342" s="40"/>
      <c r="Z342" s="40"/>
      <c r="AA342" s="40"/>
      <c r="AB342" s="40"/>
      <c r="AC342" s="40"/>
      <c r="AD342" s="40"/>
      <c r="AE342" s="40"/>
      <c r="AR342" s="256" t="s">
        <v>196</v>
      </c>
      <c r="AT342" s="256" t="s">
        <v>187</v>
      </c>
      <c r="AU342" s="256" t="s">
        <v>99</v>
      </c>
      <c r="AY342" s="18" t="s">
        <v>184</v>
      </c>
      <c r="BE342" s="257">
        <f>IF(N342="základní",J342,0)</f>
        <v>0</v>
      </c>
      <c r="BF342" s="257">
        <f>IF(N342="snížená",J342,0)</f>
        <v>0</v>
      </c>
      <c r="BG342" s="257">
        <f>IF(N342="zákl. přenesená",J342,0)</f>
        <v>0</v>
      </c>
      <c r="BH342" s="257">
        <f>IF(N342="sníž. přenesená",J342,0)</f>
        <v>0</v>
      </c>
      <c r="BI342" s="257">
        <f>IF(N342="nulová",J342,0)</f>
        <v>0</v>
      </c>
      <c r="BJ342" s="18" t="s">
        <v>99</v>
      </c>
      <c r="BK342" s="257">
        <f>ROUND(I342*H342,2)</f>
        <v>0</v>
      </c>
      <c r="BL342" s="18" t="s">
        <v>196</v>
      </c>
      <c r="BM342" s="256" t="s">
        <v>680</v>
      </c>
    </row>
    <row r="343" s="2" customFormat="1">
      <c r="A343" s="40"/>
      <c r="B343" s="41"/>
      <c r="C343" s="42"/>
      <c r="D343" s="258" t="s">
        <v>194</v>
      </c>
      <c r="E343" s="42"/>
      <c r="F343" s="259" t="s">
        <v>675</v>
      </c>
      <c r="G343" s="42"/>
      <c r="H343" s="42"/>
      <c r="I343" s="156"/>
      <c r="J343" s="42"/>
      <c r="K343" s="42"/>
      <c r="L343" s="46"/>
      <c r="M343" s="260"/>
      <c r="N343" s="261"/>
      <c r="O343" s="93"/>
      <c r="P343" s="93"/>
      <c r="Q343" s="93"/>
      <c r="R343" s="93"/>
      <c r="S343" s="93"/>
      <c r="T343" s="94"/>
      <c r="U343" s="40"/>
      <c r="V343" s="40"/>
      <c r="W343" s="40"/>
      <c r="X343" s="40"/>
      <c r="Y343" s="40"/>
      <c r="Z343" s="40"/>
      <c r="AA343" s="40"/>
      <c r="AB343" s="40"/>
      <c r="AC343" s="40"/>
      <c r="AD343" s="40"/>
      <c r="AE343" s="40"/>
      <c r="AT343" s="18" t="s">
        <v>194</v>
      </c>
      <c r="AU343" s="18" t="s">
        <v>99</v>
      </c>
    </row>
    <row r="344" s="13" customFormat="1">
      <c r="A344" s="13"/>
      <c r="B344" s="266"/>
      <c r="C344" s="267"/>
      <c r="D344" s="258" t="s">
        <v>271</v>
      </c>
      <c r="E344" s="268" t="s">
        <v>1</v>
      </c>
      <c r="F344" s="269" t="s">
        <v>681</v>
      </c>
      <c r="G344" s="267"/>
      <c r="H344" s="270">
        <v>79.599999999999994</v>
      </c>
      <c r="I344" s="271"/>
      <c r="J344" s="267"/>
      <c r="K344" s="267"/>
      <c r="L344" s="272"/>
      <c r="M344" s="273"/>
      <c r="N344" s="274"/>
      <c r="O344" s="274"/>
      <c r="P344" s="274"/>
      <c r="Q344" s="274"/>
      <c r="R344" s="274"/>
      <c r="S344" s="274"/>
      <c r="T344" s="275"/>
      <c r="U344" s="13"/>
      <c r="V344" s="13"/>
      <c r="W344" s="13"/>
      <c r="X344" s="13"/>
      <c r="Y344" s="13"/>
      <c r="Z344" s="13"/>
      <c r="AA344" s="13"/>
      <c r="AB344" s="13"/>
      <c r="AC344" s="13"/>
      <c r="AD344" s="13"/>
      <c r="AE344" s="13"/>
      <c r="AT344" s="276" t="s">
        <v>271</v>
      </c>
      <c r="AU344" s="276" t="s">
        <v>99</v>
      </c>
      <c r="AV344" s="13" t="s">
        <v>99</v>
      </c>
      <c r="AW344" s="13" t="s">
        <v>38</v>
      </c>
      <c r="AX344" s="13" t="s">
        <v>83</v>
      </c>
      <c r="AY344" s="276" t="s">
        <v>184</v>
      </c>
    </row>
    <row r="345" s="14" customFormat="1">
      <c r="A345" s="14"/>
      <c r="B345" s="277"/>
      <c r="C345" s="278"/>
      <c r="D345" s="258" t="s">
        <v>271</v>
      </c>
      <c r="E345" s="279" t="s">
        <v>1</v>
      </c>
      <c r="F345" s="280" t="s">
        <v>273</v>
      </c>
      <c r="G345" s="278"/>
      <c r="H345" s="281">
        <v>79.599999999999994</v>
      </c>
      <c r="I345" s="282"/>
      <c r="J345" s="278"/>
      <c r="K345" s="278"/>
      <c r="L345" s="283"/>
      <c r="M345" s="284"/>
      <c r="N345" s="285"/>
      <c r="O345" s="285"/>
      <c r="P345" s="285"/>
      <c r="Q345" s="285"/>
      <c r="R345" s="285"/>
      <c r="S345" s="285"/>
      <c r="T345" s="286"/>
      <c r="U345" s="14"/>
      <c r="V345" s="14"/>
      <c r="W345" s="14"/>
      <c r="X345" s="14"/>
      <c r="Y345" s="14"/>
      <c r="Z345" s="14"/>
      <c r="AA345" s="14"/>
      <c r="AB345" s="14"/>
      <c r="AC345" s="14"/>
      <c r="AD345" s="14"/>
      <c r="AE345" s="14"/>
      <c r="AT345" s="287" t="s">
        <v>271</v>
      </c>
      <c r="AU345" s="287" t="s">
        <v>99</v>
      </c>
      <c r="AV345" s="14" t="s">
        <v>196</v>
      </c>
      <c r="AW345" s="14" t="s">
        <v>38</v>
      </c>
      <c r="AX345" s="14" t="s">
        <v>91</v>
      </c>
      <c r="AY345" s="287" t="s">
        <v>184</v>
      </c>
    </row>
    <row r="346" s="2" customFormat="1" ht="16.5" customHeight="1">
      <c r="A346" s="40"/>
      <c r="B346" s="41"/>
      <c r="C346" s="245" t="s">
        <v>682</v>
      </c>
      <c r="D346" s="245" t="s">
        <v>187</v>
      </c>
      <c r="E346" s="246" t="s">
        <v>683</v>
      </c>
      <c r="F346" s="247" t="s">
        <v>684</v>
      </c>
      <c r="G346" s="248" t="s">
        <v>389</v>
      </c>
      <c r="H346" s="249">
        <v>0.80100000000000005</v>
      </c>
      <c r="I346" s="250"/>
      <c r="J346" s="251">
        <f>ROUND(I346*H346,2)</f>
        <v>0</v>
      </c>
      <c r="K346" s="247" t="s">
        <v>284</v>
      </c>
      <c r="L346" s="46"/>
      <c r="M346" s="252" t="s">
        <v>1</v>
      </c>
      <c r="N346" s="253" t="s">
        <v>49</v>
      </c>
      <c r="O346" s="93"/>
      <c r="P346" s="254">
        <f>O346*H346</f>
        <v>0</v>
      </c>
      <c r="Q346" s="254">
        <v>1.0461400000000001</v>
      </c>
      <c r="R346" s="254">
        <f>Q346*H346</f>
        <v>0.83795814000000013</v>
      </c>
      <c r="S346" s="254">
        <v>0</v>
      </c>
      <c r="T346" s="255">
        <f>S346*H346</f>
        <v>0</v>
      </c>
      <c r="U346" s="40"/>
      <c r="V346" s="40"/>
      <c r="W346" s="40"/>
      <c r="X346" s="40"/>
      <c r="Y346" s="40"/>
      <c r="Z346" s="40"/>
      <c r="AA346" s="40"/>
      <c r="AB346" s="40"/>
      <c r="AC346" s="40"/>
      <c r="AD346" s="40"/>
      <c r="AE346" s="40"/>
      <c r="AR346" s="256" t="s">
        <v>196</v>
      </c>
      <c r="AT346" s="256" t="s">
        <v>187</v>
      </c>
      <c r="AU346" s="256" t="s">
        <v>99</v>
      </c>
      <c r="AY346" s="18" t="s">
        <v>184</v>
      </c>
      <c r="BE346" s="257">
        <f>IF(N346="základní",J346,0)</f>
        <v>0</v>
      </c>
      <c r="BF346" s="257">
        <f>IF(N346="snížená",J346,0)</f>
        <v>0</v>
      </c>
      <c r="BG346" s="257">
        <f>IF(N346="zákl. přenesená",J346,0)</f>
        <v>0</v>
      </c>
      <c r="BH346" s="257">
        <f>IF(N346="sníž. přenesená",J346,0)</f>
        <v>0</v>
      </c>
      <c r="BI346" s="257">
        <f>IF(N346="nulová",J346,0)</f>
        <v>0</v>
      </c>
      <c r="BJ346" s="18" t="s">
        <v>99</v>
      </c>
      <c r="BK346" s="257">
        <f>ROUND(I346*H346,2)</f>
        <v>0</v>
      </c>
      <c r="BL346" s="18" t="s">
        <v>196</v>
      </c>
      <c r="BM346" s="256" t="s">
        <v>685</v>
      </c>
    </row>
    <row r="347" s="13" customFormat="1">
      <c r="A347" s="13"/>
      <c r="B347" s="266"/>
      <c r="C347" s="267"/>
      <c r="D347" s="258" t="s">
        <v>271</v>
      </c>
      <c r="E347" s="268" t="s">
        <v>1</v>
      </c>
      <c r="F347" s="269" t="s">
        <v>686</v>
      </c>
      <c r="G347" s="267"/>
      <c r="H347" s="270">
        <v>0.80100000000000005</v>
      </c>
      <c r="I347" s="271"/>
      <c r="J347" s="267"/>
      <c r="K347" s="267"/>
      <c r="L347" s="272"/>
      <c r="M347" s="273"/>
      <c r="N347" s="274"/>
      <c r="O347" s="274"/>
      <c r="P347" s="274"/>
      <c r="Q347" s="274"/>
      <c r="R347" s="274"/>
      <c r="S347" s="274"/>
      <c r="T347" s="275"/>
      <c r="U347" s="13"/>
      <c r="V347" s="13"/>
      <c r="W347" s="13"/>
      <c r="X347" s="13"/>
      <c r="Y347" s="13"/>
      <c r="Z347" s="13"/>
      <c r="AA347" s="13"/>
      <c r="AB347" s="13"/>
      <c r="AC347" s="13"/>
      <c r="AD347" s="13"/>
      <c r="AE347" s="13"/>
      <c r="AT347" s="276" t="s">
        <v>271</v>
      </c>
      <c r="AU347" s="276" t="s">
        <v>99</v>
      </c>
      <c r="AV347" s="13" t="s">
        <v>99</v>
      </c>
      <c r="AW347" s="13" t="s">
        <v>38</v>
      </c>
      <c r="AX347" s="13" t="s">
        <v>83</v>
      </c>
      <c r="AY347" s="276" t="s">
        <v>184</v>
      </c>
    </row>
    <row r="348" s="14" customFormat="1">
      <c r="A348" s="14"/>
      <c r="B348" s="277"/>
      <c r="C348" s="278"/>
      <c r="D348" s="258" t="s">
        <v>271</v>
      </c>
      <c r="E348" s="279" t="s">
        <v>1</v>
      </c>
      <c r="F348" s="280" t="s">
        <v>273</v>
      </c>
      <c r="G348" s="278"/>
      <c r="H348" s="281">
        <v>0.80100000000000005</v>
      </c>
      <c r="I348" s="282"/>
      <c r="J348" s="278"/>
      <c r="K348" s="278"/>
      <c r="L348" s="283"/>
      <c r="M348" s="284"/>
      <c r="N348" s="285"/>
      <c r="O348" s="285"/>
      <c r="P348" s="285"/>
      <c r="Q348" s="285"/>
      <c r="R348" s="285"/>
      <c r="S348" s="285"/>
      <c r="T348" s="286"/>
      <c r="U348" s="14"/>
      <c r="V348" s="14"/>
      <c r="W348" s="14"/>
      <c r="X348" s="14"/>
      <c r="Y348" s="14"/>
      <c r="Z348" s="14"/>
      <c r="AA348" s="14"/>
      <c r="AB348" s="14"/>
      <c r="AC348" s="14"/>
      <c r="AD348" s="14"/>
      <c r="AE348" s="14"/>
      <c r="AT348" s="287" t="s">
        <v>271</v>
      </c>
      <c r="AU348" s="287" t="s">
        <v>99</v>
      </c>
      <c r="AV348" s="14" t="s">
        <v>196</v>
      </c>
      <c r="AW348" s="14" t="s">
        <v>38</v>
      </c>
      <c r="AX348" s="14" t="s">
        <v>91</v>
      </c>
      <c r="AY348" s="287" t="s">
        <v>184</v>
      </c>
    </row>
    <row r="349" s="2" customFormat="1" ht="16.5" customHeight="1">
      <c r="A349" s="40"/>
      <c r="B349" s="41"/>
      <c r="C349" s="245" t="s">
        <v>687</v>
      </c>
      <c r="D349" s="245" t="s">
        <v>187</v>
      </c>
      <c r="E349" s="246" t="s">
        <v>688</v>
      </c>
      <c r="F349" s="247" t="s">
        <v>689</v>
      </c>
      <c r="G349" s="248" t="s">
        <v>269</v>
      </c>
      <c r="H349" s="249">
        <v>4.3499999999999996</v>
      </c>
      <c r="I349" s="250"/>
      <c r="J349" s="251">
        <f>ROUND(I349*H349,2)</f>
        <v>0</v>
      </c>
      <c r="K349" s="247" t="s">
        <v>191</v>
      </c>
      <c r="L349" s="46"/>
      <c r="M349" s="252" t="s">
        <v>1</v>
      </c>
      <c r="N349" s="253" t="s">
        <v>49</v>
      </c>
      <c r="O349" s="93"/>
      <c r="P349" s="254">
        <f>O349*H349</f>
        <v>0</v>
      </c>
      <c r="Q349" s="254">
        <v>0.23458000000000001</v>
      </c>
      <c r="R349" s="254">
        <f>Q349*H349</f>
        <v>1.0204229999999999</v>
      </c>
      <c r="S349" s="254">
        <v>0</v>
      </c>
      <c r="T349" s="255">
        <f>S349*H349</f>
        <v>0</v>
      </c>
      <c r="U349" s="40"/>
      <c r="V349" s="40"/>
      <c r="W349" s="40"/>
      <c r="X349" s="40"/>
      <c r="Y349" s="40"/>
      <c r="Z349" s="40"/>
      <c r="AA349" s="40"/>
      <c r="AB349" s="40"/>
      <c r="AC349" s="40"/>
      <c r="AD349" s="40"/>
      <c r="AE349" s="40"/>
      <c r="AR349" s="256" t="s">
        <v>196</v>
      </c>
      <c r="AT349" s="256" t="s">
        <v>187</v>
      </c>
      <c r="AU349" s="256" t="s">
        <v>99</v>
      </c>
      <c r="AY349" s="18" t="s">
        <v>184</v>
      </c>
      <c r="BE349" s="257">
        <f>IF(N349="základní",J349,0)</f>
        <v>0</v>
      </c>
      <c r="BF349" s="257">
        <f>IF(N349="snížená",J349,0)</f>
        <v>0</v>
      </c>
      <c r="BG349" s="257">
        <f>IF(N349="zákl. přenesená",J349,0)</f>
        <v>0</v>
      </c>
      <c r="BH349" s="257">
        <f>IF(N349="sníž. přenesená",J349,0)</f>
        <v>0</v>
      </c>
      <c r="BI349" s="257">
        <f>IF(N349="nulová",J349,0)</f>
        <v>0</v>
      </c>
      <c r="BJ349" s="18" t="s">
        <v>99</v>
      </c>
      <c r="BK349" s="257">
        <f>ROUND(I349*H349,2)</f>
        <v>0</v>
      </c>
      <c r="BL349" s="18" t="s">
        <v>196</v>
      </c>
      <c r="BM349" s="256" t="s">
        <v>690</v>
      </c>
    </row>
    <row r="350" s="2" customFormat="1">
      <c r="A350" s="40"/>
      <c r="B350" s="41"/>
      <c r="C350" s="42"/>
      <c r="D350" s="258" t="s">
        <v>194</v>
      </c>
      <c r="E350" s="42"/>
      <c r="F350" s="259" t="s">
        <v>534</v>
      </c>
      <c r="G350" s="42"/>
      <c r="H350" s="42"/>
      <c r="I350" s="156"/>
      <c r="J350" s="42"/>
      <c r="K350" s="42"/>
      <c r="L350" s="46"/>
      <c r="M350" s="260"/>
      <c r="N350" s="261"/>
      <c r="O350" s="93"/>
      <c r="P350" s="93"/>
      <c r="Q350" s="93"/>
      <c r="R350" s="93"/>
      <c r="S350" s="93"/>
      <c r="T350" s="94"/>
      <c r="U350" s="40"/>
      <c r="V350" s="40"/>
      <c r="W350" s="40"/>
      <c r="X350" s="40"/>
      <c r="Y350" s="40"/>
      <c r="Z350" s="40"/>
      <c r="AA350" s="40"/>
      <c r="AB350" s="40"/>
      <c r="AC350" s="40"/>
      <c r="AD350" s="40"/>
      <c r="AE350" s="40"/>
      <c r="AT350" s="18" t="s">
        <v>194</v>
      </c>
      <c r="AU350" s="18" t="s">
        <v>99</v>
      </c>
    </row>
    <row r="351" s="15" customFormat="1">
      <c r="A351" s="15"/>
      <c r="B351" s="288"/>
      <c r="C351" s="289"/>
      <c r="D351" s="258" t="s">
        <v>271</v>
      </c>
      <c r="E351" s="290" t="s">
        <v>1</v>
      </c>
      <c r="F351" s="291" t="s">
        <v>535</v>
      </c>
      <c r="G351" s="289"/>
      <c r="H351" s="290" t="s">
        <v>1</v>
      </c>
      <c r="I351" s="292"/>
      <c r="J351" s="289"/>
      <c r="K351" s="289"/>
      <c r="L351" s="293"/>
      <c r="M351" s="294"/>
      <c r="N351" s="295"/>
      <c r="O351" s="295"/>
      <c r="P351" s="295"/>
      <c r="Q351" s="295"/>
      <c r="R351" s="295"/>
      <c r="S351" s="295"/>
      <c r="T351" s="296"/>
      <c r="U351" s="15"/>
      <c r="V351" s="15"/>
      <c r="W351" s="15"/>
      <c r="X351" s="15"/>
      <c r="Y351" s="15"/>
      <c r="Z351" s="15"/>
      <c r="AA351" s="15"/>
      <c r="AB351" s="15"/>
      <c r="AC351" s="15"/>
      <c r="AD351" s="15"/>
      <c r="AE351" s="15"/>
      <c r="AT351" s="297" t="s">
        <v>271</v>
      </c>
      <c r="AU351" s="297" t="s">
        <v>99</v>
      </c>
      <c r="AV351" s="15" t="s">
        <v>91</v>
      </c>
      <c r="AW351" s="15" t="s">
        <v>38</v>
      </c>
      <c r="AX351" s="15" t="s">
        <v>83</v>
      </c>
      <c r="AY351" s="297" t="s">
        <v>184</v>
      </c>
    </row>
    <row r="352" s="13" customFormat="1">
      <c r="A352" s="13"/>
      <c r="B352" s="266"/>
      <c r="C352" s="267"/>
      <c r="D352" s="258" t="s">
        <v>271</v>
      </c>
      <c r="E352" s="268" t="s">
        <v>1</v>
      </c>
      <c r="F352" s="269" t="s">
        <v>691</v>
      </c>
      <c r="G352" s="267"/>
      <c r="H352" s="270">
        <v>4.3499999999999996</v>
      </c>
      <c r="I352" s="271"/>
      <c r="J352" s="267"/>
      <c r="K352" s="267"/>
      <c r="L352" s="272"/>
      <c r="M352" s="273"/>
      <c r="N352" s="274"/>
      <c r="O352" s="274"/>
      <c r="P352" s="274"/>
      <c r="Q352" s="274"/>
      <c r="R352" s="274"/>
      <c r="S352" s="274"/>
      <c r="T352" s="275"/>
      <c r="U352" s="13"/>
      <c r="V352" s="13"/>
      <c r="W352" s="13"/>
      <c r="X352" s="13"/>
      <c r="Y352" s="13"/>
      <c r="Z352" s="13"/>
      <c r="AA352" s="13"/>
      <c r="AB352" s="13"/>
      <c r="AC352" s="13"/>
      <c r="AD352" s="13"/>
      <c r="AE352" s="13"/>
      <c r="AT352" s="276" t="s">
        <v>271</v>
      </c>
      <c r="AU352" s="276" t="s">
        <v>99</v>
      </c>
      <c r="AV352" s="13" t="s">
        <v>99</v>
      </c>
      <c r="AW352" s="13" t="s">
        <v>38</v>
      </c>
      <c r="AX352" s="13" t="s">
        <v>83</v>
      </c>
      <c r="AY352" s="276" t="s">
        <v>184</v>
      </c>
    </row>
    <row r="353" s="14" customFormat="1">
      <c r="A353" s="14"/>
      <c r="B353" s="277"/>
      <c r="C353" s="278"/>
      <c r="D353" s="258" t="s">
        <v>271</v>
      </c>
      <c r="E353" s="279" t="s">
        <v>1</v>
      </c>
      <c r="F353" s="280" t="s">
        <v>273</v>
      </c>
      <c r="G353" s="278"/>
      <c r="H353" s="281">
        <v>4.3499999999999996</v>
      </c>
      <c r="I353" s="282"/>
      <c r="J353" s="278"/>
      <c r="K353" s="278"/>
      <c r="L353" s="283"/>
      <c r="M353" s="284"/>
      <c r="N353" s="285"/>
      <c r="O353" s="285"/>
      <c r="P353" s="285"/>
      <c r="Q353" s="285"/>
      <c r="R353" s="285"/>
      <c r="S353" s="285"/>
      <c r="T353" s="286"/>
      <c r="U353" s="14"/>
      <c r="V353" s="14"/>
      <c r="W353" s="14"/>
      <c r="X353" s="14"/>
      <c r="Y353" s="14"/>
      <c r="Z353" s="14"/>
      <c r="AA353" s="14"/>
      <c r="AB353" s="14"/>
      <c r="AC353" s="14"/>
      <c r="AD353" s="14"/>
      <c r="AE353" s="14"/>
      <c r="AT353" s="287" t="s">
        <v>271</v>
      </c>
      <c r="AU353" s="287" t="s">
        <v>99</v>
      </c>
      <c r="AV353" s="14" t="s">
        <v>196</v>
      </c>
      <c r="AW353" s="14" t="s">
        <v>38</v>
      </c>
      <c r="AX353" s="14" t="s">
        <v>91</v>
      </c>
      <c r="AY353" s="287" t="s">
        <v>184</v>
      </c>
    </row>
    <row r="354" s="2" customFormat="1" ht="16.5" customHeight="1">
      <c r="A354" s="40"/>
      <c r="B354" s="41"/>
      <c r="C354" s="245" t="s">
        <v>692</v>
      </c>
      <c r="D354" s="245" t="s">
        <v>187</v>
      </c>
      <c r="E354" s="246" t="s">
        <v>693</v>
      </c>
      <c r="F354" s="247" t="s">
        <v>694</v>
      </c>
      <c r="G354" s="248" t="s">
        <v>269</v>
      </c>
      <c r="H354" s="249">
        <v>595.25800000000004</v>
      </c>
      <c r="I354" s="250"/>
      <c r="J354" s="251">
        <f>ROUND(I354*H354,2)</f>
        <v>0</v>
      </c>
      <c r="K354" s="247" t="s">
        <v>191</v>
      </c>
      <c r="L354" s="46"/>
      <c r="M354" s="252" t="s">
        <v>1</v>
      </c>
      <c r="N354" s="253" t="s">
        <v>49</v>
      </c>
      <c r="O354" s="93"/>
      <c r="P354" s="254">
        <f>O354*H354</f>
        <v>0</v>
      </c>
      <c r="Q354" s="254">
        <v>0.079369999999999996</v>
      </c>
      <c r="R354" s="254">
        <f>Q354*H354</f>
        <v>47.245627460000001</v>
      </c>
      <c r="S354" s="254">
        <v>0</v>
      </c>
      <c r="T354" s="255">
        <f>S354*H354</f>
        <v>0</v>
      </c>
      <c r="U354" s="40"/>
      <c r="V354" s="40"/>
      <c r="W354" s="40"/>
      <c r="X354" s="40"/>
      <c r="Y354" s="40"/>
      <c r="Z354" s="40"/>
      <c r="AA354" s="40"/>
      <c r="AB354" s="40"/>
      <c r="AC354" s="40"/>
      <c r="AD354" s="40"/>
      <c r="AE354" s="40"/>
      <c r="AR354" s="256" t="s">
        <v>196</v>
      </c>
      <c r="AT354" s="256" t="s">
        <v>187</v>
      </c>
      <c r="AU354" s="256" t="s">
        <v>99</v>
      </c>
      <c r="AY354" s="18" t="s">
        <v>184</v>
      </c>
      <c r="BE354" s="257">
        <f>IF(N354="základní",J354,0)</f>
        <v>0</v>
      </c>
      <c r="BF354" s="257">
        <f>IF(N354="snížená",J354,0)</f>
        <v>0</v>
      </c>
      <c r="BG354" s="257">
        <f>IF(N354="zákl. přenesená",J354,0)</f>
        <v>0</v>
      </c>
      <c r="BH354" s="257">
        <f>IF(N354="sníž. přenesená",J354,0)</f>
        <v>0</v>
      </c>
      <c r="BI354" s="257">
        <f>IF(N354="nulová",J354,0)</f>
        <v>0</v>
      </c>
      <c r="BJ354" s="18" t="s">
        <v>99</v>
      </c>
      <c r="BK354" s="257">
        <f>ROUND(I354*H354,2)</f>
        <v>0</v>
      </c>
      <c r="BL354" s="18" t="s">
        <v>196</v>
      </c>
      <c r="BM354" s="256" t="s">
        <v>695</v>
      </c>
    </row>
    <row r="355" s="2" customFormat="1">
      <c r="A355" s="40"/>
      <c r="B355" s="41"/>
      <c r="C355" s="42"/>
      <c r="D355" s="258" t="s">
        <v>194</v>
      </c>
      <c r="E355" s="42"/>
      <c r="F355" s="259" t="s">
        <v>534</v>
      </c>
      <c r="G355" s="42"/>
      <c r="H355" s="42"/>
      <c r="I355" s="156"/>
      <c r="J355" s="42"/>
      <c r="K355" s="42"/>
      <c r="L355" s="46"/>
      <c r="M355" s="260"/>
      <c r="N355" s="261"/>
      <c r="O355" s="93"/>
      <c r="P355" s="93"/>
      <c r="Q355" s="93"/>
      <c r="R355" s="93"/>
      <c r="S355" s="93"/>
      <c r="T355" s="94"/>
      <c r="U355" s="40"/>
      <c r="V355" s="40"/>
      <c r="W355" s="40"/>
      <c r="X355" s="40"/>
      <c r="Y355" s="40"/>
      <c r="Z355" s="40"/>
      <c r="AA355" s="40"/>
      <c r="AB355" s="40"/>
      <c r="AC355" s="40"/>
      <c r="AD355" s="40"/>
      <c r="AE355" s="40"/>
      <c r="AT355" s="18" t="s">
        <v>194</v>
      </c>
      <c r="AU355" s="18" t="s">
        <v>99</v>
      </c>
    </row>
    <row r="356" s="15" customFormat="1">
      <c r="A356" s="15"/>
      <c r="B356" s="288"/>
      <c r="C356" s="289"/>
      <c r="D356" s="258" t="s">
        <v>271</v>
      </c>
      <c r="E356" s="290" t="s">
        <v>1</v>
      </c>
      <c r="F356" s="291" t="s">
        <v>535</v>
      </c>
      <c r="G356" s="289"/>
      <c r="H356" s="290" t="s">
        <v>1</v>
      </c>
      <c r="I356" s="292"/>
      <c r="J356" s="289"/>
      <c r="K356" s="289"/>
      <c r="L356" s="293"/>
      <c r="M356" s="294"/>
      <c r="N356" s="295"/>
      <c r="O356" s="295"/>
      <c r="P356" s="295"/>
      <c r="Q356" s="295"/>
      <c r="R356" s="295"/>
      <c r="S356" s="295"/>
      <c r="T356" s="296"/>
      <c r="U356" s="15"/>
      <c r="V356" s="15"/>
      <c r="W356" s="15"/>
      <c r="X356" s="15"/>
      <c r="Y356" s="15"/>
      <c r="Z356" s="15"/>
      <c r="AA356" s="15"/>
      <c r="AB356" s="15"/>
      <c r="AC356" s="15"/>
      <c r="AD356" s="15"/>
      <c r="AE356" s="15"/>
      <c r="AT356" s="297" t="s">
        <v>271</v>
      </c>
      <c r="AU356" s="297" t="s">
        <v>99</v>
      </c>
      <c r="AV356" s="15" t="s">
        <v>91</v>
      </c>
      <c r="AW356" s="15" t="s">
        <v>38</v>
      </c>
      <c r="AX356" s="15" t="s">
        <v>83</v>
      </c>
      <c r="AY356" s="297" t="s">
        <v>184</v>
      </c>
    </row>
    <row r="357" s="13" customFormat="1">
      <c r="A357" s="13"/>
      <c r="B357" s="266"/>
      <c r="C357" s="267"/>
      <c r="D357" s="258" t="s">
        <v>271</v>
      </c>
      <c r="E357" s="268" t="s">
        <v>1</v>
      </c>
      <c r="F357" s="269" t="s">
        <v>696</v>
      </c>
      <c r="G357" s="267"/>
      <c r="H357" s="270">
        <v>162.435</v>
      </c>
      <c r="I357" s="271"/>
      <c r="J357" s="267"/>
      <c r="K357" s="267"/>
      <c r="L357" s="272"/>
      <c r="M357" s="273"/>
      <c r="N357" s="274"/>
      <c r="O357" s="274"/>
      <c r="P357" s="274"/>
      <c r="Q357" s="274"/>
      <c r="R357" s="274"/>
      <c r="S357" s="274"/>
      <c r="T357" s="275"/>
      <c r="U357" s="13"/>
      <c r="V357" s="13"/>
      <c r="W357" s="13"/>
      <c r="X357" s="13"/>
      <c r="Y357" s="13"/>
      <c r="Z357" s="13"/>
      <c r="AA357" s="13"/>
      <c r="AB357" s="13"/>
      <c r="AC357" s="13"/>
      <c r="AD357" s="13"/>
      <c r="AE357" s="13"/>
      <c r="AT357" s="276" t="s">
        <v>271</v>
      </c>
      <c r="AU357" s="276" t="s">
        <v>99</v>
      </c>
      <c r="AV357" s="13" t="s">
        <v>99</v>
      </c>
      <c r="AW357" s="13" t="s">
        <v>38</v>
      </c>
      <c r="AX357" s="13" t="s">
        <v>83</v>
      </c>
      <c r="AY357" s="276" t="s">
        <v>184</v>
      </c>
    </row>
    <row r="358" s="13" customFormat="1">
      <c r="A358" s="13"/>
      <c r="B358" s="266"/>
      <c r="C358" s="267"/>
      <c r="D358" s="258" t="s">
        <v>271</v>
      </c>
      <c r="E358" s="268" t="s">
        <v>1</v>
      </c>
      <c r="F358" s="269" t="s">
        <v>697</v>
      </c>
      <c r="G358" s="267"/>
      <c r="H358" s="270">
        <v>166.953</v>
      </c>
      <c r="I358" s="271"/>
      <c r="J358" s="267"/>
      <c r="K358" s="267"/>
      <c r="L358" s="272"/>
      <c r="M358" s="273"/>
      <c r="N358" s="274"/>
      <c r="O358" s="274"/>
      <c r="P358" s="274"/>
      <c r="Q358" s="274"/>
      <c r="R358" s="274"/>
      <c r="S358" s="274"/>
      <c r="T358" s="275"/>
      <c r="U358" s="13"/>
      <c r="V358" s="13"/>
      <c r="W358" s="13"/>
      <c r="X358" s="13"/>
      <c r="Y358" s="13"/>
      <c r="Z358" s="13"/>
      <c r="AA358" s="13"/>
      <c r="AB358" s="13"/>
      <c r="AC358" s="13"/>
      <c r="AD358" s="13"/>
      <c r="AE358" s="13"/>
      <c r="AT358" s="276" t="s">
        <v>271</v>
      </c>
      <c r="AU358" s="276" t="s">
        <v>99</v>
      </c>
      <c r="AV358" s="13" t="s">
        <v>99</v>
      </c>
      <c r="AW358" s="13" t="s">
        <v>38</v>
      </c>
      <c r="AX358" s="13" t="s">
        <v>83</v>
      </c>
      <c r="AY358" s="276" t="s">
        <v>184</v>
      </c>
    </row>
    <row r="359" s="13" customFormat="1">
      <c r="A359" s="13"/>
      <c r="B359" s="266"/>
      <c r="C359" s="267"/>
      <c r="D359" s="258" t="s">
        <v>271</v>
      </c>
      <c r="E359" s="268" t="s">
        <v>1</v>
      </c>
      <c r="F359" s="269" t="s">
        <v>698</v>
      </c>
      <c r="G359" s="267"/>
      <c r="H359" s="270">
        <v>132.096</v>
      </c>
      <c r="I359" s="271"/>
      <c r="J359" s="267"/>
      <c r="K359" s="267"/>
      <c r="L359" s="272"/>
      <c r="M359" s="273"/>
      <c r="N359" s="274"/>
      <c r="O359" s="274"/>
      <c r="P359" s="274"/>
      <c r="Q359" s="274"/>
      <c r="R359" s="274"/>
      <c r="S359" s="274"/>
      <c r="T359" s="275"/>
      <c r="U359" s="13"/>
      <c r="V359" s="13"/>
      <c r="W359" s="13"/>
      <c r="X359" s="13"/>
      <c r="Y359" s="13"/>
      <c r="Z359" s="13"/>
      <c r="AA359" s="13"/>
      <c r="AB359" s="13"/>
      <c r="AC359" s="13"/>
      <c r="AD359" s="13"/>
      <c r="AE359" s="13"/>
      <c r="AT359" s="276" t="s">
        <v>271</v>
      </c>
      <c r="AU359" s="276" t="s">
        <v>99</v>
      </c>
      <c r="AV359" s="13" t="s">
        <v>99</v>
      </c>
      <c r="AW359" s="13" t="s">
        <v>38</v>
      </c>
      <c r="AX359" s="13" t="s">
        <v>83</v>
      </c>
      <c r="AY359" s="276" t="s">
        <v>184</v>
      </c>
    </row>
    <row r="360" s="13" customFormat="1">
      <c r="A360" s="13"/>
      <c r="B360" s="266"/>
      <c r="C360" s="267"/>
      <c r="D360" s="258" t="s">
        <v>271</v>
      </c>
      <c r="E360" s="268" t="s">
        <v>1</v>
      </c>
      <c r="F360" s="269" t="s">
        <v>699</v>
      </c>
      <c r="G360" s="267"/>
      <c r="H360" s="270">
        <v>133.774</v>
      </c>
      <c r="I360" s="271"/>
      <c r="J360" s="267"/>
      <c r="K360" s="267"/>
      <c r="L360" s="272"/>
      <c r="M360" s="273"/>
      <c r="N360" s="274"/>
      <c r="O360" s="274"/>
      <c r="P360" s="274"/>
      <c r="Q360" s="274"/>
      <c r="R360" s="274"/>
      <c r="S360" s="274"/>
      <c r="T360" s="275"/>
      <c r="U360" s="13"/>
      <c r="V360" s="13"/>
      <c r="W360" s="13"/>
      <c r="X360" s="13"/>
      <c r="Y360" s="13"/>
      <c r="Z360" s="13"/>
      <c r="AA360" s="13"/>
      <c r="AB360" s="13"/>
      <c r="AC360" s="13"/>
      <c r="AD360" s="13"/>
      <c r="AE360" s="13"/>
      <c r="AT360" s="276" t="s">
        <v>271</v>
      </c>
      <c r="AU360" s="276" t="s">
        <v>99</v>
      </c>
      <c r="AV360" s="13" t="s">
        <v>99</v>
      </c>
      <c r="AW360" s="13" t="s">
        <v>38</v>
      </c>
      <c r="AX360" s="13" t="s">
        <v>83</v>
      </c>
      <c r="AY360" s="276" t="s">
        <v>184</v>
      </c>
    </row>
    <row r="361" s="14" customFormat="1">
      <c r="A361" s="14"/>
      <c r="B361" s="277"/>
      <c r="C361" s="278"/>
      <c r="D361" s="258" t="s">
        <v>271</v>
      </c>
      <c r="E361" s="279" t="s">
        <v>1</v>
      </c>
      <c r="F361" s="280" t="s">
        <v>273</v>
      </c>
      <c r="G361" s="278"/>
      <c r="H361" s="281">
        <v>595.25800000000004</v>
      </c>
      <c r="I361" s="282"/>
      <c r="J361" s="278"/>
      <c r="K361" s="278"/>
      <c r="L361" s="283"/>
      <c r="M361" s="284"/>
      <c r="N361" s="285"/>
      <c r="O361" s="285"/>
      <c r="P361" s="285"/>
      <c r="Q361" s="285"/>
      <c r="R361" s="285"/>
      <c r="S361" s="285"/>
      <c r="T361" s="286"/>
      <c r="U361" s="14"/>
      <c r="V361" s="14"/>
      <c r="W361" s="14"/>
      <c r="X361" s="14"/>
      <c r="Y361" s="14"/>
      <c r="Z361" s="14"/>
      <c r="AA361" s="14"/>
      <c r="AB361" s="14"/>
      <c r="AC361" s="14"/>
      <c r="AD361" s="14"/>
      <c r="AE361" s="14"/>
      <c r="AT361" s="287" t="s">
        <v>271</v>
      </c>
      <c r="AU361" s="287" t="s">
        <v>99</v>
      </c>
      <c r="AV361" s="14" t="s">
        <v>196</v>
      </c>
      <c r="AW361" s="14" t="s">
        <v>38</v>
      </c>
      <c r="AX361" s="14" t="s">
        <v>91</v>
      </c>
      <c r="AY361" s="287" t="s">
        <v>184</v>
      </c>
    </row>
    <row r="362" s="2" customFormat="1" ht="16.5" customHeight="1">
      <c r="A362" s="40"/>
      <c r="B362" s="41"/>
      <c r="C362" s="245" t="s">
        <v>700</v>
      </c>
      <c r="D362" s="245" t="s">
        <v>187</v>
      </c>
      <c r="E362" s="246" t="s">
        <v>701</v>
      </c>
      <c r="F362" s="247" t="s">
        <v>702</v>
      </c>
      <c r="G362" s="248" t="s">
        <v>269</v>
      </c>
      <c r="H362" s="249">
        <v>578.39999999999998</v>
      </c>
      <c r="I362" s="250"/>
      <c r="J362" s="251">
        <f>ROUND(I362*H362,2)</f>
        <v>0</v>
      </c>
      <c r="K362" s="247" t="s">
        <v>191</v>
      </c>
      <c r="L362" s="46"/>
      <c r="M362" s="252" t="s">
        <v>1</v>
      </c>
      <c r="N362" s="253" t="s">
        <v>49</v>
      </c>
      <c r="O362" s="93"/>
      <c r="P362" s="254">
        <f>O362*H362</f>
        <v>0</v>
      </c>
      <c r="Q362" s="254">
        <v>0.14030000000000001</v>
      </c>
      <c r="R362" s="254">
        <f>Q362*H362</f>
        <v>81.149519999999995</v>
      </c>
      <c r="S362" s="254">
        <v>0</v>
      </c>
      <c r="T362" s="255">
        <f>S362*H362</f>
        <v>0</v>
      </c>
      <c r="U362" s="40"/>
      <c r="V362" s="40"/>
      <c r="W362" s="40"/>
      <c r="X362" s="40"/>
      <c r="Y362" s="40"/>
      <c r="Z362" s="40"/>
      <c r="AA362" s="40"/>
      <c r="AB362" s="40"/>
      <c r="AC362" s="40"/>
      <c r="AD362" s="40"/>
      <c r="AE362" s="40"/>
      <c r="AR362" s="256" t="s">
        <v>196</v>
      </c>
      <c r="AT362" s="256" t="s">
        <v>187</v>
      </c>
      <c r="AU362" s="256" t="s">
        <v>99</v>
      </c>
      <c r="AY362" s="18" t="s">
        <v>184</v>
      </c>
      <c r="BE362" s="257">
        <f>IF(N362="základní",J362,0)</f>
        <v>0</v>
      </c>
      <c r="BF362" s="257">
        <f>IF(N362="snížená",J362,0)</f>
        <v>0</v>
      </c>
      <c r="BG362" s="257">
        <f>IF(N362="zákl. přenesená",J362,0)</f>
        <v>0</v>
      </c>
      <c r="BH362" s="257">
        <f>IF(N362="sníž. přenesená",J362,0)</f>
        <v>0</v>
      </c>
      <c r="BI362" s="257">
        <f>IF(N362="nulová",J362,0)</f>
        <v>0</v>
      </c>
      <c r="BJ362" s="18" t="s">
        <v>99</v>
      </c>
      <c r="BK362" s="257">
        <f>ROUND(I362*H362,2)</f>
        <v>0</v>
      </c>
      <c r="BL362" s="18" t="s">
        <v>196</v>
      </c>
      <c r="BM362" s="256" t="s">
        <v>703</v>
      </c>
    </row>
    <row r="363" s="2" customFormat="1">
      <c r="A363" s="40"/>
      <c r="B363" s="41"/>
      <c r="C363" s="42"/>
      <c r="D363" s="258" t="s">
        <v>194</v>
      </c>
      <c r="E363" s="42"/>
      <c r="F363" s="259" t="s">
        <v>534</v>
      </c>
      <c r="G363" s="42"/>
      <c r="H363" s="42"/>
      <c r="I363" s="156"/>
      <c r="J363" s="42"/>
      <c r="K363" s="42"/>
      <c r="L363" s="46"/>
      <c r="M363" s="260"/>
      <c r="N363" s="261"/>
      <c r="O363" s="93"/>
      <c r="P363" s="93"/>
      <c r="Q363" s="93"/>
      <c r="R363" s="93"/>
      <c r="S363" s="93"/>
      <c r="T363" s="94"/>
      <c r="U363" s="40"/>
      <c r="V363" s="40"/>
      <c r="W363" s="40"/>
      <c r="X363" s="40"/>
      <c r="Y363" s="40"/>
      <c r="Z363" s="40"/>
      <c r="AA363" s="40"/>
      <c r="AB363" s="40"/>
      <c r="AC363" s="40"/>
      <c r="AD363" s="40"/>
      <c r="AE363" s="40"/>
      <c r="AT363" s="18" t="s">
        <v>194</v>
      </c>
      <c r="AU363" s="18" t="s">
        <v>99</v>
      </c>
    </row>
    <row r="364" s="15" customFormat="1">
      <c r="A364" s="15"/>
      <c r="B364" s="288"/>
      <c r="C364" s="289"/>
      <c r="D364" s="258" t="s">
        <v>271</v>
      </c>
      <c r="E364" s="290" t="s">
        <v>1</v>
      </c>
      <c r="F364" s="291" t="s">
        <v>535</v>
      </c>
      <c r="G364" s="289"/>
      <c r="H364" s="290" t="s">
        <v>1</v>
      </c>
      <c r="I364" s="292"/>
      <c r="J364" s="289"/>
      <c r="K364" s="289"/>
      <c r="L364" s="293"/>
      <c r="M364" s="294"/>
      <c r="N364" s="295"/>
      <c r="O364" s="295"/>
      <c r="P364" s="295"/>
      <c r="Q364" s="295"/>
      <c r="R364" s="295"/>
      <c r="S364" s="295"/>
      <c r="T364" s="296"/>
      <c r="U364" s="15"/>
      <c r="V364" s="15"/>
      <c r="W364" s="15"/>
      <c r="X364" s="15"/>
      <c r="Y364" s="15"/>
      <c r="Z364" s="15"/>
      <c r="AA364" s="15"/>
      <c r="AB364" s="15"/>
      <c r="AC364" s="15"/>
      <c r="AD364" s="15"/>
      <c r="AE364" s="15"/>
      <c r="AT364" s="297" t="s">
        <v>271</v>
      </c>
      <c r="AU364" s="297" t="s">
        <v>99</v>
      </c>
      <c r="AV364" s="15" t="s">
        <v>91</v>
      </c>
      <c r="AW364" s="15" t="s">
        <v>38</v>
      </c>
      <c r="AX364" s="15" t="s">
        <v>83</v>
      </c>
      <c r="AY364" s="297" t="s">
        <v>184</v>
      </c>
    </row>
    <row r="365" s="13" customFormat="1">
      <c r="A365" s="13"/>
      <c r="B365" s="266"/>
      <c r="C365" s="267"/>
      <c r="D365" s="258" t="s">
        <v>271</v>
      </c>
      <c r="E365" s="268" t="s">
        <v>1</v>
      </c>
      <c r="F365" s="269" t="s">
        <v>704</v>
      </c>
      <c r="G365" s="267"/>
      <c r="H365" s="270">
        <v>7.8300000000000001</v>
      </c>
      <c r="I365" s="271"/>
      <c r="J365" s="267"/>
      <c r="K365" s="267"/>
      <c r="L365" s="272"/>
      <c r="M365" s="273"/>
      <c r="N365" s="274"/>
      <c r="O365" s="274"/>
      <c r="P365" s="274"/>
      <c r="Q365" s="274"/>
      <c r="R365" s="274"/>
      <c r="S365" s="274"/>
      <c r="T365" s="275"/>
      <c r="U365" s="13"/>
      <c r="V365" s="13"/>
      <c r="W365" s="13"/>
      <c r="X365" s="13"/>
      <c r="Y365" s="13"/>
      <c r="Z365" s="13"/>
      <c r="AA365" s="13"/>
      <c r="AB365" s="13"/>
      <c r="AC365" s="13"/>
      <c r="AD365" s="13"/>
      <c r="AE365" s="13"/>
      <c r="AT365" s="276" t="s">
        <v>271</v>
      </c>
      <c r="AU365" s="276" t="s">
        <v>99</v>
      </c>
      <c r="AV365" s="13" t="s">
        <v>99</v>
      </c>
      <c r="AW365" s="13" t="s">
        <v>38</v>
      </c>
      <c r="AX365" s="13" t="s">
        <v>83</v>
      </c>
      <c r="AY365" s="276" t="s">
        <v>184</v>
      </c>
    </row>
    <row r="366" s="13" customFormat="1">
      <c r="A366" s="13"/>
      <c r="B366" s="266"/>
      <c r="C366" s="267"/>
      <c r="D366" s="258" t="s">
        <v>271</v>
      </c>
      <c r="E366" s="268" t="s">
        <v>1</v>
      </c>
      <c r="F366" s="269" t="s">
        <v>705</v>
      </c>
      <c r="G366" s="267"/>
      <c r="H366" s="270">
        <v>133.25</v>
      </c>
      <c r="I366" s="271"/>
      <c r="J366" s="267"/>
      <c r="K366" s="267"/>
      <c r="L366" s="272"/>
      <c r="M366" s="273"/>
      <c r="N366" s="274"/>
      <c r="O366" s="274"/>
      <c r="P366" s="274"/>
      <c r="Q366" s="274"/>
      <c r="R366" s="274"/>
      <c r="S366" s="274"/>
      <c r="T366" s="275"/>
      <c r="U366" s="13"/>
      <c r="V366" s="13"/>
      <c r="W366" s="13"/>
      <c r="X366" s="13"/>
      <c r="Y366" s="13"/>
      <c r="Z366" s="13"/>
      <c r="AA366" s="13"/>
      <c r="AB366" s="13"/>
      <c r="AC366" s="13"/>
      <c r="AD366" s="13"/>
      <c r="AE366" s="13"/>
      <c r="AT366" s="276" t="s">
        <v>271</v>
      </c>
      <c r="AU366" s="276" t="s">
        <v>99</v>
      </c>
      <c r="AV366" s="13" t="s">
        <v>99</v>
      </c>
      <c r="AW366" s="13" t="s">
        <v>38</v>
      </c>
      <c r="AX366" s="13" t="s">
        <v>83</v>
      </c>
      <c r="AY366" s="276" t="s">
        <v>184</v>
      </c>
    </row>
    <row r="367" s="13" customFormat="1">
      <c r="A367" s="13"/>
      <c r="B367" s="266"/>
      <c r="C367" s="267"/>
      <c r="D367" s="258" t="s">
        <v>271</v>
      </c>
      <c r="E367" s="268" t="s">
        <v>1</v>
      </c>
      <c r="F367" s="269" t="s">
        <v>706</v>
      </c>
      <c r="G367" s="267"/>
      <c r="H367" s="270">
        <v>226.52500000000001</v>
      </c>
      <c r="I367" s="271"/>
      <c r="J367" s="267"/>
      <c r="K367" s="267"/>
      <c r="L367" s="272"/>
      <c r="M367" s="273"/>
      <c r="N367" s="274"/>
      <c r="O367" s="274"/>
      <c r="P367" s="274"/>
      <c r="Q367" s="274"/>
      <c r="R367" s="274"/>
      <c r="S367" s="274"/>
      <c r="T367" s="275"/>
      <c r="U367" s="13"/>
      <c r="V367" s="13"/>
      <c r="W367" s="13"/>
      <c r="X367" s="13"/>
      <c r="Y367" s="13"/>
      <c r="Z367" s="13"/>
      <c r="AA367" s="13"/>
      <c r="AB367" s="13"/>
      <c r="AC367" s="13"/>
      <c r="AD367" s="13"/>
      <c r="AE367" s="13"/>
      <c r="AT367" s="276" t="s">
        <v>271</v>
      </c>
      <c r="AU367" s="276" t="s">
        <v>99</v>
      </c>
      <c r="AV367" s="13" t="s">
        <v>99</v>
      </c>
      <c r="AW367" s="13" t="s">
        <v>38</v>
      </c>
      <c r="AX367" s="13" t="s">
        <v>83</v>
      </c>
      <c r="AY367" s="276" t="s">
        <v>184</v>
      </c>
    </row>
    <row r="368" s="13" customFormat="1">
      <c r="A368" s="13"/>
      <c r="B368" s="266"/>
      <c r="C368" s="267"/>
      <c r="D368" s="258" t="s">
        <v>271</v>
      </c>
      <c r="E368" s="268" t="s">
        <v>1</v>
      </c>
      <c r="F368" s="269" t="s">
        <v>707</v>
      </c>
      <c r="G368" s="267"/>
      <c r="H368" s="270">
        <v>210.79499999999999</v>
      </c>
      <c r="I368" s="271"/>
      <c r="J368" s="267"/>
      <c r="K368" s="267"/>
      <c r="L368" s="272"/>
      <c r="M368" s="273"/>
      <c r="N368" s="274"/>
      <c r="O368" s="274"/>
      <c r="P368" s="274"/>
      <c r="Q368" s="274"/>
      <c r="R368" s="274"/>
      <c r="S368" s="274"/>
      <c r="T368" s="275"/>
      <c r="U368" s="13"/>
      <c r="V368" s="13"/>
      <c r="W368" s="13"/>
      <c r="X368" s="13"/>
      <c r="Y368" s="13"/>
      <c r="Z368" s="13"/>
      <c r="AA368" s="13"/>
      <c r="AB368" s="13"/>
      <c r="AC368" s="13"/>
      <c r="AD368" s="13"/>
      <c r="AE368" s="13"/>
      <c r="AT368" s="276" t="s">
        <v>271</v>
      </c>
      <c r="AU368" s="276" t="s">
        <v>99</v>
      </c>
      <c r="AV368" s="13" t="s">
        <v>99</v>
      </c>
      <c r="AW368" s="13" t="s">
        <v>38</v>
      </c>
      <c r="AX368" s="13" t="s">
        <v>83</v>
      </c>
      <c r="AY368" s="276" t="s">
        <v>184</v>
      </c>
    </row>
    <row r="369" s="14" customFormat="1">
      <c r="A369" s="14"/>
      <c r="B369" s="277"/>
      <c r="C369" s="278"/>
      <c r="D369" s="258" t="s">
        <v>271</v>
      </c>
      <c r="E369" s="279" t="s">
        <v>1</v>
      </c>
      <c r="F369" s="280" t="s">
        <v>273</v>
      </c>
      <c r="G369" s="278"/>
      <c r="H369" s="281">
        <v>578.39999999999998</v>
      </c>
      <c r="I369" s="282"/>
      <c r="J369" s="278"/>
      <c r="K369" s="278"/>
      <c r="L369" s="283"/>
      <c r="M369" s="284"/>
      <c r="N369" s="285"/>
      <c r="O369" s="285"/>
      <c r="P369" s="285"/>
      <c r="Q369" s="285"/>
      <c r="R369" s="285"/>
      <c r="S369" s="285"/>
      <c r="T369" s="286"/>
      <c r="U369" s="14"/>
      <c r="V369" s="14"/>
      <c r="W369" s="14"/>
      <c r="X369" s="14"/>
      <c r="Y369" s="14"/>
      <c r="Z369" s="14"/>
      <c r="AA369" s="14"/>
      <c r="AB369" s="14"/>
      <c r="AC369" s="14"/>
      <c r="AD369" s="14"/>
      <c r="AE369" s="14"/>
      <c r="AT369" s="287" t="s">
        <v>271</v>
      </c>
      <c r="AU369" s="287" t="s">
        <v>99</v>
      </c>
      <c r="AV369" s="14" t="s">
        <v>196</v>
      </c>
      <c r="AW369" s="14" t="s">
        <v>38</v>
      </c>
      <c r="AX369" s="14" t="s">
        <v>91</v>
      </c>
      <c r="AY369" s="287" t="s">
        <v>184</v>
      </c>
    </row>
    <row r="370" s="2" customFormat="1" ht="16.5" customHeight="1">
      <c r="A370" s="40"/>
      <c r="B370" s="41"/>
      <c r="C370" s="245" t="s">
        <v>708</v>
      </c>
      <c r="D370" s="245" t="s">
        <v>187</v>
      </c>
      <c r="E370" s="246" t="s">
        <v>709</v>
      </c>
      <c r="F370" s="247" t="s">
        <v>710</v>
      </c>
      <c r="G370" s="248" t="s">
        <v>309</v>
      </c>
      <c r="H370" s="249">
        <v>529.01999999999998</v>
      </c>
      <c r="I370" s="250"/>
      <c r="J370" s="251">
        <f>ROUND(I370*H370,2)</f>
        <v>0</v>
      </c>
      <c r="K370" s="247" t="s">
        <v>191</v>
      </c>
      <c r="L370" s="46"/>
      <c r="M370" s="252" t="s">
        <v>1</v>
      </c>
      <c r="N370" s="253" t="s">
        <v>49</v>
      </c>
      <c r="O370" s="93"/>
      <c r="P370" s="254">
        <f>O370*H370</f>
        <v>0</v>
      </c>
      <c r="Q370" s="254">
        <v>0.00012</v>
      </c>
      <c r="R370" s="254">
        <f>Q370*H370</f>
        <v>0.063482399999999994</v>
      </c>
      <c r="S370" s="254">
        <v>0</v>
      </c>
      <c r="T370" s="255">
        <f>S370*H370</f>
        <v>0</v>
      </c>
      <c r="U370" s="40"/>
      <c r="V370" s="40"/>
      <c r="W370" s="40"/>
      <c r="X370" s="40"/>
      <c r="Y370" s="40"/>
      <c r="Z370" s="40"/>
      <c r="AA370" s="40"/>
      <c r="AB370" s="40"/>
      <c r="AC370" s="40"/>
      <c r="AD370" s="40"/>
      <c r="AE370" s="40"/>
      <c r="AR370" s="256" t="s">
        <v>196</v>
      </c>
      <c r="AT370" s="256" t="s">
        <v>187</v>
      </c>
      <c r="AU370" s="256" t="s">
        <v>99</v>
      </c>
      <c r="AY370" s="18" t="s">
        <v>184</v>
      </c>
      <c r="BE370" s="257">
        <f>IF(N370="základní",J370,0)</f>
        <v>0</v>
      </c>
      <c r="BF370" s="257">
        <f>IF(N370="snížená",J370,0)</f>
        <v>0</v>
      </c>
      <c r="BG370" s="257">
        <f>IF(N370="zákl. přenesená",J370,0)</f>
        <v>0</v>
      </c>
      <c r="BH370" s="257">
        <f>IF(N370="sníž. přenesená",J370,0)</f>
        <v>0</v>
      </c>
      <c r="BI370" s="257">
        <f>IF(N370="nulová",J370,0)</f>
        <v>0</v>
      </c>
      <c r="BJ370" s="18" t="s">
        <v>99</v>
      </c>
      <c r="BK370" s="257">
        <f>ROUND(I370*H370,2)</f>
        <v>0</v>
      </c>
      <c r="BL370" s="18" t="s">
        <v>196</v>
      </c>
      <c r="BM370" s="256" t="s">
        <v>711</v>
      </c>
    </row>
    <row r="371" s="2" customFormat="1" ht="16.5" customHeight="1">
      <c r="A371" s="40"/>
      <c r="B371" s="41"/>
      <c r="C371" s="245" t="s">
        <v>712</v>
      </c>
      <c r="D371" s="245" t="s">
        <v>187</v>
      </c>
      <c r="E371" s="246" t="s">
        <v>713</v>
      </c>
      <c r="F371" s="247" t="s">
        <v>714</v>
      </c>
      <c r="G371" s="248" t="s">
        <v>309</v>
      </c>
      <c r="H371" s="249">
        <v>288.75</v>
      </c>
      <c r="I371" s="250"/>
      <c r="J371" s="251">
        <f>ROUND(I371*H371,2)</f>
        <v>0</v>
      </c>
      <c r="K371" s="247" t="s">
        <v>191</v>
      </c>
      <c r="L371" s="46"/>
      <c r="M371" s="252" t="s">
        <v>1</v>
      </c>
      <c r="N371" s="253" t="s">
        <v>49</v>
      </c>
      <c r="O371" s="93"/>
      <c r="P371" s="254">
        <f>O371*H371</f>
        <v>0</v>
      </c>
      <c r="Q371" s="254">
        <v>0.00012999999999999999</v>
      </c>
      <c r="R371" s="254">
        <f>Q371*H371</f>
        <v>0.037537499999999994</v>
      </c>
      <c r="S371" s="254">
        <v>0</v>
      </c>
      <c r="T371" s="255">
        <f>S371*H371</f>
        <v>0</v>
      </c>
      <c r="U371" s="40"/>
      <c r="V371" s="40"/>
      <c r="W371" s="40"/>
      <c r="X371" s="40"/>
      <c r="Y371" s="40"/>
      <c r="Z371" s="40"/>
      <c r="AA371" s="40"/>
      <c r="AB371" s="40"/>
      <c r="AC371" s="40"/>
      <c r="AD371" s="40"/>
      <c r="AE371" s="40"/>
      <c r="AR371" s="256" t="s">
        <v>196</v>
      </c>
      <c r="AT371" s="256" t="s">
        <v>187</v>
      </c>
      <c r="AU371" s="256" t="s">
        <v>99</v>
      </c>
      <c r="AY371" s="18" t="s">
        <v>184</v>
      </c>
      <c r="BE371" s="257">
        <f>IF(N371="základní",J371,0)</f>
        <v>0</v>
      </c>
      <c r="BF371" s="257">
        <f>IF(N371="snížená",J371,0)</f>
        <v>0</v>
      </c>
      <c r="BG371" s="257">
        <f>IF(N371="zákl. přenesená",J371,0)</f>
        <v>0</v>
      </c>
      <c r="BH371" s="257">
        <f>IF(N371="sníž. přenesená",J371,0)</f>
        <v>0</v>
      </c>
      <c r="BI371" s="257">
        <f>IF(N371="nulová",J371,0)</f>
        <v>0</v>
      </c>
      <c r="BJ371" s="18" t="s">
        <v>99</v>
      </c>
      <c r="BK371" s="257">
        <f>ROUND(I371*H371,2)</f>
        <v>0</v>
      </c>
      <c r="BL371" s="18" t="s">
        <v>196</v>
      </c>
      <c r="BM371" s="256" t="s">
        <v>715</v>
      </c>
    </row>
    <row r="372" s="2" customFormat="1" ht="16.5" customHeight="1">
      <c r="A372" s="40"/>
      <c r="B372" s="41"/>
      <c r="C372" s="245" t="s">
        <v>716</v>
      </c>
      <c r="D372" s="245" t="s">
        <v>187</v>
      </c>
      <c r="E372" s="246" t="s">
        <v>717</v>
      </c>
      <c r="F372" s="247" t="s">
        <v>718</v>
      </c>
      <c r="G372" s="248" t="s">
        <v>309</v>
      </c>
      <c r="H372" s="249">
        <v>34.799999999999997</v>
      </c>
      <c r="I372" s="250"/>
      <c r="J372" s="251">
        <f>ROUND(I372*H372,2)</f>
        <v>0</v>
      </c>
      <c r="K372" s="247" t="s">
        <v>191</v>
      </c>
      <c r="L372" s="46"/>
      <c r="M372" s="252" t="s">
        <v>1</v>
      </c>
      <c r="N372" s="253" t="s">
        <v>49</v>
      </c>
      <c r="O372" s="93"/>
      <c r="P372" s="254">
        <f>O372*H372</f>
        <v>0</v>
      </c>
      <c r="Q372" s="254">
        <v>0.00020000000000000001</v>
      </c>
      <c r="R372" s="254">
        <f>Q372*H372</f>
        <v>0.00696</v>
      </c>
      <c r="S372" s="254">
        <v>0</v>
      </c>
      <c r="T372" s="255">
        <f>S372*H372</f>
        <v>0</v>
      </c>
      <c r="U372" s="40"/>
      <c r="V372" s="40"/>
      <c r="W372" s="40"/>
      <c r="X372" s="40"/>
      <c r="Y372" s="40"/>
      <c r="Z372" s="40"/>
      <c r="AA372" s="40"/>
      <c r="AB372" s="40"/>
      <c r="AC372" s="40"/>
      <c r="AD372" s="40"/>
      <c r="AE372" s="40"/>
      <c r="AR372" s="256" t="s">
        <v>196</v>
      </c>
      <c r="AT372" s="256" t="s">
        <v>187</v>
      </c>
      <c r="AU372" s="256" t="s">
        <v>99</v>
      </c>
      <c r="AY372" s="18" t="s">
        <v>184</v>
      </c>
      <c r="BE372" s="257">
        <f>IF(N372="základní",J372,0)</f>
        <v>0</v>
      </c>
      <c r="BF372" s="257">
        <f>IF(N372="snížená",J372,0)</f>
        <v>0</v>
      </c>
      <c r="BG372" s="257">
        <f>IF(N372="zákl. přenesená",J372,0)</f>
        <v>0</v>
      </c>
      <c r="BH372" s="257">
        <f>IF(N372="sníž. přenesená",J372,0)</f>
        <v>0</v>
      </c>
      <c r="BI372" s="257">
        <f>IF(N372="nulová",J372,0)</f>
        <v>0</v>
      </c>
      <c r="BJ372" s="18" t="s">
        <v>99</v>
      </c>
      <c r="BK372" s="257">
        <f>ROUND(I372*H372,2)</f>
        <v>0</v>
      </c>
      <c r="BL372" s="18" t="s">
        <v>196</v>
      </c>
      <c r="BM372" s="256" t="s">
        <v>719</v>
      </c>
    </row>
    <row r="373" s="12" customFormat="1" ht="22.8" customHeight="1">
      <c r="A373" s="12"/>
      <c r="B373" s="229"/>
      <c r="C373" s="230"/>
      <c r="D373" s="231" t="s">
        <v>82</v>
      </c>
      <c r="E373" s="243" t="s">
        <v>196</v>
      </c>
      <c r="F373" s="243" t="s">
        <v>720</v>
      </c>
      <c r="G373" s="230"/>
      <c r="H373" s="230"/>
      <c r="I373" s="233"/>
      <c r="J373" s="244">
        <f>BK373</f>
        <v>0</v>
      </c>
      <c r="K373" s="230"/>
      <c r="L373" s="235"/>
      <c r="M373" s="236"/>
      <c r="N373" s="237"/>
      <c r="O373" s="237"/>
      <c r="P373" s="238">
        <f>SUM(P374:P395)</f>
        <v>0</v>
      </c>
      <c r="Q373" s="237"/>
      <c r="R373" s="238">
        <f>SUM(R374:R395)</f>
        <v>75.594983400000004</v>
      </c>
      <c r="S373" s="237"/>
      <c r="T373" s="239">
        <f>SUM(T374:T395)</f>
        <v>0</v>
      </c>
      <c r="U373" s="12"/>
      <c r="V373" s="12"/>
      <c r="W373" s="12"/>
      <c r="X373" s="12"/>
      <c r="Y373" s="12"/>
      <c r="Z373" s="12"/>
      <c r="AA373" s="12"/>
      <c r="AB373" s="12"/>
      <c r="AC373" s="12"/>
      <c r="AD373" s="12"/>
      <c r="AE373" s="12"/>
      <c r="AR373" s="240" t="s">
        <v>91</v>
      </c>
      <c r="AT373" s="241" t="s">
        <v>82</v>
      </c>
      <c r="AU373" s="241" t="s">
        <v>91</v>
      </c>
      <c r="AY373" s="240" t="s">
        <v>184</v>
      </c>
      <c r="BK373" s="242">
        <f>SUM(BK374:BK395)</f>
        <v>0</v>
      </c>
    </row>
    <row r="374" s="2" customFormat="1" ht="16.5" customHeight="1">
      <c r="A374" s="40"/>
      <c r="B374" s="41"/>
      <c r="C374" s="245" t="s">
        <v>721</v>
      </c>
      <c r="D374" s="245" t="s">
        <v>187</v>
      </c>
      <c r="E374" s="246" t="s">
        <v>722</v>
      </c>
      <c r="F374" s="247" t="s">
        <v>723</v>
      </c>
      <c r="G374" s="248" t="s">
        <v>319</v>
      </c>
      <c r="H374" s="249">
        <v>0.63600000000000001</v>
      </c>
      <c r="I374" s="250"/>
      <c r="J374" s="251">
        <f>ROUND(I374*H374,2)</f>
        <v>0</v>
      </c>
      <c r="K374" s="247" t="s">
        <v>191</v>
      </c>
      <c r="L374" s="46"/>
      <c r="M374" s="252" t="s">
        <v>1</v>
      </c>
      <c r="N374" s="253" t="s">
        <v>49</v>
      </c>
      <c r="O374" s="93"/>
      <c r="P374" s="254">
        <f>O374*H374</f>
        <v>0</v>
      </c>
      <c r="Q374" s="254">
        <v>2.45336</v>
      </c>
      <c r="R374" s="254">
        <f>Q374*H374</f>
        <v>1.5603369600000001</v>
      </c>
      <c r="S374" s="254">
        <v>0</v>
      </c>
      <c r="T374" s="255">
        <f>S374*H374</f>
        <v>0</v>
      </c>
      <c r="U374" s="40"/>
      <c r="V374" s="40"/>
      <c r="W374" s="40"/>
      <c r="X374" s="40"/>
      <c r="Y374" s="40"/>
      <c r="Z374" s="40"/>
      <c r="AA374" s="40"/>
      <c r="AB374" s="40"/>
      <c r="AC374" s="40"/>
      <c r="AD374" s="40"/>
      <c r="AE374" s="40"/>
      <c r="AR374" s="256" t="s">
        <v>196</v>
      </c>
      <c r="AT374" s="256" t="s">
        <v>187</v>
      </c>
      <c r="AU374" s="256" t="s">
        <v>99</v>
      </c>
      <c r="AY374" s="18" t="s">
        <v>184</v>
      </c>
      <c r="BE374" s="257">
        <f>IF(N374="základní",J374,0)</f>
        <v>0</v>
      </c>
      <c r="BF374" s="257">
        <f>IF(N374="snížená",J374,0)</f>
        <v>0</v>
      </c>
      <c r="BG374" s="257">
        <f>IF(N374="zákl. přenesená",J374,0)</f>
        <v>0</v>
      </c>
      <c r="BH374" s="257">
        <f>IF(N374="sníž. přenesená",J374,0)</f>
        <v>0</v>
      </c>
      <c r="BI374" s="257">
        <f>IF(N374="nulová",J374,0)</f>
        <v>0</v>
      </c>
      <c r="BJ374" s="18" t="s">
        <v>99</v>
      </c>
      <c r="BK374" s="257">
        <f>ROUND(I374*H374,2)</f>
        <v>0</v>
      </c>
      <c r="BL374" s="18" t="s">
        <v>196</v>
      </c>
      <c r="BM374" s="256" t="s">
        <v>724</v>
      </c>
    </row>
    <row r="375" s="15" customFormat="1">
      <c r="A375" s="15"/>
      <c r="B375" s="288"/>
      <c r="C375" s="289"/>
      <c r="D375" s="258" t="s">
        <v>271</v>
      </c>
      <c r="E375" s="290" t="s">
        <v>1</v>
      </c>
      <c r="F375" s="291" t="s">
        <v>643</v>
      </c>
      <c r="G375" s="289"/>
      <c r="H375" s="290" t="s">
        <v>1</v>
      </c>
      <c r="I375" s="292"/>
      <c r="J375" s="289"/>
      <c r="K375" s="289"/>
      <c r="L375" s="293"/>
      <c r="M375" s="294"/>
      <c r="N375" s="295"/>
      <c r="O375" s="295"/>
      <c r="P375" s="295"/>
      <c r="Q375" s="295"/>
      <c r="R375" s="295"/>
      <c r="S375" s="295"/>
      <c r="T375" s="296"/>
      <c r="U375" s="15"/>
      <c r="V375" s="15"/>
      <c r="W375" s="15"/>
      <c r="X375" s="15"/>
      <c r="Y375" s="15"/>
      <c r="Z375" s="15"/>
      <c r="AA375" s="15"/>
      <c r="AB375" s="15"/>
      <c r="AC375" s="15"/>
      <c r="AD375" s="15"/>
      <c r="AE375" s="15"/>
      <c r="AT375" s="297" t="s">
        <v>271</v>
      </c>
      <c r="AU375" s="297" t="s">
        <v>99</v>
      </c>
      <c r="AV375" s="15" t="s">
        <v>91</v>
      </c>
      <c r="AW375" s="15" t="s">
        <v>38</v>
      </c>
      <c r="AX375" s="15" t="s">
        <v>83</v>
      </c>
      <c r="AY375" s="297" t="s">
        <v>184</v>
      </c>
    </row>
    <row r="376" s="13" customFormat="1">
      <c r="A376" s="13"/>
      <c r="B376" s="266"/>
      <c r="C376" s="267"/>
      <c r="D376" s="258" t="s">
        <v>271</v>
      </c>
      <c r="E376" s="268" t="s">
        <v>1</v>
      </c>
      <c r="F376" s="269" t="s">
        <v>725</v>
      </c>
      <c r="G376" s="267"/>
      <c r="H376" s="270">
        <v>0.63600000000000001</v>
      </c>
      <c r="I376" s="271"/>
      <c r="J376" s="267"/>
      <c r="K376" s="267"/>
      <c r="L376" s="272"/>
      <c r="M376" s="273"/>
      <c r="N376" s="274"/>
      <c r="O376" s="274"/>
      <c r="P376" s="274"/>
      <c r="Q376" s="274"/>
      <c r="R376" s="274"/>
      <c r="S376" s="274"/>
      <c r="T376" s="275"/>
      <c r="U376" s="13"/>
      <c r="V376" s="13"/>
      <c r="W376" s="13"/>
      <c r="X376" s="13"/>
      <c r="Y376" s="13"/>
      <c r="Z376" s="13"/>
      <c r="AA376" s="13"/>
      <c r="AB376" s="13"/>
      <c r="AC376" s="13"/>
      <c r="AD376" s="13"/>
      <c r="AE376" s="13"/>
      <c r="AT376" s="276" t="s">
        <v>271</v>
      </c>
      <c r="AU376" s="276" t="s">
        <v>99</v>
      </c>
      <c r="AV376" s="13" t="s">
        <v>99</v>
      </c>
      <c r="AW376" s="13" t="s">
        <v>38</v>
      </c>
      <c r="AX376" s="13" t="s">
        <v>83</v>
      </c>
      <c r="AY376" s="276" t="s">
        <v>184</v>
      </c>
    </row>
    <row r="377" s="14" customFormat="1">
      <c r="A377" s="14"/>
      <c r="B377" s="277"/>
      <c r="C377" s="278"/>
      <c r="D377" s="258" t="s">
        <v>271</v>
      </c>
      <c r="E377" s="279" t="s">
        <v>1</v>
      </c>
      <c r="F377" s="280" t="s">
        <v>273</v>
      </c>
      <c r="G377" s="278"/>
      <c r="H377" s="281">
        <v>0.63600000000000001</v>
      </c>
      <c r="I377" s="282"/>
      <c r="J377" s="278"/>
      <c r="K377" s="278"/>
      <c r="L377" s="283"/>
      <c r="M377" s="284"/>
      <c r="N377" s="285"/>
      <c r="O377" s="285"/>
      <c r="P377" s="285"/>
      <c r="Q377" s="285"/>
      <c r="R377" s="285"/>
      <c r="S377" s="285"/>
      <c r="T377" s="286"/>
      <c r="U377" s="14"/>
      <c r="V377" s="14"/>
      <c r="W377" s="14"/>
      <c r="X377" s="14"/>
      <c r="Y377" s="14"/>
      <c r="Z377" s="14"/>
      <c r="AA377" s="14"/>
      <c r="AB377" s="14"/>
      <c r="AC377" s="14"/>
      <c r="AD377" s="14"/>
      <c r="AE377" s="14"/>
      <c r="AT377" s="287" t="s">
        <v>271</v>
      </c>
      <c r="AU377" s="287" t="s">
        <v>99</v>
      </c>
      <c r="AV377" s="14" t="s">
        <v>196</v>
      </c>
      <c r="AW377" s="14" t="s">
        <v>38</v>
      </c>
      <c r="AX377" s="14" t="s">
        <v>91</v>
      </c>
      <c r="AY377" s="287" t="s">
        <v>184</v>
      </c>
    </row>
    <row r="378" s="2" customFormat="1" ht="16.5" customHeight="1">
      <c r="A378" s="40"/>
      <c r="B378" s="41"/>
      <c r="C378" s="245" t="s">
        <v>726</v>
      </c>
      <c r="D378" s="245" t="s">
        <v>187</v>
      </c>
      <c r="E378" s="246" t="s">
        <v>727</v>
      </c>
      <c r="F378" s="247" t="s">
        <v>728</v>
      </c>
      <c r="G378" s="248" t="s">
        <v>269</v>
      </c>
      <c r="H378" s="249">
        <v>5.7800000000000002</v>
      </c>
      <c r="I378" s="250"/>
      <c r="J378" s="251">
        <f>ROUND(I378*H378,2)</f>
        <v>0</v>
      </c>
      <c r="K378" s="247" t="s">
        <v>191</v>
      </c>
      <c r="L378" s="46"/>
      <c r="M378" s="252" t="s">
        <v>1</v>
      </c>
      <c r="N378" s="253" t="s">
        <v>49</v>
      </c>
      <c r="O378" s="93"/>
      <c r="P378" s="254">
        <f>O378*H378</f>
        <v>0</v>
      </c>
      <c r="Q378" s="254">
        <v>0.0066299999999999996</v>
      </c>
      <c r="R378" s="254">
        <f>Q378*H378</f>
        <v>0.038321399999999999</v>
      </c>
      <c r="S378" s="254">
        <v>0</v>
      </c>
      <c r="T378" s="255">
        <f>S378*H378</f>
        <v>0</v>
      </c>
      <c r="U378" s="40"/>
      <c r="V378" s="40"/>
      <c r="W378" s="40"/>
      <c r="X378" s="40"/>
      <c r="Y378" s="40"/>
      <c r="Z378" s="40"/>
      <c r="AA378" s="40"/>
      <c r="AB378" s="40"/>
      <c r="AC378" s="40"/>
      <c r="AD378" s="40"/>
      <c r="AE378" s="40"/>
      <c r="AR378" s="256" t="s">
        <v>196</v>
      </c>
      <c r="AT378" s="256" t="s">
        <v>187</v>
      </c>
      <c r="AU378" s="256" t="s">
        <v>99</v>
      </c>
      <c r="AY378" s="18" t="s">
        <v>184</v>
      </c>
      <c r="BE378" s="257">
        <f>IF(N378="základní",J378,0)</f>
        <v>0</v>
      </c>
      <c r="BF378" s="257">
        <f>IF(N378="snížená",J378,0)</f>
        <v>0</v>
      </c>
      <c r="BG378" s="257">
        <f>IF(N378="zákl. přenesená",J378,0)</f>
        <v>0</v>
      </c>
      <c r="BH378" s="257">
        <f>IF(N378="sníž. přenesená",J378,0)</f>
        <v>0</v>
      </c>
      <c r="BI378" s="257">
        <f>IF(N378="nulová",J378,0)</f>
        <v>0</v>
      </c>
      <c r="BJ378" s="18" t="s">
        <v>99</v>
      </c>
      <c r="BK378" s="257">
        <f>ROUND(I378*H378,2)</f>
        <v>0</v>
      </c>
      <c r="BL378" s="18" t="s">
        <v>196</v>
      </c>
      <c r="BM378" s="256" t="s">
        <v>729</v>
      </c>
    </row>
    <row r="379" s="15" customFormat="1">
      <c r="A379" s="15"/>
      <c r="B379" s="288"/>
      <c r="C379" s="289"/>
      <c r="D379" s="258" t="s">
        <v>271</v>
      </c>
      <c r="E379" s="290" t="s">
        <v>1</v>
      </c>
      <c r="F379" s="291" t="s">
        <v>643</v>
      </c>
      <c r="G379" s="289"/>
      <c r="H379" s="290" t="s">
        <v>1</v>
      </c>
      <c r="I379" s="292"/>
      <c r="J379" s="289"/>
      <c r="K379" s="289"/>
      <c r="L379" s="293"/>
      <c r="M379" s="294"/>
      <c r="N379" s="295"/>
      <c r="O379" s="295"/>
      <c r="P379" s="295"/>
      <c r="Q379" s="295"/>
      <c r="R379" s="295"/>
      <c r="S379" s="295"/>
      <c r="T379" s="296"/>
      <c r="U379" s="15"/>
      <c r="V379" s="15"/>
      <c r="W379" s="15"/>
      <c r="X379" s="15"/>
      <c r="Y379" s="15"/>
      <c r="Z379" s="15"/>
      <c r="AA379" s="15"/>
      <c r="AB379" s="15"/>
      <c r="AC379" s="15"/>
      <c r="AD379" s="15"/>
      <c r="AE379" s="15"/>
      <c r="AT379" s="297" t="s">
        <v>271</v>
      </c>
      <c r="AU379" s="297" t="s">
        <v>99</v>
      </c>
      <c r="AV379" s="15" t="s">
        <v>91</v>
      </c>
      <c r="AW379" s="15" t="s">
        <v>38</v>
      </c>
      <c r="AX379" s="15" t="s">
        <v>83</v>
      </c>
      <c r="AY379" s="297" t="s">
        <v>184</v>
      </c>
    </row>
    <row r="380" s="13" customFormat="1">
      <c r="A380" s="13"/>
      <c r="B380" s="266"/>
      <c r="C380" s="267"/>
      <c r="D380" s="258" t="s">
        <v>271</v>
      </c>
      <c r="E380" s="268" t="s">
        <v>1</v>
      </c>
      <c r="F380" s="269" t="s">
        <v>730</v>
      </c>
      <c r="G380" s="267"/>
      <c r="H380" s="270">
        <v>5.7800000000000002</v>
      </c>
      <c r="I380" s="271"/>
      <c r="J380" s="267"/>
      <c r="K380" s="267"/>
      <c r="L380" s="272"/>
      <c r="M380" s="273"/>
      <c r="N380" s="274"/>
      <c r="O380" s="274"/>
      <c r="P380" s="274"/>
      <c r="Q380" s="274"/>
      <c r="R380" s="274"/>
      <c r="S380" s="274"/>
      <c r="T380" s="275"/>
      <c r="U380" s="13"/>
      <c r="V380" s="13"/>
      <c r="W380" s="13"/>
      <c r="X380" s="13"/>
      <c r="Y380" s="13"/>
      <c r="Z380" s="13"/>
      <c r="AA380" s="13"/>
      <c r="AB380" s="13"/>
      <c r="AC380" s="13"/>
      <c r="AD380" s="13"/>
      <c r="AE380" s="13"/>
      <c r="AT380" s="276" t="s">
        <v>271</v>
      </c>
      <c r="AU380" s="276" t="s">
        <v>99</v>
      </c>
      <c r="AV380" s="13" t="s">
        <v>99</v>
      </c>
      <c r="AW380" s="13" t="s">
        <v>38</v>
      </c>
      <c r="AX380" s="13" t="s">
        <v>83</v>
      </c>
      <c r="AY380" s="276" t="s">
        <v>184</v>
      </c>
    </row>
    <row r="381" s="14" customFormat="1">
      <c r="A381" s="14"/>
      <c r="B381" s="277"/>
      <c r="C381" s="278"/>
      <c r="D381" s="258" t="s">
        <v>271</v>
      </c>
      <c r="E381" s="279" t="s">
        <v>1</v>
      </c>
      <c r="F381" s="280" t="s">
        <v>273</v>
      </c>
      <c r="G381" s="278"/>
      <c r="H381" s="281">
        <v>5.7800000000000002</v>
      </c>
      <c r="I381" s="282"/>
      <c r="J381" s="278"/>
      <c r="K381" s="278"/>
      <c r="L381" s="283"/>
      <c r="M381" s="284"/>
      <c r="N381" s="285"/>
      <c r="O381" s="285"/>
      <c r="P381" s="285"/>
      <c r="Q381" s="285"/>
      <c r="R381" s="285"/>
      <c r="S381" s="285"/>
      <c r="T381" s="286"/>
      <c r="U381" s="14"/>
      <c r="V381" s="14"/>
      <c r="W381" s="14"/>
      <c r="X381" s="14"/>
      <c r="Y381" s="14"/>
      <c r="Z381" s="14"/>
      <c r="AA381" s="14"/>
      <c r="AB381" s="14"/>
      <c r="AC381" s="14"/>
      <c r="AD381" s="14"/>
      <c r="AE381" s="14"/>
      <c r="AT381" s="287" t="s">
        <v>271</v>
      </c>
      <c r="AU381" s="287" t="s">
        <v>99</v>
      </c>
      <c r="AV381" s="14" t="s">
        <v>196</v>
      </c>
      <c r="AW381" s="14" t="s">
        <v>38</v>
      </c>
      <c r="AX381" s="14" t="s">
        <v>91</v>
      </c>
      <c r="AY381" s="287" t="s">
        <v>184</v>
      </c>
    </row>
    <row r="382" s="2" customFormat="1" ht="16.5" customHeight="1">
      <c r="A382" s="40"/>
      <c r="B382" s="41"/>
      <c r="C382" s="245" t="s">
        <v>731</v>
      </c>
      <c r="D382" s="245" t="s">
        <v>187</v>
      </c>
      <c r="E382" s="246" t="s">
        <v>732</v>
      </c>
      <c r="F382" s="247" t="s">
        <v>733</v>
      </c>
      <c r="G382" s="248" t="s">
        <v>269</v>
      </c>
      <c r="H382" s="249">
        <v>5.7800000000000002</v>
      </c>
      <c r="I382" s="250"/>
      <c r="J382" s="251">
        <f>ROUND(I382*H382,2)</f>
        <v>0</v>
      </c>
      <c r="K382" s="247" t="s">
        <v>191</v>
      </c>
      <c r="L382" s="46"/>
      <c r="M382" s="252" t="s">
        <v>1</v>
      </c>
      <c r="N382" s="253" t="s">
        <v>49</v>
      </c>
      <c r="O382" s="93"/>
      <c r="P382" s="254">
        <f>O382*H382</f>
        <v>0</v>
      </c>
      <c r="Q382" s="254">
        <v>0</v>
      </c>
      <c r="R382" s="254">
        <f>Q382*H382</f>
        <v>0</v>
      </c>
      <c r="S382" s="254">
        <v>0</v>
      </c>
      <c r="T382" s="255">
        <f>S382*H382</f>
        <v>0</v>
      </c>
      <c r="U382" s="40"/>
      <c r="V382" s="40"/>
      <c r="W382" s="40"/>
      <c r="X382" s="40"/>
      <c r="Y382" s="40"/>
      <c r="Z382" s="40"/>
      <c r="AA382" s="40"/>
      <c r="AB382" s="40"/>
      <c r="AC382" s="40"/>
      <c r="AD382" s="40"/>
      <c r="AE382" s="40"/>
      <c r="AR382" s="256" t="s">
        <v>196</v>
      </c>
      <c r="AT382" s="256" t="s">
        <v>187</v>
      </c>
      <c r="AU382" s="256" t="s">
        <v>99</v>
      </c>
      <c r="AY382" s="18" t="s">
        <v>184</v>
      </c>
      <c r="BE382" s="257">
        <f>IF(N382="základní",J382,0)</f>
        <v>0</v>
      </c>
      <c r="BF382" s="257">
        <f>IF(N382="snížená",J382,0)</f>
        <v>0</v>
      </c>
      <c r="BG382" s="257">
        <f>IF(N382="zákl. přenesená",J382,0)</f>
        <v>0</v>
      </c>
      <c r="BH382" s="257">
        <f>IF(N382="sníž. přenesená",J382,0)</f>
        <v>0</v>
      </c>
      <c r="BI382" s="257">
        <f>IF(N382="nulová",J382,0)</f>
        <v>0</v>
      </c>
      <c r="BJ382" s="18" t="s">
        <v>99</v>
      </c>
      <c r="BK382" s="257">
        <f>ROUND(I382*H382,2)</f>
        <v>0</v>
      </c>
      <c r="BL382" s="18" t="s">
        <v>196</v>
      </c>
      <c r="BM382" s="256" t="s">
        <v>734</v>
      </c>
    </row>
    <row r="383" s="2" customFormat="1" ht="16.5" customHeight="1">
      <c r="A383" s="40"/>
      <c r="B383" s="41"/>
      <c r="C383" s="245" t="s">
        <v>735</v>
      </c>
      <c r="D383" s="245" t="s">
        <v>187</v>
      </c>
      <c r="E383" s="246" t="s">
        <v>736</v>
      </c>
      <c r="F383" s="247" t="s">
        <v>737</v>
      </c>
      <c r="G383" s="248" t="s">
        <v>269</v>
      </c>
      <c r="H383" s="249">
        <v>2.8900000000000001</v>
      </c>
      <c r="I383" s="250"/>
      <c r="J383" s="251">
        <f>ROUND(I383*H383,2)</f>
        <v>0</v>
      </c>
      <c r="K383" s="247" t="s">
        <v>191</v>
      </c>
      <c r="L383" s="46"/>
      <c r="M383" s="252" t="s">
        <v>1</v>
      </c>
      <c r="N383" s="253" t="s">
        <v>49</v>
      </c>
      <c r="O383" s="93"/>
      <c r="P383" s="254">
        <f>O383*H383</f>
        <v>0</v>
      </c>
      <c r="Q383" s="254">
        <v>0.0013400000000000001</v>
      </c>
      <c r="R383" s="254">
        <f>Q383*H383</f>
        <v>0.0038726000000000003</v>
      </c>
      <c r="S383" s="254">
        <v>0</v>
      </c>
      <c r="T383" s="255">
        <f>S383*H383</f>
        <v>0</v>
      </c>
      <c r="U383" s="40"/>
      <c r="V383" s="40"/>
      <c r="W383" s="40"/>
      <c r="X383" s="40"/>
      <c r="Y383" s="40"/>
      <c r="Z383" s="40"/>
      <c r="AA383" s="40"/>
      <c r="AB383" s="40"/>
      <c r="AC383" s="40"/>
      <c r="AD383" s="40"/>
      <c r="AE383" s="40"/>
      <c r="AR383" s="256" t="s">
        <v>196</v>
      </c>
      <c r="AT383" s="256" t="s">
        <v>187</v>
      </c>
      <c r="AU383" s="256" t="s">
        <v>99</v>
      </c>
      <c r="AY383" s="18" t="s">
        <v>184</v>
      </c>
      <c r="BE383" s="257">
        <f>IF(N383="základní",J383,0)</f>
        <v>0</v>
      </c>
      <c r="BF383" s="257">
        <f>IF(N383="snížená",J383,0)</f>
        <v>0</v>
      </c>
      <c r="BG383" s="257">
        <f>IF(N383="zákl. přenesená",J383,0)</f>
        <v>0</v>
      </c>
      <c r="BH383" s="257">
        <f>IF(N383="sníž. přenesená",J383,0)</f>
        <v>0</v>
      </c>
      <c r="BI383" s="257">
        <f>IF(N383="nulová",J383,0)</f>
        <v>0</v>
      </c>
      <c r="BJ383" s="18" t="s">
        <v>99</v>
      </c>
      <c r="BK383" s="257">
        <f>ROUND(I383*H383,2)</f>
        <v>0</v>
      </c>
      <c r="BL383" s="18" t="s">
        <v>196</v>
      </c>
      <c r="BM383" s="256" t="s">
        <v>738</v>
      </c>
    </row>
    <row r="384" s="15" customFormat="1">
      <c r="A384" s="15"/>
      <c r="B384" s="288"/>
      <c r="C384" s="289"/>
      <c r="D384" s="258" t="s">
        <v>271</v>
      </c>
      <c r="E384" s="290" t="s">
        <v>1</v>
      </c>
      <c r="F384" s="291" t="s">
        <v>643</v>
      </c>
      <c r="G384" s="289"/>
      <c r="H384" s="290" t="s">
        <v>1</v>
      </c>
      <c r="I384" s="292"/>
      <c r="J384" s="289"/>
      <c r="K384" s="289"/>
      <c r="L384" s="293"/>
      <c r="M384" s="294"/>
      <c r="N384" s="295"/>
      <c r="O384" s="295"/>
      <c r="P384" s="295"/>
      <c r="Q384" s="295"/>
      <c r="R384" s="295"/>
      <c r="S384" s="295"/>
      <c r="T384" s="296"/>
      <c r="U384" s="15"/>
      <c r="V384" s="15"/>
      <c r="W384" s="15"/>
      <c r="X384" s="15"/>
      <c r="Y384" s="15"/>
      <c r="Z384" s="15"/>
      <c r="AA384" s="15"/>
      <c r="AB384" s="15"/>
      <c r="AC384" s="15"/>
      <c r="AD384" s="15"/>
      <c r="AE384" s="15"/>
      <c r="AT384" s="297" t="s">
        <v>271</v>
      </c>
      <c r="AU384" s="297" t="s">
        <v>99</v>
      </c>
      <c r="AV384" s="15" t="s">
        <v>91</v>
      </c>
      <c r="AW384" s="15" t="s">
        <v>38</v>
      </c>
      <c r="AX384" s="15" t="s">
        <v>83</v>
      </c>
      <c r="AY384" s="297" t="s">
        <v>184</v>
      </c>
    </row>
    <row r="385" s="13" customFormat="1">
      <c r="A385" s="13"/>
      <c r="B385" s="266"/>
      <c r="C385" s="267"/>
      <c r="D385" s="258" t="s">
        <v>271</v>
      </c>
      <c r="E385" s="268" t="s">
        <v>1</v>
      </c>
      <c r="F385" s="269" t="s">
        <v>739</v>
      </c>
      <c r="G385" s="267"/>
      <c r="H385" s="270">
        <v>2.8900000000000001</v>
      </c>
      <c r="I385" s="271"/>
      <c r="J385" s="267"/>
      <c r="K385" s="267"/>
      <c r="L385" s="272"/>
      <c r="M385" s="273"/>
      <c r="N385" s="274"/>
      <c r="O385" s="274"/>
      <c r="P385" s="274"/>
      <c r="Q385" s="274"/>
      <c r="R385" s="274"/>
      <c r="S385" s="274"/>
      <c r="T385" s="275"/>
      <c r="U385" s="13"/>
      <c r="V385" s="13"/>
      <c r="W385" s="13"/>
      <c r="X385" s="13"/>
      <c r="Y385" s="13"/>
      <c r="Z385" s="13"/>
      <c r="AA385" s="13"/>
      <c r="AB385" s="13"/>
      <c r="AC385" s="13"/>
      <c r="AD385" s="13"/>
      <c r="AE385" s="13"/>
      <c r="AT385" s="276" t="s">
        <v>271</v>
      </c>
      <c r="AU385" s="276" t="s">
        <v>99</v>
      </c>
      <c r="AV385" s="13" t="s">
        <v>99</v>
      </c>
      <c r="AW385" s="13" t="s">
        <v>38</v>
      </c>
      <c r="AX385" s="13" t="s">
        <v>83</v>
      </c>
      <c r="AY385" s="276" t="s">
        <v>184</v>
      </c>
    </row>
    <row r="386" s="14" customFormat="1">
      <c r="A386" s="14"/>
      <c r="B386" s="277"/>
      <c r="C386" s="278"/>
      <c r="D386" s="258" t="s">
        <v>271</v>
      </c>
      <c r="E386" s="279" t="s">
        <v>1</v>
      </c>
      <c r="F386" s="280" t="s">
        <v>273</v>
      </c>
      <c r="G386" s="278"/>
      <c r="H386" s="281">
        <v>2.8900000000000001</v>
      </c>
      <c r="I386" s="282"/>
      <c r="J386" s="278"/>
      <c r="K386" s="278"/>
      <c r="L386" s="283"/>
      <c r="M386" s="284"/>
      <c r="N386" s="285"/>
      <c r="O386" s="285"/>
      <c r="P386" s="285"/>
      <c r="Q386" s="285"/>
      <c r="R386" s="285"/>
      <c r="S386" s="285"/>
      <c r="T386" s="286"/>
      <c r="U386" s="14"/>
      <c r="V386" s="14"/>
      <c r="W386" s="14"/>
      <c r="X386" s="14"/>
      <c r="Y386" s="14"/>
      <c r="Z386" s="14"/>
      <c r="AA386" s="14"/>
      <c r="AB386" s="14"/>
      <c r="AC386" s="14"/>
      <c r="AD386" s="14"/>
      <c r="AE386" s="14"/>
      <c r="AT386" s="287" t="s">
        <v>271</v>
      </c>
      <c r="AU386" s="287" t="s">
        <v>99</v>
      </c>
      <c r="AV386" s="14" t="s">
        <v>196</v>
      </c>
      <c r="AW386" s="14" t="s">
        <v>38</v>
      </c>
      <c r="AX386" s="14" t="s">
        <v>91</v>
      </c>
      <c r="AY386" s="287" t="s">
        <v>184</v>
      </c>
    </row>
    <row r="387" s="2" customFormat="1" ht="16.5" customHeight="1">
      <c r="A387" s="40"/>
      <c r="B387" s="41"/>
      <c r="C387" s="245" t="s">
        <v>740</v>
      </c>
      <c r="D387" s="245" t="s">
        <v>187</v>
      </c>
      <c r="E387" s="246" t="s">
        <v>741</v>
      </c>
      <c r="F387" s="247" t="s">
        <v>742</v>
      </c>
      <c r="G387" s="248" t="s">
        <v>269</v>
      </c>
      <c r="H387" s="249">
        <v>2.8900000000000001</v>
      </c>
      <c r="I387" s="250"/>
      <c r="J387" s="251">
        <f>ROUND(I387*H387,2)</f>
        <v>0</v>
      </c>
      <c r="K387" s="247" t="s">
        <v>191</v>
      </c>
      <c r="L387" s="46"/>
      <c r="M387" s="252" t="s">
        <v>1</v>
      </c>
      <c r="N387" s="253" t="s">
        <v>49</v>
      </c>
      <c r="O387" s="93"/>
      <c r="P387" s="254">
        <f>O387*H387</f>
        <v>0</v>
      </c>
      <c r="Q387" s="254">
        <v>0</v>
      </c>
      <c r="R387" s="254">
        <f>Q387*H387</f>
        <v>0</v>
      </c>
      <c r="S387" s="254">
        <v>0</v>
      </c>
      <c r="T387" s="255">
        <f>S387*H387</f>
        <v>0</v>
      </c>
      <c r="U387" s="40"/>
      <c r="V387" s="40"/>
      <c r="W387" s="40"/>
      <c r="X387" s="40"/>
      <c r="Y387" s="40"/>
      <c r="Z387" s="40"/>
      <c r="AA387" s="40"/>
      <c r="AB387" s="40"/>
      <c r="AC387" s="40"/>
      <c r="AD387" s="40"/>
      <c r="AE387" s="40"/>
      <c r="AR387" s="256" t="s">
        <v>196</v>
      </c>
      <c r="AT387" s="256" t="s">
        <v>187</v>
      </c>
      <c r="AU387" s="256" t="s">
        <v>99</v>
      </c>
      <c r="AY387" s="18" t="s">
        <v>184</v>
      </c>
      <c r="BE387" s="257">
        <f>IF(N387="základní",J387,0)</f>
        <v>0</v>
      </c>
      <c r="BF387" s="257">
        <f>IF(N387="snížená",J387,0)</f>
        <v>0</v>
      </c>
      <c r="BG387" s="257">
        <f>IF(N387="zákl. přenesená",J387,0)</f>
        <v>0</v>
      </c>
      <c r="BH387" s="257">
        <f>IF(N387="sníž. přenesená",J387,0)</f>
        <v>0</v>
      </c>
      <c r="BI387" s="257">
        <f>IF(N387="nulová",J387,0)</f>
        <v>0</v>
      </c>
      <c r="BJ387" s="18" t="s">
        <v>99</v>
      </c>
      <c r="BK387" s="257">
        <f>ROUND(I387*H387,2)</f>
        <v>0</v>
      </c>
      <c r="BL387" s="18" t="s">
        <v>196</v>
      </c>
      <c r="BM387" s="256" t="s">
        <v>743</v>
      </c>
    </row>
    <row r="388" s="2" customFormat="1" ht="16.5" customHeight="1">
      <c r="A388" s="40"/>
      <c r="B388" s="41"/>
      <c r="C388" s="245" t="s">
        <v>744</v>
      </c>
      <c r="D388" s="245" t="s">
        <v>187</v>
      </c>
      <c r="E388" s="246" t="s">
        <v>745</v>
      </c>
      <c r="F388" s="247" t="s">
        <v>746</v>
      </c>
      <c r="G388" s="248" t="s">
        <v>389</v>
      </c>
      <c r="H388" s="249">
        <v>0.191</v>
      </c>
      <c r="I388" s="250"/>
      <c r="J388" s="251">
        <f>ROUND(I388*H388,2)</f>
        <v>0</v>
      </c>
      <c r="K388" s="247" t="s">
        <v>191</v>
      </c>
      <c r="L388" s="46"/>
      <c r="M388" s="252" t="s">
        <v>1</v>
      </c>
      <c r="N388" s="253" t="s">
        <v>49</v>
      </c>
      <c r="O388" s="93"/>
      <c r="P388" s="254">
        <f>O388*H388</f>
        <v>0</v>
      </c>
      <c r="Q388" s="254">
        <v>1.05464</v>
      </c>
      <c r="R388" s="254">
        <f>Q388*H388</f>
        <v>0.20143624000000002</v>
      </c>
      <c r="S388" s="254">
        <v>0</v>
      </c>
      <c r="T388" s="255">
        <f>S388*H388</f>
        <v>0</v>
      </c>
      <c r="U388" s="40"/>
      <c r="V388" s="40"/>
      <c r="W388" s="40"/>
      <c r="X388" s="40"/>
      <c r="Y388" s="40"/>
      <c r="Z388" s="40"/>
      <c r="AA388" s="40"/>
      <c r="AB388" s="40"/>
      <c r="AC388" s="40"/>
      <c r="AD388" s="40"/>
      <c r="AE388" s="40"/>
      <c r="AR388" s="256" t="s">
        <v>196</v>
      </c>
      <c r="AT388" s="256" t="s">
        <v>187</v>
      </c>
      <c r="AU388" s="256" t="s">
        <v>99</v>
      </c>
      <c r="AY388" s="18" t="s">
        <v>184</v>
      </c>
      <c r="BE388" s="257">
        <f>IF(N388="základní",J388,0)</f>
        <v>0</v>
      </c>
      <c r="BF388" s="257">
        <f>IF(N388="snížená",J388,0)</f>
        <v>0</v>
      </c>
      <c r="BG388" s="257">
        <f>IF(N388="zákl. přenesená",J388,0)</f>
        <v>0</v>
      </c>
      <c r="BH388" s="257">
        <f>IF(N388="sníž. přenesená",J388,0)</f>
        <v>0</v>
      </c>
      <c r="BI388" s="257">
        <f>IF(N388="nulová",J388,0)</f>
        <v>0</v>
      </c>
      <c r="BJ388" s="18" t="s">
        <v>99</v>
      </c>
      <c r="BK388" s="257">
        <f>ROUND(I388*H388,2)</f>
        <v>0</v>
      </c>
      <c r="BL388" s="18" t="s">
        <v>196</v>
      </c>
      <c r="BM388" s="256" t="s">
        <v>747</v>
      </c>
    </row>
    <row r="389" s="13" customFormat="1">
      <c r="A389" s="13"/>
      <c r="B389" s="266"/>
      <c r="C389" s="267"/>
      <c r="D389" s="258" t="s">
        <v>271</v>
      </c>
      <c r="E389" s="268" t="s">
        <v>1</v>
      </c>
      <c r="F389" s="269" t="s">
        <v>748</v>
      </c>
      <c r="G389" s="267"/>
      <c r="H389" s="270">
        <v>0.191</v>
      </c>
      <c r="I389" s="271"/>
      <c r="J389" s="267"/>
      <c r="K389" s="267"/>
      <c r="L389" s="272"/>
      <c r="M389" s="273"/>
      <c r="N389" s="274"/>
      <c r="O389" s="274"/>
      <c r="P389" s="274"/>
      <c r="Q389" s="274"/>
      <c r="R389" s="274"/>
      <c r="S389" s="274"/>
      <c r="T389" s="275"/>
      <c r="U389" s="13"/>
      <c r="V389" s="13"/>
      <c r="W389" s="13"/>
      <c r="X389" s="13"/>
      <c r="Y389" s="13"/>
      <c r="Z389" s="13"/>
      <c r="AA389" s="13"/>
      <c r="AB389" s="13"/>
      <c r="AC389" s="13"/>
      <c r="AD389" s="13"/>
      <c r="AE389" s="13"/>
      <c r="AT389" s="276" t="s">
        <v>271</v>
      </c>
      <c r="AU389" s="276" t="s">
        <v>99</v>
      </c>
      <c r="AV389" s="13" t="s">
        <v>99</v>
      </c>
      <c r="AW389" s="13" t="s">
        <v>38</v>
      </c>
      <c r="AX389" s="13" t="s">
        <v>83</v>
      </c>
      <c r="AY389" s="276" t="s">
        <v>184</v>
      </c>
    </row>
    <row r="390" s="14" customFormat="1">
      <c r="A390" s="14"/>
      <c r="B390" s="277"/>
      <c r="C390" s="278"/>
      <c r="D390" s="258" t="s">
        <v>271</v>
      </c>
      <c r="E390" s="279" t="s">
        <v>1</v>
      </c>
      <c r="F390" s="280" t="s">
        <v>273</v>
      </c>
      <c r="G390" s="278"/>
      <c r="H390" s="281">
        <v>0.191</v>
      </c>
      <c r="I390" s="282"/>
      <c r="J390" s="278"/>
      <c r="K390" s="278"/>
      <c r="L390" s="283"/>
      <c r="M390" s="284"/>
      <c r="N390" s="285"/>
      <c r="O390" s="285"/>
      <c r="P390" s="285"/>
      <c r="Q390" s="285"/>
      <c r="R390" s="285"/>
      <c r="S390" s="285"/>
      <c r="T390" s="286"/>
      <c r="U390" s="14"/>
      <c r="V390" s="14"/>
      <c r="W390" s="14"/>
      <c r="X390" s="14"/>
      <c r="Y390" s="14"/>
      <c r="Z390" s="14"/>
      <c r="AA390" s="14"/>
      <c r="AB390" s="14"/>
      <c r="AC390" s="14"/>
      <c r="AD390" s="14"/>
      <c r="AE390" s="14"/>
      <c r="AT390" s="287" t="s">
        <v>271</v>
      </c>
      <c r="AU390" s="287" t="s">
        <v>99</v>
      </c>
      <c r="AV390" s="14" t="s">
        <v>196</v>
      </c>
      <c r="AW390" s="14" t="s">
        <v>38</v>
      </c>
      <c r="AX390" s="14" t="s">
        <v>91</v>
      </c>
      <c r="AY390" s="287" t="s">
        <v>184</v>
      </c>
    </row>
    <row r="391" s="2" customFormat="1" ht="16.5" customHeight="1">
      <c r="A391" s="40"/>
      <c r="B391" s="41"/>
      <c r="C391" s="245" t="s">
        <v>749</v>
      </c>
      <c r="D391" s="245" t="s">
        <v>187</v>
      </c>
      <c r="E391" s="246" t="s">
        <v>750</v>
      </c>
      <c r="F391" s="247" t="s">
        <v>751</v>
      </c>
      <c r="G391" s="248" t="s">
        <v>269</v>
      </c>
      <c r="H391" s="249">
        <v>215.81999999999999</v>
      </c>
      <c r="I391" s="250"/>
      <c r="J391" s="251">
        <f>ROUND(I391*H391,2)</f>
        <v>0</v>
      </c>
      <c r="K391" s="247" t="s">
        <v>191</v>
      </c>
      <c r="L391" s="46"/>
      <c r="M391" s="252" t="s">
        <v>1</v>
      </c>
      <c r="N391" s="253" t="s">
        <v>49</v>
      </c>
      <c r="O391" s="93"/>
      <c r="P391" s="254">
        <f>O391*H391</f>
        <v>0</v>
      </c>
      <c r="Q391" s="254">
        <v>0.34190999999999999</v>
      </c>
      <c r="R391" s="254">
        <f>Q391*H391</f>
        <v>73.791016200000001</v>
      </c>
      <c r="S391" s="254">
        <v>0</v>
      </c>
      <c r="T391" s="255">
        <f>S391*H391</f>
        <v>0</v>
      </c>
      <c r="U391" s="40"/>
      <c r="V391" s="40"/>
      <c r="W391" s="40"/>
      <c r="X391" s="40"/>
      <c r="Y391" s="40"/>
      <c r="Z391" s="40"/>
      <c r="AA391" s="40"/>
      <c r="AB391" s="40"/>
      <c r="AC391" s="40"/>
      <c r="AD391" s="40"/>
      <c r="AE391" s="40"/>
      <c r="AR391" s="256" t="s">
        <v>196</v>
      </c>
      <c r="AT391" s="256" t="s">
        <v>187</v>
      </c>
      <c r="AU391" s="256" t="s">
        <v>99</v>
      </c>
      <c r="AY391" s="18" t="s">
        <v>184</v>
      </c>
      <c r="BE391" s="257">
        <f>IF(N391="základní",J391,0)</f>
        <v>0</v>
      </c>
      <c r="BF391" s="257">
        <f>IF(N391="snížená",J391,0)</f>
        <v>0</v>
      </c>
      <c r="BG391" s="257">
        <f>IF(N391="zákl. přenesená",J391,0)</f>
        <v>0</v>
      </c>
      <c r="BH391" s="257">
        <f>IF(N391="sníž. přenesená",J391,0)</f>
        <v>0</v>
      </c>
      <c r="BI391" s="257">
        <f>IF(N391="nulová",J391,0)</f>
        <v>0</v>
      </c>
      <c r="BJ391" s="18" t="s">
        <v>99</v>
      </c>
      <c r="BK391" s="257">
        <f>ROUND(I391*H391,2)</f>
        <v>0</v>
      </c>
      <c r="BL391" s="18" t="s">
        <v>196</v>
      </c>
      <c r="BM391" s="256" t="s">
        <v>752</v>
      </c>
    </row>
    <row r="392" s="15" customFormat="1">
      <c r="A392" s="15"/>
      <c r="B392" s="288"/>
      <c r="C392" s="289"/>
      <c r="D392" s="258" t="s">
        <v>271</v>
      </c>
      <c r="E392" s="290" t="s">
        <v>1</v>
      </c>
      <c r="F392" s="291" t="s">
        <v>448</v>
      </c>
      <c r="G392" s="289"/>
      <c r="H392" s="290" t="s">
        <v>1</v>
      </c>
      <c r="I392" s="292"/>
      <c r="J392" s="289"/>
      <c r="K392" s="289"/>
      <c r="L392" s="293"/>
      <c r="M392" s="294"/>
      <c r="N392" s="295"/>
      <c r="O392" s="295"/>
      <c r="P392" s="295"/>
      <c r="Q392" s="295"/>
      <c r="R392" s="295"/>
      <c r="S392" s="295"/>
      <c r="T392" s="296"/>
      <c r="U392" s="15"/>
      <c r="V392" s="15"/>
      <c r="W392" s="15"/>
      <c r="X392" s="15"/>
      <c r="Y392" s="15"/>
      <c r="Z392" s="15"/>
      <c r="AA392" s="15"/>
      <c r="AB392" s="15"/>
      <c r="AC392" s="15"/>
      <c r="AD392" s="15"/>
      <c r="AE392" s="15"/>
      <c r="AT392" s="297" t="s">
        <v>271</v>
      </c>
      <c r="AU392" s="297" t="s">
        <v>99</v>
      </c>
      <c r="AV392" s="15" t="s">
        <v>91</v>
      </c>
      <c r="AW392" s="15" t="s">
        <v>38</v>
      </c>
      <c r="AX392" s="15" t="s">
        <v>83</v>
      </c>
      <c r="AY392" s="297" t="s">
        <v>184</v>
      </c>
    </row>
    <row r="393" s="13" customFormat="1">
      <c r="A393" s="13"/>
      <c r="B393" s="266"/>
      <c r="C393" s="267"/>
      <c r="D393" s="258" t="s">
        <v>271</v>
      </c>
      <c r="E393" s="268" t="s">
        <v>1</v>
      </c>
      <c r="F393" s="269" t="s">
        <v>753</v>
      </c>
      <c r="G393" s="267"/>
      <c r="H393" s="270">
        <v>170.81999999999999</v>
      </c>
      <c r="I393" s="271"/>
      <c r="J393" s="267"/>
      <c r="K393" s="267"/>
      <c r="L393" s="272"/>
      <c r="M393" s="273"/>
      <c r="N393" s="274"/>
      <c r="O393" s="274"/>
      <c r="P393" s="274"/>
      <c r="Q393" s="274"/>
      <c r="R393" s="274"/>
      <c r="S393" s="274"/>
      <c r="T393" s="275"/>
      <c r="U393" s="13"/>
      <c r="V393" s="13"/>
      <c r="W393" s="13"/>
      <c r="X393" s="13"/>
      <c r="Y393" s="13"/>
      <c r="Z393" s="13"/>
      <c r="AA393" s="13"/>
      <c r="AB393" s="13"/>
      <c r="AC393" s="13"/>
      <c r="AD393" s="13"/>
      <c r="AE393" s="13"/>
      <c r="AT393" s="276" t="s">
        <v>271</v>
      </c>
      <c r="AU393" s="276" t="s">
        <v>99</v>
      </c>
      <c r="AV393" s="13" t="s">
        <v>99</v>
      </c>
      <c r="AW393" s="13" t="s">
        <v>38</v>
      </c>
      <c r="AX393" s="13" t="s">
        <v>83</v>
      </c>
      <c r="AY393" s="276" t="s">
        <v>184</v>
      </c>
    </row>
    <row r="394" s="13" customFormat="1">
      <c r="A394" s="13"/>
      <c r="B394" s="266"/>
      <c r="C394" s="267"/>
      <c r="D394" s="258" t="s">
        <v>271</v>
      </c>
      <c r="E394" s="268" t="s">
        <v>1</v>
      </c>
      <c r="F394" s="269" t="s">
        <v>754</v>
      </c>
      <c r="G394" s="267"/>
      <c r="H394" s="270">
        <v>45</v>
      </c>
      <c r="I394" s="271"/>
      <c r="J394" s="267"/>
      <c r="K394" s="267"/>
      <c r="L394" s="272"/>
      <c r="M394" s="273"/>
      <c r="N394" s="274"/>
      <c r="O394" s="274"/>
      <c r="P394" s="274"/>
      <c r="Q394" s="274"/>
      <c r="R394" s="274"/>
      <c r="S394" s="274"/>
      <c r="T394" s="275"/>
      <c r="U394" s="13"/>
      <c r="V394" s="13"/>
      <c r="W394" s="13"/>
      <c r="X394" s="13"/>
      <c r="Y394" s="13"/>
      <c r="Z394" s="13"/>
      <c r="AA394" s="13"/>
      <c r="AB394" s="13"/>
      <c r="AC394" s="13"/>
      <c r="AD394" s="13"/>
      <c r="AE394" s="13"/>
      <c r="AT394" s="276" t="s">
        <v>271</v>
      </c>
      <c r="AU394" s="276" t="s">
        <v>99</v>
      </c>
      <c r="AV394" s="13" t="s">
        <v>99</v>
      </c>
      <c r="AW394" s="13" t="s">
        <v>38</v>
      </c>
      <c r="AX394" s="13" t="s">
        <v>83</v>
      </c>
      <c r="AY394" s="276" t="s">
        <v>184</v>
      </c>
    </row>
    <row r="395" s="14" customFormat="1">
      <c r="A395" s="14"/>
      <c r="B395" s="277"/>
      <c r="C395" s="278"/>
      <c r="D395" s="258" t="s">
        <v>271</v>
      </c>
      <c r="E395" s="279" t="s">
        <v>1</v>
      </c>
      <c r="F395" s="280" t="s">
        <v>273</v>
      </c>
      <c r="G395" s="278"/>
      <c r="H395" s="281">
        <v>215.81999999999999</v>
      </c>
      <c r="I395" s="282"/>
      <c r="J395" s="278"/>
      <c r="K395" s="278"/>
      <c r="L395" s="283"/>
      <c r="M395" s="284"/>
      <c r="N395" s="285"/>
      <c r="O395" s="285"/>
      <c r="P395" s="285"/>
      <c r="Q395" s="285"/>
      <c r="R395" s="285"/>
      <c r="S395" s="285"/>
      <c r="T395" s="286"/>
      <c r="U395" s="14"/>
      <c r="V395" s="14"/>
      <c r="W395" s="14"/>
      <c r="X395" s="14"/>
      <c r="Y395" s="14"/>
      <c r="Z395" s="14"/>
      <c r="AA395" s="14"/>
      <c r="AB395" s="14"/>
      <c r="AC395" s="14"/>
      <c r="AD395" s="14"/>
      <c r="AE395" s="14"/>
      <c r="AT395" s="287" t="s">
        <v>271</v>
      </c>
      <c r="AU395" s="287" t="s">
        <v>99</v>
      </c>
      <c r="AV395" s="14" t="s">
        <v>196</v>
      </c>
      <c r="AW395" s="14" t="s">
        <v>38</v>
      </c>
      <c r="AX395" s="14" t="s">
        <v>91</v>
      </c>
      <c r="AY395" s="287" t="s">
        <v>184</v>
      </c>
    </row>
    <row r="396" s="12" customFormat="1" ht="22.8" customHeight="1">
      <c r="A396" s="12"/>
      <c r="B396" s="229"/>
      <c r="C396" s="230"/>
      <c r="D396" s="231" t="s">
        <v>82</v>
      </c>
      <c r="E396" s="243" t="s">
        <v>205</v>
      </c>
      <c r="F396" s="243" t="s">
        <v>755</v>
      </c>
      <c r="G396" s="230"/>
      <c r="H396" s="230"/>
      <c r="I396" s="233"/>
      <c r="J396" s="244">
        <f>BK396</f>
        <v>0</v>
      </c>
      <c r="K396" s="230"/>
      <c r="L396" s="235"/>
      <c r="M396" s="236"/>
      <c r="N396" s="237"/>
      <c r="O396" s="237"/>
      <c r="P396" s="238">
        <f>SUM(P397:P647)</f>
        <v>0</v>
      </c>
      <c r="Q396" s="237"/>
      <c r="R396" s="238">
        <f>SUM(R397:R647)</f>
        <v>876.52826823999999</v>
      </c>
      <c r="S396" s="237"/>
      <c r="T396" s="239">
        <f>SUM(T397:T647)</f>
        <v>0</v>
      </c>
      <c r="U396" s="12"/>
      <c r="V396" s="12"/>
      <c r="W396" s="12"/>
      <c r="X396" s="12"/>
      <c r="Y396" s="12"/>
      <c r="Z396" s="12"/>
      <c r="AA396" s="12"/>
      <c r="AB396" s="12"/>
      <c r="AC396" s="12"/>
      <c r="AD396" s="12"/>
      <c r="AE396" s="12"/>
      <c r="AR396" s="240" t="s">
        <v>91</v>
      </c>
      <c r="AT396" s="241" t="s">
        <v>82</v>
      </c>
      <c r="AU396" s="241" t="s">
        <v>91</v>
      </c>
      <c r="AY396" s="240" t="s">
        <v>184</v>
      </c>
      <c r="BK396" s="242">
        <f>SUM(BK397:BK647)</f>
        <v>0</v>
      </c>
    </row>
    <row r="397" s="2" customFormat="1" ht="16.5" customHeight="1">
      <c r="A397" s="40"/>
      <c r="B397" s="41"/>
      <c r="C397" s="245" t="s">
        <v>756</v>
      </c>
      <c r="D397" s="245" t="s">
        <v>187</v>
      </c>
      <c r="E397" s="246" t="s">
        <v>757</v>
      </c>
      <c r="F397" s="247" t="s">
        <v>758</v>
      </c>
      <c r="G397" s="248" t="s">
        <v>269</v>
      </c>
      <c r="H397" s="249">
        <v>420.27999999999997</v>
      </c>
      <c r="I397" s="250"/>
      <c r="J397" s="251">
        <f>ROUND(I397*H397,2)</f>
        <v>0</v>
      </c>
      <c r="K397" s="247" t="s">
        <v>191</v>
      </c>
      <c r="L397" s="46"/>
      <c r="M397" s="252" t="s">
        <v>1</v>
      </c>
      <c r="N397" s="253" t="s">
        <v>49</v>
      </c>
      <c r="O397" s="93"/>
      <c r="P397" s="254">
        <f>O397*H397</f>
        <v>0</v>
      </c>
      <c r="Q397" s="254">
        <v>0.0073499999999999998</v>
      </c>
      <c r="R397" s="254">
        <f>Q397*H397</f>
        <v>3.0890579999999996</v>
      </c>
      <c r="S397" s="254">
        <v>0</v>
      </c>
      <c r="T397" s="255">
        <f>S397*H397</f>
        <v>0</v>
      </c>
      <c r="U397" s="40"/>
      <c r="V397" s="40"/>
      <c r="W397" s="40"/>
      <c r="X397" s="40"/>
      <c r="Y397" s="40"/>
      <c r="Z397" s="40"/>
      <c r="AA397" s="40"/>
      <c r="AB397" s="40"/>
      <c r="AC397" s="40"/>
      <c r="AD397" s="40"/>
      <c r="AE397" s="40"/>
      <c r="AR397" s="256" t="s">
        <v>196</v>
      </c>
      <c r="AT397" s="256" t="s">
        <v>187</v>
      </c>
      <c r="AU397" s="256" t="s">
        <v>99</v>
      </c>
      <c r="AY397" s="18" t="s">
        <v>184</v>
      </c>
      <c r="BE397" s="257">
        <f>IF(N397="základní",J397,0)</f>
        <v>0</v>
      </c>
      <c r="BF397" s="257">
        <f>IF(N397="snížená",J397,0)</f>
        <v>0</v>
      </c>
      <c r="BG397" s="257">
        <f>IF(N397="zákl. přenesená",J397,0)</f>
        <v>0</v>
      </c>
      <c r="BH397" s="257">
        <f>IF(N397="sníž. přenesená",J397,0)</f>
        <v>0</v>
      </c>
      <c r="BI397" s="257">
        <f>IF(N397="nulová",J397,0)</f>
        <v>0</v>
      </c>
      <c r="BJ397" s="18" t="s">
        <v>99</v>
      </c>
      <c r="BK397" s="257">
        <f>ROUND(I397*H397,2)</f>
        <v>0</v>
      </c>
      <c r="BL397" s="18" t="s">
        <v>196</v>
      </c>
      <c r="BM397" s="256" t="s">
        <v>759</v>
      </c>
    </row>
    <row r="398" s="15" customFormat="1">
      <c r="A398" s="15"/>
      <c r="B398" s="288"/>
      <c r="C398" s="289"/>
      <c r="D398" s="258" t="s">
        <v>271</v>
      </c>
      <c r="E398" s="290" t="s">
        <v>1</v>
      </c>
      <c r="F398" s="291" t="s">
        <v>760</v>
      </c>
      <c r="G398" s="289"/>
      <c r="H398" s="290" t="s">
        <v>1</v>
      </c>
      <c r="I398" s="292"/>
      <c r="J398" s="289"/>
      <c r="K398" s="289"/>
      <c r="L398" s="293"/>
      <c r="M398" s="294"/>
      <c r="N398" s="295"/>
      <c r="O398" s="295"/>
      <c r="P398" s="295"/>
      <c r="Q398" s="295"/>
      <c r="R398" s="295"/>
      <c r="S398" s="295"/>
      <c r="T398" s="296"/>
      <c r="U398" s="15"/>
      <c r="V398" s="15"/>
      <c r="W398" s="15"/>
      <c r="X398" s="15"/>
      <c r="Y398" s="15"/>
      <c r="Z398" s="15"/>
      <c r="AA398" s="15"/>
      <c r="AB398" s="15"/>
      <c r="AC398" s="15"/>
      <c r="AD398" s="15"/>
      <c r="AE398" s="15"/>
      <c r="AT398" s="297" t="s">
        <v>271</v>
      </c>
      <c r="AU398" s="297" t="s">
        <v>99</v>
      </c>
      <c r="AV398" s="15" t="s">
        <v>91</v>
      </c>
      <c r="AW398" s="15" t="s">
        <v>38</v>
      </c>
      <c r="AX398" s="15" t="s">
        <v>83</v>
      </c>
      <c r="AY398" s="297" t="s">
        <v>184</v>
      </c>
    </row>
    <row r="399" s="13" customFormat="1">
      <c r="A399" s="13"/>
      <c r="B399" s="266"/>
      <c r="C399" s="267"/>
      <c r="D399" s="258" t="s">
        <v>271</v>
      </c>
      <c r="E399" s="268" t="s">
        <v>1</v>
      </c>
      <c r="F399" s="269" t="s">
        <v>761</v>
      </c>
      <c r="G399" s="267"/>
      <c r="H399" s="270">
        <v>139.75</v>
      </c>
      <c r="I399" s="271"/>
      <c r="J399" s="267"/>
      <c r="K399" s="267"/>
      <c r="L399" s="272"/>
      <c r="M399" s="273"/>
      <c r="N399" s="274"/>
      <c r="O399" s="274"/>
      <c r="P399" s="274"/>
      <c r="Q399" s="274"/>
      <c r="R399" s="274"/>
      <c r="S399" s="274"/>
      <c r="T399" s="275"/>
      <c r="U399" s="13"/>
      <c r="V399" s="13"/>
      <c r="W399" s="13"/>
      <c r="X399" s="13"/>
      <c r="Y399" s="13"/>
      <c r="Z399" s="13"/>
      <c r="AA399" s="13"/>
      <c r="AB399" s="13"/>
      <c r="AC399" s="13"/>
      <c r="AD399" s="13"/>
      <c r="AE399" s="13"/>
      <c r="AT399" s="276" t="s">
        <v>271</v>
      </c>
      <c r="AU399" s="276" t="s">
        <v>99</v>
      </c>
      <c r="AV399" s="13" t="s">
        <v>99</v>
      </c>
      <c r="AW399" s="13" t="s">
        <v>38</v>
      </c>
      <c r="AX399" s="13" t="s">
        <v>83</v>
      </c>
      <c r="AY399" s="276" t="s">
        <v>184</v>
      </c>
    </row>
    <row r="400" s="13" customFormat="1">
      <c r="A400" s="13"/>
      <c r="B400" s="266"/>
      <c r="C400" s="267"/>
      <c r="D400" s="258" t="s">
        <v>271</v>
      </c>
      <c r="E400" s="268" t="s">
        <v>1</v>
      </c>
      <c r="F400" s="269" t="s">
        <v>762</v>
      </c>
      <c r="G400" s="267"/>
      <c r="H400" s="270">
        <v>68.719999999999999</v>
      </c>
      <c r="I400" s="271"/>
      <c r="J400" s="267"/>
      <c r="K400" s="267"/>
      <c r="L400" s="272"/>
      <c r="M400" s="273"/>
      <c r="N400" s="274"/>
      <c r="O400" s="274"/>
      <c r="P400" s="274"/>
      <c r="Q400" s="274"/>
      <c r="R400" s="274"/>
      <c r="S400" s="274"/>
      <c r="T400" s="275"/>
      <c r="U400" s="13"/>
      <c r="V400" s="13"/>
      <c r="W400" s="13"/>
      <c r="X400" s="13"/>
      <c r="Y400" s="13"/>
      <c r="Z400" s="13"/>
      <c r="AA400" s="13"/>
      <c r="AB400" s="13"/>
      <c r="AC400" s="13"/>
      <c r="AD400" s="13"/>
      <c r="AE400" s="13"/>
      <c r="AT400" s="276" t="s">
        <v>271</v>
      </c>
      <c r="AU400" s="276" t="s">
        <v>99</v>
      </c>
      <c r="AV400" s="13" t="s">
        <v>99</v>
      </c>
      <c r="AW400" s="13" t="s">
        <v>38</v>
      </c>
      <c r="AX400" s="13" t="s">
        <v>83</v>
      </c>
      <c r="AY400" s="276" t="s">
        <v>184</v>
      </c>
    </row>
    <row r="401" s="13" customFormat="1">
      <c r="A401" s="13"/>
      <c r="B401" s="266"/>
      <c r="C401" s="267"/>
      <c r="D401" s="258" t="s">
        <v>271</v>
      </c>
      <c r="E401" s="268" t="s">
        <v>1</v>
      </c>
      <c r="F401" s="269" t="s">
        <v>763</v>
      </c>
      <c r="G401" s="267"/>
      <c r="H401" s="270">
        <v>68.730000000000004</v>
      </c>
      <c r="I401" s="271"/>
      <c r="J401" s="267"/>
      <c r="K401" s="267"/>
      <c r="L401" s="272"/>
      <c r="M401" s="273"/>
      <c r="N401" s="274"/>
      <c r="O401" s="274"/>
      <c r="P401" s="274"/>
      <c r="Q401" s="274"/>
      <c r="R401" s="274"/>
      <c r="S401" s="274"/>
      <c r="T401" s="275"/>
      <c r="U401" s="13"/>
      <c r="V401" s="13"/>
      <c r="W401" s="13"/>
      <c r="X401" s="13"/>
      <c r="Y401" s="13"/>
      <c r="Z401" s="13"/>
      <c r="AA401" s="13"/>
      <c r="AB401" s="13"/>
      <c r="AC401" s="13"/>
      <c r="AD401" s="13"/>
      <c r="AE401" s="13"/>
      <c r="AT401" s="276" t="s">
        <v>271</v>
      </c>
      <c r="AU401" s="276" t="s">
        <v>99</v>
      </c>
      <c r="AV401" s="13" t="s">
        <v>99</v>
      </c>
      <c r="AW401" s="13" t="s">
        <v>38</v>
      </c>
      <c r="AX401" s="13" t="s">
        <v>83</v>
      </c>
      <c r="AY401" s="276" t="s">
        <v>184</v>
      </c>
    </row>
    <row r="402" s="13" customFormat="1">
      <c r="A402" s="13"/>
      <c r="B402" s="266"/>
      <c r="C402" s="267"/>
      <c r="D402" s="258" t="s">
        <v>271</v>
      </c>
      <c r="E402" s="268" t="s">
        <v>1</v>
      </c>
      <c r="F402" s="269" t="s">
        <v>764</v>
      </c>
      <c r="G402" s="267"/>
      <c r="H402" s="270">
        <v>143.08000000000001</v>
      </c>
      <c r="I402" s="271"/>
      <c r="J402" s="267"/>
      <c r="K402" s="267"/>
      <c r="L402" s="272"/>
      <c r="M402" s="273"/>
      <c r="N402" s="274"/>
      <c r="O402" s="274"/>
      <c r="P402" s="274"/>
      <c r="Q402" s="274"/>
      <c r="R402" s="274"/>
      <c r="S402" s="274"/>
      <c r="T402" s="275"/>
      <c r="U402" s="13"/>
      <c r="V402" s="13"/>
      <c r="W402" s="13"/>
      <c r="X402" s="13"/>
      <c r="Y402" s="13"/>
      <c r="Z402" s="13"/>
      <c r="AA402" s="13"/>
      <c r="AB402" s="13"/>
      <c r="AC402" s="13"/>
      <c r="AD402" s="13"/>
      <c r="AE402" s="13"/>
      <c r="AT402" s="276" t="s">
        <v>271</v>
      </c>
      <c r="AU402" s="276" t="s">
        <v>99</v>
      </c>
      <c r="AV402" s="13" t="s">
        <v>99</v>
      </c>
      <c r="AW402" s="13" t="s">
        <v>38</v>
      </c>
      <c r="AX402" s="13" t="s">
        <v>83</v>
      </c>
      <c r="AY402" s="276" t="s">
        <v>184</v>
      </c>
    </row>
    <row r="403" s="14" customFormat="1">
      <c r="A403" s="14"/>
      <c r="B403" s="277"/>
      <c r="C403" s="278"/>
      <c r="D403" s="258" t="s">
        <v>271</v>
      </c>
      <c r="E403" s="279" t="s">
        <v>1</v>
      </c>
      <c r="F403" s="280" t="s">
        <v>273</v>
      </c>
      <c r="G403" s="278"/>
      <c r="H403" s="281">
        <v>420.27999999999997</v>
      </c>
      <c r="I403" s="282"/>
      <c r="J403" s="278"/>
      <c r="K403" s="278"/>
      <c r="L403" s="283"/>
      <c r="M403" s="284"/>
      <c r="N403" s="285"/>
      <c r="O403" s="285"/>
      <c r="P403" s="285"/>
      <c r="Q403" s="285"/>
      <c r="R403" s="285"/>
      <c r="S403" s="285"/>
      <c r="T403" s="286"/>
      <c r="U403" s="14"/>
      <c r="V403" s="14"/>
      <c r="W403" s="14"/>
      <c r="X403" s="14"/>
      <c r="Y403" s="14"/>
      <c r="Z403" s="14"/>
      <c r="AA403" s="14"/>
      <c r="AB403" s="14"/>
      <c r="AC403" s="14"/>
      <c r="AD403" s="14"/>
      <c r="AE403" s="14"/>
      <c r="AT403" s="287" t="s">
        <v>271</v>
      </c>
      <c r="AU403" s="287" t="s">
        <v>99</v>
      </c>
      <c r="AV403" s="14" t="s">
        <v>196</v>
      </c>
      <c r="AW403" s="14" t="s">
        <v>38</v>
      </c>
      <c r="AX403" s="14" t="s">
        <v>91</v>
      </c>
      <c r="AY403" s="287" t="s">
        <v>184</v>
      </c>
    </row>
    <row r="404" s="2" customFormat="1" ht="16.5" customHeight="1">
      <c r="A404" s="40"/>
      <c r="B404" s="41"/>
      <c r="C404" s="245" t="s">
        <v>765</v>
      </c>
      <c r="D404" s="245" t="s">
        <v>187</v>
      </c>
      <c r="E404" s="246" t="s">
        <v>766</v>
      </c>
      <c r="F404" s="247" t="s">
        <v>767</v>
      </c>
      <c r="G404" s="248" t="s">
        <v>269</v>
      </c>
      <c r="H404" s="249">
        <v>42.030000000000001</v>
      </c>
      <c r="I404" s="250"/>
      <c r="J404" s="251">
        <f>ROUND(I404*H404,2)</f>
        <v>0</v>
      </c>
      <c r="K404" s="247" t="s">
        <v>191</v>
      </c>
      <c r="L404" s="46"/>
      <c r="M404" s="252" t="s">
        <v>1</v>
      </c>
      <c r="N404" s="253" t="s">
        <v>49</v>
      </c>
      <c r="O404" s="93"/>
      <c r="P404" s="254">
        <f>O404*H404</f>
        <v>0</v>
      </c>
      <c r="Q404" s="254">
        <v>0.040000000000000001</v>
      </c>
      <c r="R404" s="254">
        <f>Q404*H404</f>
        <v>1.6812</v>
      </c>
      <c r="S404" s="254">
        <v>0</v>
      </c>
      <c r="T404" s="255">
        <f>S404*H404</f>
        <v>0</v>
      </c>
      <c r="U404" s="40"/>
      <c r="V404" s="40"/>
      <c r="W404" s="40"/>
      <c r="X404" s="40"/>
      <c r="Y404" s="40"/>
      <c r="Z404" s="40"/>
      <c r="AA404" s="40"/>
      <c r="AB404" s="40"/>
      <c r="AC404" s="40"/>
      <c r="AD404" s="40"/>
      <c r="AE404" s="40"/>
      <c r="AR404" s="256" t="s">
        <v>196</v>
      </c>
      <c r="AT404" s="256" t="s">
        <v>187</v>
      </c>
      <c r="AU404" s="256" t="s">
        <v>99</v>
      </c>
      <c r="AY404" s="18" t="s">
        <v>184</v>
      </c>
      <c r="BE404" s="257">
        <f>IF(N404="základní",J404,0)</f>
        <v>0</v>
      </c>
      <c r="BF404" s="257">
        <f>IF(N404="snížená",J404,0)</f>
        <v>0</v>
      </c>
      <c r="BG404" s="257">
        <f>IF(N404="zákl. přenesená",J404,0)</f>
        <v>0</v>
      </c>
      <c r="BH404" s="257">
        <f>IF(N404="sníž. přenesená",J404,0)</f>
        <v>0</v>
      </c>
      <c r="BI404" s="257">
        <f>IF(N404="nulová",J404,0)</f>
        <v>0</v>
      </c>
      <c r="BJ404" s="18" t="s">
        <v>99</v>
      </c>
      <c r="BK404" s="257">
        <f>ROUND(I404*H404,2)</f>
        <v>0</v>
      </c>
      <c r="BL404" s="18" t="s">
        <v>196</v>
      </c>
      <c r="BM404" s="256" t="s">
        <v>768</v>
      </c>
    </row>
    <row r="405" s="2" customFormat="1" ht="16.5" customHeight="1">
      <c r="A405" s="40"/>
      <c r="B405" s="41"/>
      <c r="C405" s="245" t="s">
        <v>769</v>
      </c>
      <c r="D405" s="245" t="s">
        <v>187</v>
      </c>
      <c r="E405" s="246" t="s">
        <v>770</v>
      </c>
      <c r="F405" s="247" t="s">
        <v>771</v>
      </c>
      <c r="G405" s="248" t="s">
        <v>269</v>
      </c>
      <c r="H405" s="249">
        <v>50.436</v>
      </c>
      <c r="I405" s="250"/>
      <c r="J405" s="251">
        <f>ROUND(I405*H405,2)</f>
        <v>0</v>
      </c>
      <c r="K405" s="247" t="s">
        <v>191</v>
      </c>
      <c r="L405" s="46"/>
      <c r="M405" s="252" t="s">
        <v>1</v>
      </c>
      <c r="N405" s="253" t="s">
        <v>49</v>
      </c>
      <c r="O405" s="93"/>
      <c r="P405" s="254">
        <f>O405*H405</f>
        <v>0</v>
      </c>
      <c r="Q405" s="254">
        <v>0.0043800000000000002</v>
      </c>
      <c r="R405" s="254">
        <f>Q405*H405</f>
        <v>0.22090968</v>
      </c>
      <c r="S405" s="254">
        <v>0</v>
      </c>
      <c r="T405" s="255">
        <f>S405*H405</f>
        <v>0</v>
      </c>
      <c r="U405" s="40"/>
      <c r="V405" s="40"/>
      <c r="W405" s="40"/>
      <c r="X405" s="40"/>
      <c r="Y405" s="40"/>
      <c r="Z405" s="40"/>
      <c r="AA405" s="40"/>
      <c r="AB405" s="40"/>
      <c r="AC405" s="40"/>
      <c r="AD405" s="40"/>
      <c r="AE405" s="40"/>
      <c r="AR405" s="256" t="s">
        <v>196</v>
      </c>
      <c r="AT405" s="256" t="s">
        <v>187</v>
      </c>
      <c r="AU405" s="256" t="s">
        <v>99</v>
      </c>
      <c r="AY405" s="18" t="s">
        <v>184</v>
      </c>
      <c r="BE405" s="257">
        <f>IF(N405="základní",J405,0)</f>
        <v>0</v>
      </c>
      <c r="BF405" s="257">
        <f>IF(N405="snížená",J405,0)</f>
        <v>0</v>
      </c>
      <c r="BG405" s="257">
        <f>IF(N405="zákl. přenesená",J405,0)</f>
        <v>0</v>
      </c>
      <c r="BH405" s="257">
        <f>IF(N405="sníž. přenesená",J405,0)</f>
        <v>0</v>
      </c>
      <c r="BI405" s="257">
        <f>IF(N405="nulová",J405,0)</f>
        <v>0</v>
      </c>
      <c r="BJ405" s="18" t="s">
        <v>99</v>
      </c>
      <c r="BK405" s="257">
        <f>ROUND(I405*H405,2)</f>
        <v>0</v>
      </c>
      <c r="BL405" s="18" t="s">
        <v>196</v>
      </c>
      <c r="BM405" s="256" t="s">
        <v>772</v>
      </c>
    </row>
    <row r="406" s="13" customFormat="1">
      <c r="A406" s="13"/>
      <c r="B406" s="266"/>
      <c r="C406" s="267"/>
      <c r="D406" s="258" t="s">
        <v>271</v>
      </c>
      <c r="E406" s="267"/>
      <c r="F406" s="269" t="s">
        <v>773</v>
      </c>
      <c r="G406" s="267"/>
      <c r="H406" s="270">
        <v>50.436</v>
      </c>
      <c r="I406" s="271"/>
      <c r="J406" s="267"/>
      <c r="K406" s="267"/>
      <c r="L406" s="272"/>
      <c r="M406" s="273"/>
      <c r="N406" s="274"/>
      <c r="O406" s="274"/>
      <c r="P406" s="274"/>
      <c r="Q406" s="274"/>
      <c r="R406" s="274"/>
      <c r="S406" s="274"/>
      <c r="T406" s="275"/>
      <c r="U406" s="13"/>
      <c r="V406" s="13"/>
      <c r="W406" s="13"/>
      <c r="X406" s="13"/>
      <c r="Y406" s="13"/>
      <c r="Z406" s="13"/>
      <c r="AA406" s="13"/>
      <c r="AB406" s="13"/>
      <c r="AC406" s="13"/>
      <c r="AD406" s="13"/>
      <c r="AE406" s="13"/>
      <c r="AT406" s="276" t="s">
        <v>271</v>
      </c>
      <c r="AU406" s="276" t="s">
        <v>99</v>
      </c>
      <c r="AV406" s="13" t="s">
        <v>99</v>
      </c>
      <c r="AW406" s="13" t="s">
        <v>4</v>
      </c>
      <c r="AX406" s="13" t="s">
        <v>91</v>
      </c>
      <c r="AY406" s="276" t="s">
        <v>184</v>
      </c>
    </row>
    <row r="407" s="2" customFormat="1" ht="16.5" customHeight="1">
      <c r="A407" s="40"/>
      <c r="B407" s="41"/>
      <c r="C407" s="245" t="s">
        <v>774</v>
      </c>
      <c r="D407" s="245" t="s">
        <v>187</v>
      </c>
      <c r="E407" s="246" t="s">
        <v>775</v>
      </c>
      <c r="F407" s="247" t="s">
        <v>776</v>
      </c>
      <c r="G407" s="248" t="s">
        <v>269</v>
      </c>
      <c r="H407" s="249">
        <v>420.27999999999997</v>
      </c>
      <c r="I407" s="250"/>
      <c r="J407" s="251">
        <f>ROUND(I407*H407,2)</f>
        <v>0</v>
      </c>
      <c r="K407" s="247" t="s">
        <v>191</v>
      </c>
      <c r="L407" s="46"/>
      <c r="M407" s="252" t="s">
        <v>1</v>
      </c>
      <c r="N407" s="253" t="s">
        <v>49</v>
      </c>
      <c r="O407" s="93"/>
      <c r="P407" s="254">
        <f>O407*H407</f>
        <v>0</v>
      </c>
      <c r="Q407" s="254">
        <v>0.018380000000000001</v>
      </c>
      <c r="R407" s="254">
        <f>Q407*H407</f>
        <v>7.7247463999999999</v>
      </c>
      <c r="S407" s="254">
        <v>0</v>
      </c>
      <c r="T407" s="255">
        <f>S407*H407</f>
        <v>0</v>
      </c>
      <c r="U407" s="40"/>
      <c r="V407" s="40"/>
      <c r="W407" s="40"/>
      <c r="X407" s="40"/>
      <c r="Y407" s="40"/>
      <c r="Z407" s="40"/>
      <c r="AA407" s="40"/>
      <c r="AB407" s="40"/>
      <c r="AC407" s="40"/>
      <c r="AD407" s="40"/>
      <c r="AE407" s="40"/>
      <c r="AR407" s="256" t="s">
        <v>196</v>
      </c>
      <c r="AT407" s="256" t="s">
        <v>187</v>
      </c>
      <c r="AU407" s="256" t="s">
        <v>99</v>
      </c>
      <c r="AY407" s="18" t="s">
        <v>184</v>
      </c>
      <c r="BE407" s="257">
        <f>IF(N407="základní",J407,0)</f>
        <v>0</v>
      </c>
      <c r="BF407" s="257">
        <f>IF(N407="snížená",J407,0)</f>
        <v>0</v>
      </c>
      <c r="BG407" s="257">
        <f>IF(N407="zákl. přenesená",J407,0)</f>
        <v>0</v>
      </c>
      <c r="BH407" s="257">
        <f>IF(N407="sníž. přenesená",J407,0)</f>
        <v>0</v>
      </c>
      <c r="BI407" s="257">
        <f>IF(N407="nulová",J407,0)</f>
        <v>0</v>
      </c>
      <c r="BJ407" s="18" t="s">
        <v>99</v>
      </c>
      <c r="BK407" s="257">
        <f>ROUND(I407*H407,2)</f>
        <v>0</v>
      </c>
      <c r="BL407" s="18" t="s">
        <v>196</v>
      </c>
      <c r="BM407" s="256" t="s">
        <v>777</v>
      </c>
    </row>
    <row r="408" s="15" customFormat="1">
      <c r="A408" s="15"/>
      <c r="B408" s="288"/>
      <c r="C408" s="289"/>
      <c r="D408" s="258" t="s">
        <v>271</v>
      </c>
      <c r="E408" s="290" t="s">
        <v>1</v>
      </c>
      <c r="F408" s="291" t="s">
        <v>760</v>
      </c>
      <c r="G408" s="289"/>
      <c r="H408" s="290" t="s">
        <v>1</v>
      </c>
      <c r="I408" s="292"/>
      <c r="J408" s="289"/>
      <c r="K408" s="289"/>
      <c r="L408" s="293"/>
      <c r="M408" s="294"/>
      <c r="N408" s="295"/>
      <c r="O408" s="295"/>
      <c r="P408" s="295"/>
      <c r="Q408" s="295"/>
      <c r="R408" s="295"/>
      <c r="S408" s="295"/>
      <c r="T408" s="296"/>
      <c r="U408" s="15"/>
      <c r="V408" s="15"/>
      <c r="W408" s="15"/>
      <c r="X408" s="15"/>
      <c r="Y408" s="15"/>
      <c r="Z408" s="15"/>
      <c r="AA408" s="15"/>
      <c r="AB408" s="15"/>
      <c r="AC408" s="15"/>
      <c r="AD408" s="15"/>
      <c r="AE408" s="15"/>
      <c r="AT408" s="297" t="s">
        <v>271</v>
      </c>
      <c r="AU408" s="297" t="s">
        <v>99</v>
      </c>
      <c r="AV408" s="15" t="s">
        <v>91</v>
      </c>
      <c r="AW408" s="15" t="s">
        <v>38</v>
      </c>
      <c r="AX408" s="15" t="s">
        <v>83</v>
      </c>
      <c r="AY408" s="297" t="s">
        <v>184</v>
      </c>
    </row>
    <row r="409" s="13" customFormat="1">
      <c r="A409" s="13"/>
      <c r="B409" s="266"/>
      <c r="C409" s="267"/>
      <c r="D409" s="258" t="s">
        <v>271</v>
      </c>
      <c r="E409" s="268" t="s">
        <v>1</v>
      </c>
      <c r="F409" s="269" t="s">
        <v>761</v>
      </c>
      <c r="G409" s="267"/>
      <c r="H409" s="270">
        <v>139.75</v>
      </c>
      <c r="I409" s="271"/>
      <c r="J409" s="267"/>
      <c r="K409" s="267"/>
      <c r="L409" s="272"/>
      <c r="M409" s="273"/>
      <c r="N409" s="274"/>
      <c r="O409" s="274"/>
      <c r="P409" s="274"/>
      <c r="Q409" s="274"/>
      <c r="R409" s="274"/>
      <c r="S409" s="274"/>
      <c r="T409" s="275"/>
      <c r="U409" s="13"/>
      <c r="V409" s="13"/>
      <c r="W409" s="13"/>
      <c r="X409" s="13"/>
      <c r="Y409" s="13"/>
      <c r="Z409" s="13"/>
      <c r="AA409" s="13"/>
      <c r="AB409" s="13"/>
      <c r="AC409" s="13"/>
      <c r="AD409" s="13"/>
      <c r="AE409" s="13"/>
      <c r="AT409" s="276" t="s">
        <v>271</v>
      </c>
      <c r="AU409" s="276" t="s">
        <v>99</v>
      </c>
      <c r="AV409" s="13" t="s">
        <v>99</v>
      </c>
      <c r="AW409" s="13" t="s">
        <v>38</v>
      </c>
      <c r="AX409" s="13" t="s">
        <v>83</v>
      </c>
      <c r="AY409" s="276" t="s">
        <v>184</v>
      </c>
    </row>
    <row r="410" s="13" customFormat="1">
      <c r="A410" s="13"/>
      <c r="B410" s="266"/>
      <c r="C410" s="267"/>
      <c r="D410" s="258" t="s">
        <v>271</v>
      </c>
      <c r="E410" s="268" t="s">
        <v>1</v>
      </c>
      <c r="F410" s="269" t="s">
        <v>762</v>
      </c>
      <c r="G410" s="267"/>
      <c r="H410" s="270">
        <v>68.719999999999999</v>
      </c>
      <c r="I410" s="271"/>
      <c r="J410" s="267"/>
      <c r="K410" s="267"/>
      <c r="L410" s="272"/>
      <c r="M410" s="273"/>
      <c r="N410" s="274"/>
      <c r="O410" s="274"/>
      <c r="P410" s="274"/>
      <c r="Q410" s="274"/>
      <c r="R410" s="274"/>
      <c r="S410" s="274"/>
      <c r="T410" s="275"/>
      <c r="U410" s="13"/>
      <c r="V410" s="13"/>
      <c r="W410" s="13"/>
      <c r="X410" s="13"/>
      <c r="Y410" s="13"/>
      <c r="Z410" s="13"/>
      <c r="AA410" s="13"/>
      <c r="AB410" s="13"/>
      <c r="AC410" s="13"/>
      <c r="AD410" s="13"/>
      <c r="AE410" s="13"/>
      <c r="AT410" s="276" t="s">
        <v>271</v>
      </c>
      <c r="AU410" s="276" t="s">
        <v>99</v>
      </c>
      <c r="AV410" s="13" t="s">
        <v>99</v>
      </c>
      <c r="AW410" s="13" t="s">
        <v>38</v>
      </c>
      <c r="AX410" s="13" t="s">
        <v>83</v>
      </c>
      <c r="AY410" s="276" t="s">
        <v>184</v>
      </c>
    </row>
    <row r="411" s="13" customFormat="1">
      <c r="A411" s="13"/>
      <c r="B411" s="266"/>
      <c r="C411" s="267"/>
      <c r="D411" s="258" t="s">
        <v>271</v>
      </c>
      <c r="E411" s="268" t="s">
        <v>1</v>
      </c>
      <c r="F411" s="269" t="s">
        <v>763</v>
      </c>
      <c r="G411" s="267"/>
      <c r="H411" s="270">
        <v>68.730000000000004</v>
      </c>
      <c r="I411" s="271"/>
      <c r="J411" s="267"/>
      <c r="K411" s="267"/>
      <c r="L411" s="272"/>
      <c r="M411" s="273"/>
      <c r="N411" s="274"/>
      <c r="O411" s="274"/>
      <c r="P411" s="274"/>
      <c r="Q411" s="274"/>
      <c r="R411" s="274"/>
      <c r="S411" s="274"/>
      <c r="T411" s="275"/>
      <c r="U411" s="13"/>
      <c r="V411" s="13"/>
      <c r="W411" s="13"/>
      <c r="X411" s="13"/>
      <c r="Y411" s="13"/>
      <c r="Z411" s="13"/>
      <c r="AA411" s="13"/>
      <c r="AB411" s="13"/>
      <c r="AC411" s="13"/>
      <c r="AD411" s="13"/>
      <c r="AE411" s="13"/>
      <c r="AT411" s="276" t="s">
        <v>271</v>
      </c>
      <c r="AU411" s="276" t="s">
        <v>99</v>
      </c>
      <c r="AV411" s="13" t="s">
        <v>99</v>
      </c>
      <c r="AW411" s="13" t="s">
        <v>38</v>
      </c>
      <c r="AX411" s="13" t="s">
        <v>83</v>
      </c>
      <c r="AY411" s="276" t="s">
        <v>184</v>
      </c>
    </row>
    <row r="412" s="13" customFormat="1">
      <c r="A412" s="13"/>
      <c r="B412" s="266"/>
      <c r="C412" s="267"/>
      <c r="D412" s="258" t="s">
        <v>271</v>
      </c>
      <c r="E412" s="268" t="s">
        <v>1</v>
      </c>
      <c r="F412" s="269" t="s">
        <v>764</v>
      </c>
      <c r="G412" s="267"/>
      <c r="H412" s="270">
        <v>143.08000000000001</v>
      </c>
      <c r="I412" s="271"/>
      <c r="J412" s="267"/>
      <c r="K412" s="267"/>
      <c r="L412" s="272"/>
      <c r="M412" s="273"/>
      <c r="N412" s="274"/>
      <c r="O412" s="274"/>
      <c r="P412" s="274"/>
      <c r="Q412" s="274"/>
      <c r="R412" s="274"/>
      <c r="S412" s="274"/>
      <c r="T412" s="275"/>
      <c r="U412" s="13"/>
      <c r="V412" s="13"/>
      <c r="W412" s="13"/>
      <c r="X412" s="13"/>
      <c r="Y412" s="13"/>
      <c r="Z412" s="13"/>
      <c r="AA412" s="13"/>
      <c r="AB412" s="13"/>
      <c r="AC412" s="13"/>
      <c r="AD412" s="13"/>
      <c r="AE412" s="13"/>
      <c r="AT412" s="276" t="s">
        <v>271</v>
      </c>
      <c r="AU412" s="276" t="s">
        <v>99</v>
      </c>
      <c r="AV412" s="13" t="s">
        <v>99</v>
      </c>
      <c r="AW412" s="13" t="s">
        <v>38</v>
      </c>
      <c r="AX412" s="13" t="s">
        <v>83</v>
      </c>
      <c r="AY412" s="276" t="s">
        <v>184</v>
      </c>
    </row>
    <row r="413" s="14" customFormat="1">
      <c r="A413" s="14"/>
      <c r="B413" s="277"/>
      <c r="C413" s="278"/>
      <c r="D413" s="258" t="s">
        <v>271</v>
      </c>
      <c r="E413" s="279" t="s">
        <v>1</v>
      </c>
      <c r="F413" s="280" t="s">
        <v>273</v>
      </c>
      <c r="G413" s="278"/>
      <c r="H413" s="281">
        <v>420.27999999999997</v>
      </c>
      <c r="I413" s="282"/>
      <c r="J413" s="278"/>
      <c r="K413" s="278"/>
      <c r="L413" s="283"/>
      <c r="M413" s="284"/>
      <c r="N413" s="285"/>
      <c r="O413" s="285"/>
      <c r="P413" s="285"/>
      <c r="Q413" s="285"/>
      <c r="R413" s="285"/>
      <c r="S413" s="285"/>
      <c r="T413" s="286"/>
      <c r="U413" s="14"/>
      <c r="V413" s="14"/>
      <c r="W413" s="14"/>
      <c r="X413" s="14"/>
      <c r="Y413" s="14"/>
      <c r="Z413" s="14"/>
      <c r="AA413" s="14"/>
      <c r="AB413" s="14"/>
      <c r="AC413" s="14"/>
      <c r="AD413" s="14"/>
      <c r="AE413" s="14"/>
      <c r="AT413" s="287" t="s">
        <v>271</v>
      </c>
      <c r="AU413" s="287" t="s">
        <v>99</v>
      </c>
      <c r="AV413" s="14" t="s">
        <v>196</v>
      </c>
      <c r="AW413" s="14" t="s">
        <v>38</v>
      </c>
      <c r="AX413" s="14" t="s">
        <v>91</v>
      </c>
      <c r="AY413" s="287" t="s">
        <v>184</v>
      </c>
    </row>
    <row r="414" s="2" customFormat="1" ht="16.5" customHeight="1">
      <c r="A414" s="40"/>
      <c r="B414" s="41"/>
      <c r="C414" s="245" t="s">
        <v>778</v>
      </c>
      <c r="D414" s="245" t="s">
        <v>187</v>
      </c>
      <c r="E414" s="246" t="s">
        <v>779</v>
      </c>
      <c r="F414" s="247" t="s">
        <v>780</v>
      </c>
      <c r="G414" s="248" t="s">
        <v>269</v>
      </c>
      <c r="H414" s="249">
        <v>840.55999999999995</v>
      </c>
      <c r="I414" s="250"/>
      <c r="J414" s="251">
        <f>ROUND(I414*H414,2)</f>
        <v>0</v>
      </c>
      <c r="K414" s="247" t="s">
        <v>191</v>
      </c>
      <c r="L414" s="46"/>
      <c r="M414" s="252" t="s">
        <v>1</v>
      </c>
      <c r="N414" s="253" t="s">
        <v>49</v>
      </c>
      <c r="O414" s="93"/>
      <c r="P414" s="254">
        <f>O414*H414</f>
        <v>0</v>
      </c>
      <c r="Q414" s="254">
        <v>0.0079000000000000008</v>
      </c>
      <c r="R414" s="254">
        <f>Q414*H414</f>
        <v>6.6404240000000003</v>
      </c>
      <c r="S414" s="254">
        <v>0</v>
      </c>
      <c r="T414" s="255">
        <f>S414*H414</f>
        <v>0</v>
      </c>
      <c r="U414" s="40"/>
      <c r="V414" s="40"/>
      <c r="W414" s="40"/>
      <c r="X414" s="40"/>
      <c r="Y414" s="40"/>
      <c r="Z414" s="40"/>
      <c r="AA414" s="40"/>
      <c r="AB414" s="40"/>
      <c r="AC414" s="40"/>
      <c r="AD414" s="40"/>
      <c r="AE414" s="40"/>
      <c r="AR414" s="256" t="s">
        <v>196</v>
      </c>
      <c r="AT414" s="256" t="s">
        <v>187</v>
      </c>
      <c r="AU414" s="256" t="s">
        <v>99</v>
      </c>
      <c r="AY414" s="18" t="s">
        <v>184</v>
      </c>
      <c r="BE414" s="257">
        <f>IF(N414="základní",J414,0)</f>
        <v>0</v>
      </c>
      <c r="BF414" s="257">
        <f>IF(N414="snížená",J414,0)</f>
        <v>0</v>
      </c>
      <c r="BG414" s="257">
        <f>IF(N414="zákl. přenesená",J414,0)</f>
        <v>0</v>
      </c>
      <c r="BH414" s="257">
        <f>IF(N414="sníž. přenesená",J414,0)</f>
        <v>0</v>
      </c>
      <c r="BI414" s="257">
        <f>IF(N414="nulová",J414,0)</f>
        <v>0</v>
      </c>
      <c r="BJ414" s="18" t="s">
        <v>99</v>
      </c>
      <c r="BK414" s="257">
        <f>ROUND(I414*H414,2)</f>
        <v>0</v>
      </c>
      <c r="BL414" s="18" t="s">
        <v>196</v>
      </c>
      <c r="BM414" s="256" t="s">
        <v>781</v>
      </c>
    </row>
    <row r="415" s="13" customFormat="1">
      <c r="A415" s="13"/>
      <c r="B415" s="266"/>
      <c r="C415" s="267"/>
      <c r="D415" s="258" t="s">
        <v>271</v>
      </c>
      <c r="E415" s="267"/>
      <c r="F415" s="269" t="s">
        <v>782</v>
      </c>
      <c r="G415" s="267"/>
      <c r="H415" s="270">
        <v>840.55999999999995</v>
      </c>
      <c r="I415" s="271"/>
      <c r="J415" s="267"/>
      <c r="K415" s="267"/>
      <c r="L415" s="272"/>
      <c r="M415" s="273"/>
      <c r="N415" s="274"/>
      <c r="O415" s="274"/>
      <c r="P415" s="274"/>
      <c r="Q415" s="274"/>
      <c r="R415" s="274"/>
      <c r="S415" s="274"/>
      <c r="T415" s="275"/>
      <c r="U415" s="13"/>
      <c r="V415" s="13"/>
      <c r="W415" s="13"/>
      <c r="X415" s="13"/>
      <c r="Y415" s="13"/>
      <c r="Z415" s="13"/>
      <c r="AA415" s="13"/>
      <c r="AB415" s="13"/>
      <c r="AC415" s="13"/>
      <c r="AD415" s="13"/>
      <c r="AE415" s="13"/>
      <c r="AT415" s="276" t="s">
        <v>271</v>
      </c>
      <c r="AU415" s="276" t="s">
        <v>99</v>
      </c>
      <c r="AV415" s="13" t="s">
        <v>99</v>
      </c>
      <c r="AW415" s="13" t="s">
        <v>4</v>
      </c>
      <c r="AX415" s="13" t="s">
        <v>91</v>
      </c>
      <c r="AY415" s="276" t="s">
        <v>184</v>
      </c>
    </row>
    <row r="416" s="2" customFormat="1" ht="16.5" customHeight="1">
      <c r="A416" s="40"/>
      <c r="B416" s="41"/>
      <c r="C416" s="245" t="s">
        <v>783</v>
      </c>
      <c r="D416" s="245" t="s">
        <v>187</v>
      </c>
      <c r="E416" s="246" t="s">
        <v>784</v>
      </c>
      <c r="F416" s="247" t="s">
        <v>785</v>
      </c>
      <c r="G416" s="248" t="s">
        <v>269</v>
      </c>
      <c r="H416" s="249">
        <v>6176.5069999999996</v>
      </c>
      <c r="I416" s="250"/>
      <c r="J416" s="251">
        <f>ROUND(I416*H416,2)</f>
        <v>0</v>
      </c>
      <c r="K416" s="247" t="s">
        <v>191</v>
      </c>
      <c r="L416" s="46"/>
      <c r="M416" s="252" t="s">
        <v>1</v>
      </c>
      <c r="N416" s="253" t="s">
        <v>49</v>
      </c>
      <c r="O416" s="93"/>
      <c r="P416" s="254">
        <f>O416*H416</f>
        <v>0</v>
      </c>
      <c r="Q416" s="254">
        <v>0.0073499999999999998</v>
      </c>
      <c r="R416" s="254">
        <f>Q416*H416</f>
        <v>45.397326449999994</v>
      </c>
      <c r="S416" s="254">
        <v>0</v>
      </c>
      <c r="T416" s="255">
        <f>S416*H416</f>
        <v>0</v>
      </c>
      <c r="U416" s="40"/>
      <c r="V416" s="40"/>
      <c r="W416" s="40"/>
      <c r="X416" s="40"/>
      <c r="Y416" s="40"/>
      <c r="Z416" s="40"/>
      <c r="AA416" s="40"/>
      <c r="AB416" s="40"/>
      <c r="AC416" s="40"/>
      <c r="AD416" s="40"/>
      <c r="AE416" s="40"/>
      <c r="AR416" s="256" t="s">
        <v>196</v>
      </c>
      <c r="AT416" s="256" t="s">
        <v>187</v>
      </c>
      <c r="AU416" s="256" t="s">
        <v>99</v>
      </c>
      <c r="AY416" s="18" t="s">
        <v>184</v>
      </c>
      <c r="BE416" s="257">
        <f>IF(N416="základní",J416,0)</f>
        <v>0</v>
      </c>
      <c r="BF416" s="257">
        <f>IF(N416="snížená",J416,0)</f>
        <v>0</v>
      </c>
      <c r="BG416" s="257">
        <f>IF(N416="zákl. přenesená",J416,0)</f>
        <v>0</v>
      </c>
      <c r="BH416" s="257">
        <f>IF(N416="sníž. přenesená",J416,0)</f>
        <v>0</v>
      </c>
      <c r="BI416" s="257">
        <f>IF(N416="nulová",J416,0)</f>
        <v>0</v>
      </c>
      <c r="BJ416" s="18" t="s">
        <v>99</v>
      </c>
      <c r="BK416" s="257">
        <f>ROUND(I416*H416,2)</f>
        <v>0</v>
      </c>
      <c r="BL416" s="18" t="s">
        <v>196</v>
      </c>
      <c r="BM416" s="256" t="s">
        <v>786</v>
      </c>
    </row>
    <row r="417" s="15" customFormat="1">
      <c r="A417" s="15"/>
      <c r="B417" s="288"/>
      <c r="C417" s="289"/>
      <c r="D417" s="258" t="s">
        <v>271</v>
      </c>
      <c r="E417" s="290" t="s">
        <v>1</v>
      </c>
      <c r="F417" s="291" t="s">
        <v>535</v>
      </c>
      <c r="G417" s="289"/>
      <c r="H417" s="290" t="s">
        <v>1</v>
      </c>
      <c r="I417" s="292"/>
      <c r="J417" s="289"/>
      <c r="K417" s="289"/>
      <c r="L417" s="293"/>
      <c r="M417" s="294"/>
      <c r="N417" s="295"/>
      <c r="O417" s="295"/>
      <c r="P417" s="295"/>
      <c r="Q417" s="295"/>
      <c r="R417" s="295"/>
      <c r="S417" s="295"/>
      <c r="T417" s="296"/>
      <c r="U417" s="15"/>
      <c r="V417" s="15"/>
      <c r="W417" s="15"/>
      <c r="X417" s="15"/>
      <c r="Y417" s="15"/>
      <c r="Z417" s="15"/>
      <c r="AA417" s="15"/>
      <c r="AB417" s="15"/>
      <c r="AC417" s="15"/>
      <c r="AD417" s="15"/>
      <c r="AE417" s="15"/>
      <c r="AT417" s="297" t="s">
        <v>271</v>
      </c>
      <c r="AU417" s="297" t="s">
        <v>99</v>
      </c>
      <c r="AV417" s="15" t="s">
        <v>91</v>
      </c>
      <c r="AW417" s="15" t="s">
        <v>38</v>
      </c>
      <c r="AX417" s="15" t="s">
        <v>83</v>
      </c>
      <c r="AY417" s="297" t="s">
        <v>184</v>
      </c>
    </row>
    <row r="418" s="13" customFormat="1">
      <c r="A418" s="13"/>
      <c r="B418" s="266"/>
      <c r="C418" s="267"/>
      <c r="D418" s="258" t="s">
        <v>271</v>
      </c>
      <c r="E418" s="268" t="s">
        <v>1</v>
      </c>
      <c r="F418" s="269" t="s">
        <v>787</v>
      </c>
      <c r="G418" s="267"/>
      <c r="H418" s="270">
        <v>722.98000000000002</v>
      </c>
      <c r="I418" s="271"/>
      <c r="J418" s="267"/>
      <c r="K418" s="267"/>
      <c r="L418" s="272"/>
      <c r="M418" s="273"/>
      <c r="N418" s="274"/>
      <c r="O418" s="274"/>
      <c r="P418" s="274"/>
      <c r="Q418" s="274"/>
      <c r="R418" s="274"/>
      <c r="S418" s="274"/>
      <c r="T418" s="275"/>
      <c r="U418" s="13"/>
      <c r="V418" s="13"/>
      <c r="W418" s="13"/>
      <c r="X418" s="13"/>
      <c r="Y418" s="13"/>
      <c r="Z418" s="13"/>
      <c r="AA418" s="13"/>
      <c r="AB418" s="13"/>
      <c r="AC418" s="13"/>
      <c r="AD418" s="13"/>
      <c r="AE418" s="13"/>
      <c r="AT418" s="276" t="s">
        <v>271</v>
      </c>
      <c r="AU418" s="276" t="s">
        <v>99</v>
      </c>
      <c r="AV418" s="13" t="s">
        <v>99</v>
      </c>
      <c r="AW418" s="13" t="s">
        <v>38</v>
      </c>
      <c r="AX418" s="13" t="s">
        <v>83</v>
      </c>
      <c r="AY418" s="276" t="s">
        <v>184</v>
      </c>
    </row>
    <row r="419" s="16" customFormat="1">
      <c r="A419" s="16"/>
      <c r="B419" s="298"/>
      <c r="C419" s="299"/>
      <c r="D419" s="258" t="s">
        <v>271</v>
      </c>
      <c r="E419" s="300" t="s">
        <v>1</v>
      </c>
      <c r="F419" s="301" t="s">
        <v>346</v>
      </c>
      <c r="G419" s="299"/>
      <c r="H419" s="302">
        <v>722.98000000000002</v>
      </c>
      <c r="I419" s="303"/>
      <c r="J419" s="299"/>
      <c r="K419" s="299"/>
      <c r="L419" s="304"/>
      <c r="M419" s="305"/>
      <c r="N419" s="306"/>
      <c r="O419" s="306"/>
      <c r="P419" s="306"/>
      <c r="Q419" s="306"/>
      <c r="R419" s="306"/>
      <c r="S419" s="306"/>
      <c r="T419" s="307"/>
      <c r="U419" s="16"/>
      <c r="V419" s="16"/>
      <c r="W419" s="16"/>
      <c r="X419" s="16"/>
      <c r="Y419" s="16"/>
      <c r="Z419" s="16"/>
      <c r="AA419" s="16"/>
      <c r="AB419" s="16"/>
      <c r="AC419" s="16"/>
      <c r="AD419" s="16"/>
      <c r="AE419" s="16"/>
      <c r="AT419" s="308" t="s">
        <v>271</v>
      </c>
      <c r="AU419" s="308" t="s">
        <v>99</v>
      </c>
      <c r="AV419" s="16" t="s">
        <v>278</v>
      </c>
      <c r="AW419" s="16" t="s">
        <v>38</v>
      </c>
      <c r="AX419" s="16" t="s">
        <v>83</v>
      </c>
      <c r="AY419" s="308" t="s">
        <v>184</v>
      </c>
    </row>
    <row r="420" s="13" customFormat="1">
      <c r="A420" s="13"/>
      <c r="B420" s="266"/>
      <c r="C420" s="267"/>
      <c r="D420" s="258" t="s">
        <v>271</v>
      </c>
      <c r="E420" s="268" t="s">
        <v>1</v>
      </c>
      <c r="F420" s="269" t="s">
        <v>788</v>
      </c>
      <c r="G420" s="267"/>
      <c r="H420" s="270">
        <v>1280.6880000000001</v>
      </c>
      <c r="I420" s="271"/>
      <c r="J420" s="267"/>
      <c r="K420" s="267"/>
      <c r="L420" s="272"/>
      <c r="M420" s="273"/>
      <c r="N420" s="274"/>
      <c r="O420" s="274"/>
      <c r="P420" s="274"/>
      <c r="Q420" s="274"/>
      <c r="R420" s="274"/>
      <c r="S420" s="274"/>
      <c r="T420" s="275"/>
      <c r="U420" s="13"/>
      <c r="V420" s="13"/>
      <c r="W420" s="13"/>
      <c r="X420" s="13"/>
      <c r="Y420" s="13"/>
      <c r="Z420" s="13"/>
      <c r="AA420" s="13"/>
      <c r="AB420" s="13"/>
      <c r="AC420" s="13"/>
      <c r="AD420" s="13"/>
      <c r="AE420" s="13"/>
      <c r="AT420" s="276" t="s">
        <v>271</v>
      </c>
      <c r="AU420" s="276" t="s">
        <v>99</v>
      </c>
      <c r="AV420" s="13" t="s">
        <v>99</v>
      </c>
      <c r="AW420" s="13" t="s">
        <v>38</v>
      </c>
      <c r="AX420" s="13" t="s">
        <v>83</v>
      </c>
      <c r="AY420" s="276" t="s">
        <v>184</v>
      </c>
    </row>
    <row r="421" s="13" customFormat="1">
      <c r="A421" s="13"/>
      <c r="B421" s="266"/>
      <c r="C421" s="267"/>
      <c r="D421" s="258" t="s">
        <v>271</v>
      </c>
      <c r="E421" s="268" t="s">
        <v>1</v>
      </c>
      <c r="F421" s="269" t="s">
        <v>789</v>
      </c>
      <c r="G421" s="267"/>
      <c r="H421" s="270">
        <v>5025.0110000000004</v>
      </c>
      <c r="I421" s="271"/>
      <c r="J421" s="267"/>
      <c r="K421" s="267"/>
      <c r="L421" s="272"/>
      <c r="M421" s="273"/>
      <c r="N421" s="274"/>
      <c r="O421" s="274"/>
      <c r="P421" s="274"/>
      <c r="Q421" s="274"/>
      <c r="R421" s="274"/>
      <c r="S421" s="274"/>
      <c r="T421" s="275"/>
      <c r="U421" s="13"/>
      <c r="V421" s="13"/>
      <c r="W421" s="13"/>
      <c r="X421" s="13"/>
      <c r="Y421" s="13"/>
      <c r="Z421" s="13"/>
      <c r="AA421" s="13"/>
      <c r="AB421" s="13"/>
      <c r="AC421" s="13"/>
      <c r="AD421" s="13"/>
      <c r="AE421" s="13"/>
      <c r="AT421" s="276" t="s">
        <v>271</v>
      </c>
      <c r="AU421" s="276" t="s">
        <v>99</v>
      </c>
      <c r="AV421" s="13" t="s">
        <v>99</v>
      </c>
      <c r="AW421" s="13" t="s">
        <v>38</v>
      </c>
      <c r="AX421" s="13" t="s">
        <v>83</v>
      </c>
      <c r="AY421" s="276" t="s">
        <v>184</v>
      </c>
    </row>
    <row r="422" s="13" customFormat="1">
      <c r="A422" s="13"/>
      <c r="B422" s="266"/>
      <c r="C422" s="267"/>
      <c r="D422" s="258" t="s">
        <v>271</v>
      </c>
      <c r="E422" s="268" t="s">
        <v>1</v>
      </c>
      <c r="F422" s="269" t="s">
        <v>790</v>
      </c>
      <c r="G422" s="267"/>
      <c r="H422" s="270">
        <v>-1013.928</v>
      </c>
      <c r="I422" s="271"/>
      <c r="J422" s="267"/>
      <c r="K422" s="267"/>
      <c r="L422" s="272"/>
      <c r="M422" s="273"/>
      <c r="N422" s="274"/>
      <c r="O422" s="274"/>
      <c r="P422" s="274"/>
      <c r="Q422" s="274"/>
      <c r="R422" s="274"/>
      <c r="S422" s="274"/>
      <c r="T422" s="275"/>
      <c r="U422" s="13"/>
      <c r="V422" s="13"/>
      <c r="W422" s="13"/>
      <c r="X422" s="13"/>
      <c r="Y422" s="13"/>
      <c r="Z422" s="13"/>
      <c r="AA422" s="13"/>
      <c r="AB422" s="13"/>
      <c r="AC422" s="13"/>
      <c r="AD422" s="13"/>
      <c r="AE422" s="13"/>
      <c r="AT422" s="276" t="s">
        <v>271</v>
      </c>
      <c r="AU422" s="276" t="s">
        <v>99</v>
      </c>
      <c r="AV422" s="13" t="s">
        <v>99</v>
      </c>
      <c r="AW422" s="13" t="s">
        <v>38</v>
      </c>
      <c r="AX422" s="13" t="s">
        <v>83</v>
      </c>
      <c r="AY422" s="276" t="s">
        <v>184</v>
      </c>
    </row>
    <row r="423" s="16" customFormat="1">
      <c r="A423" s="16"/>
      <c r="B423" s="298"/>
      <c r="C423" s="299"/>
      <c r="D423" s="258" t="s">
        <v>271</v>
      </c>
      <c r="E423" s="300" t="s">
        <v>1</v>
      </c>
      <c r="F423" s="301" t="s">
        <v>346</v>
      </c>
      <c r="G423" s="299"/>
      <c r="H423" s="302">
        <v>5291.7709999999997</v>
      </c>
      <c r="I423" s="303"/>
      <c r="J423" s="299"/>
      <c r="K423" s="299"/>
      <c r="L423" s="304"/>
      <c r="M423" s="305"/>
      <c r="N423" s="306"/>
      <c r="O423" s="306"/>
      <c r="P423" s="306"/>
      <c r="Q423" s="306"/>
      <c r="R423" s="306"/>
      <c r="S423" s="306"/>
      <c r="T423" s="307"/>
      <c r="U423" s="16"/>
      <c r="V423" s="16"/>
      <c r="W423" s="16"/>
      <c r="X423" s="16"/>
      <c r="Y423" s="16"/>
      <c r="Z423" s="16"/>
      <c r="AA423" s="16"/>
      <c r="AB423" s="16"/>
      <c r="AC423" s="16"/>
      <c r="AD423" s="16"/>
      <c r="AE423" s="16"/>
      <c r="AT423" s="308" t="s">
        <v>271</v>
      </c>
      <c r="AU423" s="308" t="s">
        <v>99</v>
      </c>
      <c r="AV423" s="16" t="s">
        <v>278</v>
      </c>
      <c r="AW423" s="16" t="s">
        <v>38</v>
      </c>
      <c r="AX423" s="16" t="s">
        <v>83</v>
      </c>
      <c r="AY423" s="308" t="s">
        <v>184</v>
      </c>
    </row>
    <row r="424" s="13" customFormat="1">
      <c r="A424" s="13"/>
      <c r="B424" s="266"/>
      <c r="C424" s="267"/>
      <c r="D424" s="258" t="s">
        <v>271</v>
      </c>
      <c r="E424" s="268" t="s">
        <v>1</v>
      </c>
      <c r="F424" s="269" t="s">
        <v>791</v>
      </c>
      <c r="G424" s="267"/>
      <c r="H424" s="270">
        <v>161.756</v>
      </c>
      <c r="I424" s="271"/>
      <c r="J424" s="267"/>
      <c r="K424" s="267"/>
      <c r="L424" s="272"/>
      <c r="M424" s="273"/>
      <c r="N424" s="274"/>
      <c r="O424" s="274"/>
      <c r="P424" s="274"/>
      <c r="Q424" s="274"/>
      <c r="R424" s="274"/>
      <c r="S424" s="274"/>
      <c r="T424" s="275"/>
      <c r="U424" s="13"/>
      <c r="V424" s="13"/>
      <c r="W424" s="13"/>
      <c r="X424" s="13"/>
      <c r="Y424" s="13"/>
      <c r="Z424" s="13"/>
      <c r="AA424" s="13"/>
      <c r="AB424" s="13"/>
      <c r="AC424" s="13"/>
      <c r="AD424" s="13"/>
      <c r="AE424" s="13"/>
      <c r="AT424" s="276" t="s">
        <v>271</v>
      </c>
      <c r="AU424" s="276" t="s">
        <v>99</v>
      </c>
      <c r="AV424" s="13" t="s">
        <v>99</v>
      </c>
      <c r="AW424" s="13" t="s">
        <v>38</v>
      </c>
      <c r="AX424" s="13" t="s">
        <v>83</v>
      </c>
      <c r="AY424" s="276" t="s">
        <v>184</v>
      </c>
    </row>
    <row r="425" s="14" customFormat="1">
      <c r="A425" s="14"/>
      <c r="B425" s="277"/>
      <c r="C425" s="278"/>
      <c r="D425" s="258" t="s">
        <v>271</v>
      </c>
      <c r="E425" s="279" t="s">
        <v>1</v>
      </c>
      <c r="F425" s="280" t="s">
        <v>273</v>
      </c>
      <c r="G425" s="278"/>
      <c r="H425" s="281">
        <v>6176.5069999999996</v>
      </c>
      <c r="I425" s="282"/>
      <c r="J425" s="278"/>
      <c r="K425" s="278"/>
      <c r="L425" s="283"/>
      <c r="M425" s="284"/>
      <c r="N425" s="285"/>
      <c r="O425" s="285"/>
      <c r="P425" s="285"/>
      <c r="Q425" s="285"/>
      <c r="R425" s="285"/>
      <c r="S425" s="285"/>
      <c r="T425" s="286"/>
      <c r="U425" s="14"/>
      <c r="V425" s="14"/>
      <c r="W425" s="14"/>
      <c r="X425" s="14"/>
      <c r="Y425" s="14"/>
      <c r="Z425" s="14"/>
      <c r="AA425" s="14"/>
      <c r="AB425" s="14"/>
      <c r="AC425" s="14"/>
      <c r="AD425" s="14"/>
      <c r="AE425" s="14"/>
      <c r="AT425" s="287" t="s">
        <v>271</v>
      </c>
      <c r="AU425" s="287" t="s">
        <v>99</v>
      </c>
      <c r="AV425" s="14" t="s">
        <v>196</v>
      </c>
      <c r="AW425" s="14" t="s">
        <v>38</v>
      </c>
      <c r="AX425" s="14" t="s">
        <v>91</v>
      </c>
      <c r="AY425" s="287" t="s">
        <v>184</v>
      </c>
    </row>
    <row r="426" s="2" customFormat="1" ht="16.5" customHeight="1">
      <c r="A426" s="40"/>
      <c r="B426" s="41"/>
      <c r="C426" s="245" t="s">
        <v>792</v>
      </c>
      <c r="D426" s="245" t="s">
        <v>187</v>
      </c>
      <c r="E426" s="246" t="s">
        <v>793</v>
      </c>
      <c r="F426" s="247" t="s">
        <v>794</v>
      </c>
      <c r="G426" s="248" t="s">
        <v>269</v>
      </c>
      <c r="H426" s="249">
        <v>111.74</v>
      </c>
      <c r="I426" s="250"/>
      <c r="J426" s="251">
        <f>ROUND(I426*H426,2)</f>
        <v>0</v>
      </c>
      <c r="K426" s="247" t="s">
        <v>191</v>
      </c>
      <c r="L426" s="46"/>
      <c r="M426" s="252" t="s">
        <v>1</v>
      </c>
      <c r="N426" s="253" t="s">
        <v>49</v>
      </c>
      <c r="O426" s="93"/>
      <c r="P426" s="254">
        <f>O426*H426</f>
        <v>0</v>
      </c>
      <c r="Q426" s="254">
        <v>0.00025999999999999998</v>
      </c>
      <c r="R426" s="254">
        <f>Q426*H426</f>
        <v>0.029052399999999996</v>
      </c>
      <c r="S426" s="254">
        <v>0</v>
      </c>
      <c r="T426" s="255">
        <f>S426*H426</f>
        <v>0</v>
      </c>
      <c r="U426" s="40"/>
      <c r="V426" s="40"/>
      <c r="W426" s="40"/>
      <c r="X426" s="40"/>
      <c r="Y426" s="40"/>
      <c r="Z426" s="40"/>
      <c r="AA426" s="40"/>
      <c r="AB426" s="40"/>
      <c r="AC426" s="40"/>
      <c r="AD426" s="40"/>
      <c r="AE426" s="40"/>
      <c r="AR426" s="256" t="s">
        <v>196</v>
      </c>
      <c r="AT426" s="256" t="s">
        <v>187</v>
      </c>
      <c r="AU426" s="256" t="s">
        <v>99</v>
      </c>
      <c r="AY426" s="18" t="s">
        <v>184</v>
      </c>
      <c r="BE426" s="257">
        <f>IF(N426="základní",J426,0)</f>
        <v>0</v>
      </c>
      <c r="BF426" s="257">
        <f>IF(N426="snížená",J426,0)</f>
        <v>0</v>
      </c>
      <c r="BG426" s="257">
        <f>IF(N426="zákl. přenesená",J426,0)</f>
        <v>0</v>
      </c>
      <c r="BH426" s="257">
        <f>IF(N426="sníž. přenesená",J426,0)</f>
        <v>0</v>
      </c>
      <c r="BI426" s="257">
        <f>IF(N426="nulová",J426,0)</f>
        <v>0</v>
      </c>
      <c r="BJ426" s="18" t="s">
        <v>99</v>
      </c>
      <c r="BK426" s="257">
        <f>ROUND(I426*H426,2)</f>
        <v>0</v>
      </c>
      <c r="BL426" s="18" t="s">
        <v>196</v>
      </c>
      <c r="BM426" s="256" t="s">
        <v>795</v>
      </c>
    </row>
    <row r="427" s="15" customFormat="1">
      <c r="A427" s="15"/>
      <c r="B427" s="288"/>
      <c r="C427" s="289"/>
      <c r="D427" s="258" t="s">
        <v>271</v>
      </c>
      <c r="E427" s="290" t="s">
        <v>1</v>
      </c>
      <c r="F427" s="291" t="s">
        <v>448</v>
      </c>
      <c r="G427" s="289"/>
      <c r="H427" s="290" t="s">
        <v>1</v>
      </c>
      <c r="I427" s="292"/>
      <c r="J427" s="289"/>
      <c r="K427" s="289"/>
      <c r="L427" s="293"/>
      <c r="M427" s="294"/>
      <c r="N427" s="295"/>
      <c r="O427" s="295"/>
      <c r="P427" s="295"/>
      <c r="Q427" s="295"/>
      <c r="R427" s="295"/>
      <c r="S427" s="295"/>
      <c r="T427" s="296"/>
      <c r="U427" s="15"/>
      <c r="V427" s="15"/>
      <c r="W427" s="15"/>
      <c r="X427" s="15"/>
      <c r="Y427" s="15"/>
      <c r="Z427" s="15"/>
      <c r="AA427" s="15"/>
      <c r="AB427" s="15"/>
      <c r="AC427" s="15"/>
      <c r="AD427" s="15"/>
      <c r="AE427" s="15"/>
      <c r="AT427" s="297" t="s">
        <v>271</v>
      </c>
      <c r="AU427" s="297" t="s">
        <v>99</v>
      </c>
      <c r="AV427" s="15" t="s">
        <v>91</v>
      </c>
      <c r="AW427" s="15" t="s">
        <v>38</v>
      </c>
      <c r="AX427" s="15" t="s">
        <v>83</v>
      </c>
      <c r="AY427" s="297" t="s">
        <v>184</v>
      </c>
    </row>
    <row r="428" s="13" customFormat="1">
      <c r="A428" s="13"/>
      <c r="B428" s="266"/>
      <c r="C428" s="267"/>
      <c r="D428" s="258" t="s">
        <v>271</v>
      </c>
      <c r="E428" s="268" t="s">
        <v>1</v>
      </c>
      <c r="F428" s="269" t="s">
        <v>796</v>
      </c>
      <c r="G428" s="267"/>
      <c r="H428" s="270">
        <v>111.74</v>
      </c>
      <c r="I428" s="271"/>
      <c r="J428" s="267"/>
      <c r="K428" s="267"/>
      <c r="L428" s="272"/>
      <c r="M428" s="273"/>
      <c r="N428" s="274"/>
      <c r="O428" s="274"/>
      <c r="P428" s="274"/>
      <c r="Q428" s="274"/>
      <c r="R428" s="274"/>
      <c r="S428" s="274"/>
      <c r="T428" s="275"/>
      <c r="U428" s="13"/>
      <c r="V428" s="13"/>
      <c r="W428" s="13"/>
      <c r="X428" s="13"/>
      <c r="Y428" s="13"/>
      <c r="Z428" s="13"/>
      <c r="AA428" s="13"/>
      <c r="AB428" s="13"/>
      <c r="AC428" s="13"/>
      <c r="AD428" s="13"/>
      <c r="AE428" s="13"/>
      <c r="AT428" s="276" t="s">
        <v>271</v>
      </c>
      <c r="AU428" s="276" t="s">
        <v>99</v>
      </c>
      <c r="AV428" s="13" t="s">
        <v>99</v>
      </c>
      <c r="AW428" s="13" t="s">
        <v>38</v>
      </c>
      <c r="AX428" s="13" t="s">
        <v>83</v>
      </c>
      <c r="AY428" s="276" t="s">
        <v>184</v>
      </c>
    </row>
    <row r="429" s="14" customFormat="1">
      <c r="A429" s="14"/>
      <c r="B429" s="277"/>
      <c r="C429" s="278"/>
      <c r="D429" s="258" t="s">
        <v>271</v>
      </c>
      <c r="E429" s="279" t="s">
        <v>1</v>
      </c>
      <c r="F429" s="280" t="s">
        <v>273</v>
      </c>
      <c r="G429" s="278"/>
      <c r="H429" s="281">
        <v>111.74</v>
      </c>
      <c r="I429" s="282"/>
      <c r="J429" s="278"/>
      <c r="K429" s="278"/>
      <c r="L429" s="283"/>
      <c r="M429" s="284"/>
      <c r="N429" s="285"/>
      <c r="O429" s="285"/>
      <c r="P429" s="285"/>
      <c r="Q429" s="285"/>
      <c r="R429" s="285"/>
      <c r="S429" s="285"/>
      <c r="T429" s="286"/>
      <c r="U429" s="14"/>
      <c r="V429" s="14"/>
      <c r="W429" s="14"/>
      <c r="X429" s="14"/>
      <c r="Y429" s="14"/>
      <c r="Z429" s="14"/>
      <c r="AA429" s="14"/>
      <c r="AB429" s="14"/>
      <c r="AC429" s="14"/>
      <c r="AD429" s="14"/>
      <c r="AE429" s="14"/>
      <c r="AT429" s="287" t="s">
        <v>271</v>
      </c>
      <c r="AU429" s="287" t="s">
        <v>99</v>
      </c>
      <c r="AV429" s="14" t="s">
        <v>196</v>
      </c>
      <c r="AW429" s="14" t="s">
        <v>38</v>
      </c>
      <c r="AX429" s="14" t="s">
        <v>91</v>
      </c>
      <c r="AY429" s="287" t="s">
        <v>184</v>
      </c>
    </row>
    <row r="430" s="2" customFormat="1" ht="16.5" customHeight="1">
      <c r="A430" s="40"/>
      <c r="B430" s="41"/>
      <c r="C430" s="245" t="s">
        <v>797</v>
      </c>
      <c r="D430" s="245" t="s">
        <v>187</v>
      </c>
      <c r="E430" s="246" t="s">
        <v>793</v>
      </c>
      <c r="F430" s="247" t="s">
        <v>794</v>
      </c>
      <c r="G430" s="248" t="s">
        <v>269</v>
      </c>
      <c r="H430" s="249">
        <v>5253.0209999999997</v>
      </c>
      <c r="I430" s="250"/>
      <c r="J430" s="251">
        <f>ROUND(I430*H430,2)</f>
        <v>0</v>
      </c>
      <c r="K430" s="247" t="s">
        <v>191</v>
      </c>
      <c r="L430" s="46"/>
      <c r="M430" s="252" t="s">
        <v>1</v>
      </c>
      <c r="N430" s="253" t="s">
        <v>49</v>
      </c>
      <c r="O430" s="93"/>
      <c r="P430" s="254">
        <f>O430*H430</f>
        <v>0</v>
      </c>
      <c r="Q430" s="254">
        <v>0.00025999999999999998</v>
      </c>
      <c r="R430" s="254">
        <f>Q430*H430</f>
        <v>1.3657854599999999</v>
      </c>
      <c r="S430" s="254">
        <v>0</v>
      </c>
      <c r="T430" s="255">
        <f>S430*H430</f>
        <v>0</v>
      </c>
      <c r="U430" s="40"/>
      <c r="V430" s="40"/>
      <c r="W430" s="40"/>
      <c r="X430" s="40"/>
      <c r="Y430" s="40"/>
      <c r="Z430" s="40"/>
      <c r="AA430" s="40"/>
      <c r="AB430" s="40"/>
      <c r="AC430" s="40"/>
      <c r="AD430" s="40"/>
      <c r="AE430" s="40"/>
      <c r="AR430" s="256" t="s">
        <v>196</v>
      </c>
      <c r="AT430" s="256" t="s">
        <v>187</v>
      </c>
      <c r="AU430" s="256" t="s">
        <v>99</v>
      </c>
      <c r="AY430" s="18" t="s">
        <v>184</v>
      </c>
      <c r="BE430" s="257">
        <f>IF(N430="základní",J430,0)</f>
        <v>0</v>
      </c>
      <c r="BF430" s="257">
        <f>IF(N430="snížená",J430,0)</f>
        <v>0</v>
      </c>
      <c r="BG430" s="257">
        <f>IF(N430="zákl. přenesená",J430,0)</f>
        <v>0</v>
      </c>
      <c r="BH430" s="257">
        <f>IF(N430="sníž. přenesená",J430,0)</f>
        <v>0</v>
      </c>
      <c r="BI430" s="257">
        <f>IF(N430="nulová",J430,0)</f>
        <v>0</v>
      </c>
      <c r="BJ430" s="18" t="s">
        <v>99</v>
      </c>
      <c r="BK430" s="257">
        <f>ROUND(I430*H430,2)</f>
        <v>0</v>
      </c>
      <c r="BL430" s="18" t="s">
        <v>196</v>
      </c>
      <c r="BM430" s="256" t="s">
        <v>798</v>
      </c>
    </row>
    <row r="431" s="2" customFormat="1" ht="16.5" customHeight="1">
      <c r="A431" s="40"/>
      <c r="B431" s="41"/>
      <c r="C431" s="245" t="s">
        <v>799</v>
      </c>
      <c r="D431" s="245" t="s">
        <v>187</v>
      </c>
      <c r="E431" s="246" t="s">
        <v>800</v>
      </c>
      <c r="F431" s="247" t="s">
        <v>801</v>
      </c>
      <c r="G431" s="248" t="s">
        <v>269</v>
      </c>
      <c r="H431" s="249">
        <v>306.85000000000002</v>
      </c>
      <c r="I431" s="250"/>
      <c r="J431" s="251">
        <f>ROUND(I431*H431,2)</f>
        <v>0</v>
      </c>
      <c r="K431" s="247" t="s">
        <v>191</v>
      </c>
      <c r="L431" s="46"/>
      <c r="M431" s="252" t="s">
        <v>1</v>
      </c>
      <c r="N431" s="253" t="s">
        <v>49</v>
      </c>
      <c r="O431" s="93"/>
      <c r="P431" s="254">
        <f>O431*H431</f>
        <v>0</v>
      </c>
      <c r="Q431" s="254">
        <v>0.040000000000000001</v>
      </c>
      <c r="R431" s="254">
        <f>Q431*H431</f>
        <v>12.274000000000001</v>
      </c>
      <c r="S431" s="254">
        <v>0</v>
      </c>
      <c r="T431" s="255">
        <f>S431*H431</f>
        <v>0</v>
      </c>
      <c r="U431" s="40"/>
      <c r="V431" s="40"/>
      <c r="W431" s="40"/>
      <c r="X431" s="40"/>
      <c r="Y431" s="40"/>
      <c r="Z431" s="40"/>
      <c r="AA431" s="40"/>
      <c r="AB431" s="40"/>
      <c r="AC431" s="40"/>
      <c r="AD431" s="40"/>
      <c r="AE431" s="40"/>
      <c r="AR431" s="256" t="s">
        <v>196</v>
      </c>
      <c r="AT431" s="256" t="s">
        <v>187</v>
      </c>
      <c r="AU431" s="256" t="s">
        <v>99</v>
      </c>
      <c r="AY431" s="18" t="s">
        <v>184</v>
      </c>
      <c r="BE431" s="257">
        <f>IF(N431="základní",J431,0)</f>
        <v>0</v>
      </c>
      <c r="BF431" s="257">
        <f>IF(N431="snížená",J431,0)</f>
        <v>0</v>
      </c>
      <c r="BG431" s="257">
        <f>IF(N431="zákl. přenesená",J431,0)</f>
        <v>0</v>
      </c>
      <c r="BH431" s="257">
        <f>IF(N431="sníž. přenesená",J431,0)</f>
        <v>0</v>
      </c>
      <c r="BI431" s="257">
        <f>IF(N431="nulová",J431,0)</f>
        <v>0</v>
      </c>
      <c r="BJ431" s="18" t="s">
        <v>99</v>
      </c>
      <c r="BK431" s="257">
        <f>ROUND(I431*H431,2)</f>
        <v>0</v>
      </c>
      <c r="BL431" s="18" t="s">
        <v>196</v>
      </c>
      <c r="BM431" s="256" t="s">
        <v>802</v>
      </c>
    </row>
    <row r="432" s="2" customFormat="1" ht="16.5" customHeight="1">
      <c r="A432" s="40"/>
      <c r="B432" s="41"/>
      <c r="C432" s="245" t="s">
        <v>803</v>
      </c>
      <c r="D432" s="245" t="s">
        <v>187</v>
      </c>
      <c r="E432" s="246" t="s">
        <v>804</v>
      </c>
      <c r="F432" s="247" t="s">
        <v>805</v>
      </c>
      <c r="G432" s="248" t="s">
        <v>269</v>
      </c>
      <c r="H432" s="249">
        <v>383.56299999999999</v>
      </c>
      <c r="I432" s="250"/>
      <c r="J432" s="251">
        <f>ROUND(I432*H432,2)</f>
        <v>0</v>
      </c>
      <c r="K432" s="247" t="s">
        <v>191</v>
      </c>
      <c r="L432" s="46"/>
      <c r="M432" s="252" t="s">
        <v>1</v>
      </c>
      <c r="N432" s="253" t="s">
        <v>49</v>
      </c>
      <c r="O432" s="93"/>
      <c r="P432" s="254">
        <f>O432*H432</f>
        <v>0</v>
      </c>
      <c r="Q432" s="254">
        <v>0.0043800000000000002</v>
      </c>
      <c r="R432" s="254">
        <f>Q432*H432</f>
        <v>1.68000594</v>
      </c>
      <c r="S432" s="254">
        <v>0</v>
      </c>
      <c r="T432" s="255">
        <f>S432*H432</f>
        <v>0</v>
      </c>
      <c r="U432" s="40"/>
      <c r="V432" s="40"/>
      <c r="W432" s="40"/>
      <c r="X432" s="40"/>
      <c r="Y432" s="40"/>
      <c r="Z432" s="40"/>
      <c r="AA432" s="40"/>
      <c r="AB432" s="40"/>
      <c r="AC432" s="40"/>
      <c r="AD432" s="40"/>
      <c r="AE432" s="40"/>
      <c r="AR432" s="256" t="s">
        <v>196</v>
      </c>
      <c r="AT432" s="256" t="s">
        <v>187</v>
      </c>
      <c r="AU432" s="256" t="s">
        <v>99</v>
      </c>
      <c r="AY432" s="18" t="s">
        <v>184</v>
      </c>
      <c r="BE432" s="257">
        <f>IF(N432="základní",J432,0)</f>
        <v>0</v>
      </c>
      <c r="BF432" s="257">
        <f>IF(N432="snížená",J432,0)</f>
        <v>0</v>
      </c>
      <c r="BG432" s="257">
        <f>IF(N432="zákl. přenesená",J432,0)</f>
        <v>0</v>
      </c>
      <c r="BH432" s="257">
        <f>IF(N432="sníž. přenesená",J432,0)</f>
        <v>0</v>
      </c>
      <c r="BI432" s="257">
        <f>IF(N432="nulová",J432,0)</f>
        <v>0</v>
      </c>
      <c r="BJ432" s="18" t="s">
        <v>99</v>
      </c>
      <c r="BK432" s="257">
        <f>ROUND(I432*H432,2)</f>
        <v>0</v>
      </c>
      <c r="BL432" s="18" t="s">
        <v>196</v>
      </c>
      <c r="BM432" s="256" t="s">
        <v>806</v>
      </c>
    </row>
    <row r="433" s="13" customFormat="1">
      <c r="A433" s="13"/>
      <c r="B433" s="266"/>
      <c r="C433" s="267"/>
      <c r="D433" s="258" t="s">
        <v>271</v>
      </c>
      <c r="E433" s="267"/>
      <c r="F433" s="269" t="s">
        <v>807</v>
      </c>
      <c r="G433" s="267"/>
      <c r="H433" s="270">
        <v>383.56299999999999</v>
      </c>
      <c r="I433" s="271"/>
      <c r="J433" s="267"/>
      <c r="K433" s="267"/>
      <c r="L433" s="272"/>
      <c r="M433" s="273"/>
      <c r="N433" s="274"/>
      <c r="O433" s="274"/>
      <c r="P433" s="274"/>
      <c r="Q433" s="274"/>
      <c r="R433" s="274"/>
      <c r="S433" s="274"/>
      <c r="T433" s="275"/>
      <c r="U433" s="13"/>
      <c r="V433" s="13"/>
      <c r="W433" s="13"/>
      <c r="X433" s="13"/>
      <c r="Y433" s="13"/>
      <c r="Z433" s="13"/>
      <c r="AA433" s="13"/>
      <c r="AB433" s="13"/>
      <c r="AC433" s="13"/>
      <c r="AD433" s="13"/>
      <c r="AE433" s="13"/>
      <c r="AT433" s="276" t="s">
        <v>271</v>
      </c>
      <c r="AU433" s="276" t="s">
        <v>99</v>
      </c>
      <c r="AV433" s="13" t="s">
        <v>99</v>
      </c>
      <c r="AW433" s="13" t="s">
        <v>4</v>
      </c>
      <c r="AX433" s="13" t="s">
        <v>91</v>
      </c>
      <c r="AY433" s="276" t="s">
        <v>184</v>
      </c>
    </row>
    <row r="434" s="2" customFormat="1" ht="21.75" customHeight="1">
      <c r="A434" s="40"/>
      <c r="B434" s="41"/>
      <c r="C434" s="245" t="s">
        <v>808</v>
      </c>
      <c r="D434" s="245" t="s">
        <v>187</v>
      </c>
      <c r="E434" s="246" t="s">
        <v>809</v>
      </c>
      <c r="F434" s="247" t="s">
        <v>810</v>
      </c>
      <c r="G434" s="248" t="s">
        <v>269</v>
      </c>
      <c r="H434" s="249">
        <v>420.27999999999997</v>
      </c>
      <c r="I434" s="250"/>
      <c r="J434" s="251">
        <f>ROUND(I434*H434,2)</f>
        <v>0</v>
      </c>
      <c r="K434" s="247" t="s">
        <v>284</v>
      </c>
      <c r="L434" s="46"/>
      <c r="M434" s="252" t="s">
        <v>1</v>
      </c>
      <c r="N434" s="253" t="s">
        <v>49</v>
      </c>
      <c r="O434" s="93"/>
      <c r="P434" s="254">
        <f>O434*H434</f>
        <v>0</v>
      </c>
      <c r="Q434" s="254">
        <v>0</v>
      </c>
      <c r="R434" s="254">
        <f>Q434*H434</f>
        <v>0</v>
      </c>
      <c r="S434" s="254">
        <v>0</v>
      </c>
      <c r="T434" s="255">
        <f>S434*H434</f>
        <v>0</v>
      </c>
      <c r="U434" s="40"/>
      <c r="V434" s="40"/>
      <c r="W434" s="40"/>
      <c r="X434" s="40"/>
      <c r="Y434" s="40"/>
      <c r="Z434" s="40"/>
      <c r="AA434" s="40"/>
      <c r="AB434" s="40"/>
      <c r="AC434" s="40"/>
      <c r="AD434" s="40"/>
      <c r="AE434" s="40"/>
      <c r="AR434" s="256" t="s">
        <v>196</v>
      </c>
      <c r="AT434" s="256" t="s">
        <v>187</v>
      </c>
      <c r="AU434" s="256" t="s">
        <v>99</v>
      </c>
      <c r="AY434" s="18" t="s">
        <v>184</v>
      </c>
      <c r="BE434" s="257">
        <f>IF(N434="základní",J434,0)</f>
        <v>0</v>
      </c>
      <c r="BF434" s="257">
        <f>IF(N434="snížená",J434,0)</f>
        <v>0</v>
      </c>
      <c r="BG434" s="257">
        <f>IF(N434="zákl. přenesená",J434,0)</f>
        <v>0</v>
      </c>
      <c r="BH434" s="257">
        <f>IF(N434="sníž. přenesená",J434,0)</f>
        <v>0</v>
      </c>
      <c r="BI434" s="257">
        <f>IF(N434="nulová",J434,0)</f>
        <v>0</v>
      </c>
      <c r="BJ434" s="18" t="s">
        <v>99</v>
      </c>
      <c r="BK434" s="257">
        <f>ROUND(I434*H434,2)</f>
        <v>0</v>
      </c>
      <c r="BL434" s="18" t="s">
        <v>196</v>
      </c>
      <c r="BM434" s="256" t="s">
        <v>811</v>
      </c>
    </row>
    <row r="435" s="2" customFormat="1">
      <c r="A435" s="40"/>
      <c r="B435" s="41"/>
      <c r="C435" s="42"/>
      <c r="D435" s="258" t="s">
        <v>194</v>
      </c>
      <c r="E435" s="42"/>
      <c r="F435" s="259" t="s">
        <v>812</v>
      </c>
      <c r="G435" s="42"/>
      <c r="H435" s="42"/>
      <c r="I435" s="156"/>
      <c r="J435" s="42"/>
      <c r="K435" s="42"/>
      <c r="L435" s="46"/>
      <c r="M435" s="260"/>
      <c r="N435" s="261"/>
      <c r="O435" s="93"/>
      <c r="P435" s="93"/>
      <c r="Q435" s="93"/>
      <c r="R435" s="93"/>
      <c r="S435" s="93"/>
      <c r="T435" s="94"/>
      <c r="U435" s="40"/>
      <c r="V435" s="40"/>
      <c r="W435" s="40"/>
      <c r="X435" s="40"/>
      <c r="Y435" s="40"/>
      <c r="Z435" s="40"/>
      <c r="AA435" s="40"/>
      <c r="AB435" s="40"/>
      <c r="AC435" s="40"/>
      <c r="AD435" s="40"/>
      <c r="AE435" s="40"/>
      <c r="AT435" s="18" t="s">
        <v>194</v>
      </c>
      <c r="AU435" s="18" t="s">
        <v>99</v>
      </c>
    </row>
    <row r="436" s="15" customFormat="1">
      <c r="A436" s="15"/>
      <c r="B436" s="288"/>
      <c r="C436" s="289"/>
      <c r="D436" s="258" t="s">
        <v>271</v>
      </c>
      <c r="E436" s="290" t="s">
        <v>1</v>
      </c>
      <c r="F436" s="291" t="s">
        <v>813</v>
      </c>
      <c r="G436" s="289"/>
      <c r="H436" s="290" t="s">
        <v>1</v>
      </c>
      <c r="I436" s="292"/>
      <c r="J436" s="289"/>
      <c r="K436" s="289"/>
      <c r="L436" s="293"/>
      <c r="M436" s="294"/>
      <c r="N436" s="295"/>
      <c r="O436" s="295"/>
      <c r="P436" s="295"/>
      <c r="Q436" s="295"/>
      <c r="R436" s="295"/>
      <c r="S436" s="295"/>
      <c r="T436" s="296"/>
      <c r="U436" s="15"/>
      <c r="V436" s="15"/>
      <c r="W436" s="15"/>
      <c r="X436" s="15"/>
      <c r="Y436" s="15"/>
      <c r="Z436" s="15"/>
      <c r="AA436" s="15"/>
      <c r="AB436" s="15"/>
      <c r="AC436" s="15"/>
      <c r="AD436" s="15"/>
      <c r="AE436" s="15"/>
      <c r="AT436" s="297" t="s">
        <v>271</v>
      </c>
      <c r="AU436" s="297" t="s">
        <v>99</v>
      </c>
      <c r="AV436" s="15" t="s">
        <v>91</v>
      </c>
      <c r="AW436" s="15" t="s">
        <v>38</v>
      </c>
      <c r="AX436" s="15" t="s">
        <v>83</v>
      </c>
      <c r="AY436" s="297" t="s">
        <v>184</v>
      </c>
    </row>
    <row r="437" s="13" customFormat="1">
      <c r="A437" s="13"/>
      <c r="B437" s="266"/>
      <c r="C437" s="267"/>
      <c r="D437" s="258" t="s">
        <v>271</v>
      </c>
      <c r="E437" s="268" t="s">
        <v>1</v>
      </c>
      <c r="F437" s="269" t="s">
        <v>814</v>
      </c>
      <c r="G437" s="267"/>
      <c r="H437" s="270">
        <v>420.27999999999997</v>
      </c>
      <c r="I437" s="271"/>
      <c r="J437" s="267"/>
      <c r="K437" s="267"/>
      <c r="L437" s="272"/>
      <c r="M437" s="273"/>
      <c r="N437" s="274"/>
      <c r="O437" s="274"/>
      <c r="P437" s="274"/>
      <c r="Q437" s="274"/>
      <c r="R437" s="274"/>
      <c r="S437" s="274"/>
      <c r="T437" s="275"/>
      <c r="U437" s="13"/>
      <c r="V437" s="13"/>
      <c r="W437" s="13"/>
      <c r="X437" s="13"/>
      <c r="Y437" s="13"/>
      <c r="Z437" s="13"/>
      <c r="AA437" s="13"/>
      <c r="AB437" s="13"/>
      <c r="AC437" s="13"/>
      <c r="AD437" s="13"/>
      <c r="AE437" s="13"/>
      <c r="AT437" s="276" t="s">
        <v>271</v>
      </c>
      <c r="AU437" s="276" t="s">
        <v>99</v>
      </c>
      <c r="AV437" s="13" t="s">
        <v>99</v>
      </c>
      <c r="AW437" s="13" t="s">
        <v>38</v>
      </c>
      <c r="AX437" s="13" t="s">
        <v>83</v>
      </c>
      <c r="AY437" s="276" t="s">
        <v>184</v>
      </c>
    </row>
    <row r="438" s="14" customFormat="1">
      <c r="A438" s="14"/>
      <c r="B438" s="277"/>
      <c r="C438" s="278"/>
      <c r="D438" s="258" t="s">
        <v>271</v>
      </c>
      <c r="E438" s="279" t="s">
        <v>1</v>
      </c>
      <c r="F438" s="280" t="s">
        <v>273</v>
      </c>
      <c r="G438" s="278"/>
      <c r="H438" s="281">
        <v>420.27999999999997</v>
      </c>
      <c r="I438" s="282"/>
      <c r="J438" s="278"/>
      <c r="K438" s="278"/>
      <c r="L438" s="283"/>
      <c r="M438" s="284"/>
      <c r="N438" s="285"/>
      <c r="O438" s="285"/>
      <c r="P438" s="285"/>
      <c r="Q438" s="285"/>
      <c r="R438" s="285"/>
      <c r="S438" s="285"/>
      <c r="T438" s="286"/>
      <c r="U438" s="14"/>
      <c r="V438" s="14"/>
      <c r="W438" s="14"/>
      <c r="X438" s="14"/>
      <c r="Y438" s="14"/>
      <c r="Z438" s="14"/>
      <c r="AA438" s="14"/>
      <c r="AB438" s="14"/>
      <c r="AC438" s="14"/>
      <c r="AD438" s="14"/>
      <c r="AE438" s="14"/>
      <c r="AT438" s="287" t="s">
        <v>271</v>
      </c>
      <c r="AU438" s="287" t="s">
        <v>99</v>
      </c>
      <c r="AV438" s="14" t="s">
        <v>196</v>
      </c>
      <c r="AW438" s="14" t="s">
        <v>38</v>
      </c>
      <c r="AX438" s="14" t="s">
        <v>91</v>
      </c>
      <c r="AY438" s="287" t="s">
        <v>184</v>
      </c>
    </row>
    <row r="439" s="2" customFormat="1" ht="21.75" customHeight="1">
      <c r="A439" s="40"/>
      <c r="B439" s="41"/>
      <c r="C439" s="245" t="s">
        <v>815</v>
      </c>
      <c r="D439" s="245" t="s">
        <v>187</v>
      </c>
      <c r="E439" s="246" t="s">
        <v>816</v>
      </c>
      <c r="F439" s="247" t="s">
        <v>817</v>
      </c>
      <c r="G439" s="248" t="s">
        <v>269</v>
      </c>
      <c r="H439" s="249">
        <v>5833.3249999999998</v>
      </c>
      <c r="I439" s="250"/>
      <c r="J439" s="251">
        <f>ROUND(I439*H439,2)</f>
        <v>0</v>
      </c>
      <c r="K439" s="247" t="s">
        <v>284</v>
      </c>
      <c r="L439" s="46"/>
      <c r="M439" s="252" t="s">
        <v>1</v>
      </c>
      <c r="N439" s="253" t="s">
        <v>49</v>
      </c>
      <c r="O439" s="93"/>
      <c r="P439" s="254">
        <f>O439*H439</f>
        <v>0</v>
      </c>
      <c r="Q439" s="254">
        <v>0</v>
      </c>
      <c r="R439" s="254">
        <f>Q439*H439</f>
        <v>0</v>
      </c>
      <c r="S439" s="254">
        <v>0</v>
      </c>
      <c r="T439" s="255">
        <f>S439*H439</f>
        <v>0</v>
      </c>
      <c r="U439" s="40"/>
      <c r="V439" s="40"/>
      <c r="W439" s="40"/>
      <c r="X439" s="40"/>
      <c r="Y439" s="40"/>
      <c r="Z439" s="40"/>
      <c r="AA439" s="40"/>
      <c r="AB439" s="40"/>
      <c r="AC439" s="40"/>
      <c r="AD439" s="40"/>
      <c r="AE439" s="40"/>
      <c r="AR439" s="256" t="s">
        <v>196</v>
      </c>
      <c r="AT439" s="256" t="s">
        <v>187</v>
      </c>
      <c r="AU439" s="256" t="s">
        <v>99</v>
      </c>
      <c r="AY439" s="18" t="s">
        <v>184</v>
      </c>
      <c r="BE439" s="257">
        <f>IF(N439="základní",J439,0)</f>
        <v>0</v>
      </c>
      <c r="BF439" s="257">
        <f>IF(N439="snížená",J439,0)</f>
        <v>0</v>
      </c>
      <c r="BG439" s="257">
        <f>IF(N439="zákl. přenesená",J439,0)</f>
        <v>0</v>
      </c>
      <c r="BH439" s="257">
        <f>IF(N439="sníž. přenesená",J439,0)</f>
        <v>0</v>
      </c>
      <c r="BI439" s="257">
        <f>IF(N439="nulová",J439,0)</f>
        <v>0</v>
      </c>
      <c r="BJ439" s="18" t="s">
        <v>99</v>
      </c>
      <c r="BK439" s="257">
        <f>ROUND(I439*H439,2)</f>
        <v>0</v>
      </c>
      <c r="BL439" s="18" t="s">
        <v>196</v>
      </c>
      <c r="BM439" s="256" t="s">
        <v>818</v>
      </c>
    </row>
    <row r="440" s="2" customFormat="1">
      <c r="A440" s="40"/>
      <c r="B440" s="41"/>
      <c r="C440" s="42"/>
      <c r="D440" s="258" t="s">
        <v>194</v>
      </c>
      <c r="E440" s="42"/>
      <c r="F440" s="259" t="s">
        <v>812</v>
      </c>
      <c r="G440" s="42"/>
      <c r="H440" s="42"/>
      <c r="I440" s="156"/>
      <c r="J440" s="42"/>
      <c r="K440" s="42"/>
      <c r="L440" s="46"/>
      <c r="M440" s="260"/>
      <c r="N440" s="261"/>
      <c r="O440" s="93"/>
      <c r="P440" s="93"/>
      <c r="Q440" s="93"/>
      <c r="R440" s="93"/>
      <c r="S440" s="93"/>
      <c r="T440" s="94"/>
      <c r="U440" s="40"/>
      <c r="V440" s="40"/>
      <c r="W440" s="40"/>
      <c r="X440" s="40"/>
      <c r="Y440" s="40"/>
      <c r="Z440" s="40"/>
      <c r="AA440" s="40"/>
      <c r="AB440" s="40"/>
      <c r="AC440" s="40"/>
      <c r="AD440" s="40"/>
      <c r="AE440" s="40"/>
      <c r="AT440" s="18" t="s">
        <v>194</v>
      </c>
      <c r="AU440" s="18" t="s">
        <v>99</v>
      </c>
    </row>
    <row r="441" s="15" customFormat="1">
      <c r="A441" s="15"/>
      <c r="B441" s="288"/>
      <c r="C441" s="289"/>
      <c r="D441" s="258" t="s">
        <v>271</v>
      </c>
      <c r="E441" s="290" t="s">
        <v>1</v>
      </c>
      <c r="F441" s="291" t="s">
        <v>813</v>
      </c>
      <c r="G441" s="289"/>
      <c r="H441" s="290" t="s">
        <v>1</v>
      </c>
      <c r="I441" s="292"/>
      <c r="J441" s="289"/>
      <c r="K441" s="289"/>
      <c r="L441" s="293"/>
      <c r="M441" s="294"/>
      <c r="N441" s="295"/>
      <c r="O441" s="295"/>
      <c r="P441" s="295"/>
      <c r="Q441" s="295"/>
      <c r="R441" s="295"/>
      <c r="S441" s="295"/>
      <c r="T441" s="296"/>
      <c r="U441" s="15"/>
      <c r="V441" s="15"/>
      <c r="W441" s="15"/>
      <c r="X441" s="15"/>
      <c r="Y441" s="15"/>
      <c r="Z441" s="15"/>
      <c r="AA441" s="15"/>
      <c r="AB441" s="15"/>
      <c r="AC441" s="15"/>
      <c r="AD441" s="15"/>
      <c r="AE441" s="15"/>
      <c r="AT441" s="297" t="s">
        <v>271</v>
      </c>
      <c r="AU441" s="297" t="s">
        <v>99</v>
      </c>
      <c r="AV441" s="15" t="s">
        <v>91</v>
      </c>
      <c r="AW441" s="15" t="s">
        <v>38</v>
      </c>
      <c r="AX441" s="15" t="s">
        <v>83</v>
      </c>
      <c r="AY441" s="297" t="s">
        <v>184</v>
      </c>
    </row>
    <row r="442" s="13" customFormat="1">
      <c r="A442" s="13"/>
      <c r="B442" s="266"/>
      <c r="C442" s="267"/>
      <c r="D442" s="258" t="s">
        <v>271</v>
      </c>
      <c r="E442" s="268" t="s">
        <v>1</v>
      </c>
      <c r="F442" s="269" t="s">
        <v>819</v>
      </c>
      <c r="G442" s="267"/>
      <c r="H442" s="270">
        <v>5833.3249999999998</v>
      </c>
      <c r="I442" s="271"/>
      <c r="J442" s="267"/>
      <c r="K442" s="267"/>
      <c r="L442" s="272"/>
      <c r="M442" s="273"/>
      <c r="N442" s="274"/>
      <c r="O442" s="274"/>
      <c r="P442" s="274"/>
      <c r="Q442" s="274"/>
      <c r="R442" s="274"/>
      <c r="S442" s="274"/>
      <c r="T442" s="275"/>
      <c r="U442" s="13"/>
      <c r="V442" s="13"/>
      <c r="W442" s="13"/>
      <c r="X442" s="13"/>
      <c r="Y442" s="13"/>
      <c r="Z442" s="13"/>
      <c r="AA442" s="13"/>
      <c r="AB442" s="13"/>
      <c r="AC442" s="13"/>
      <c r="AD442" s="13"/>
      <c r="AE442" s="13"/>
      <c r="AT442" s="276" t="s">
        <v>271</v>
      </c>
      <c r="AU442" s="276" t="s">
        <v>99</v>
      </c>
      <c r="AV442" s="13" t="s">
        <v>99</v>
      </c>
      <c r="AW442" s="13" t="s">
        <v>38</v>
      </c>
      <c r="AX442" s="13" t="s">
        <v>83</v>
      </c>
      <c r="AY442" s="276" t="s">
        <v>184</v>
      </c>
    </row>
    <row r="443" s="14" customFormat="1">
      <c r="A443" s="14"/>
      <c r="B443" s="277"/>
      <c r="C443" s="278"/>
      <c r="D443" s="258" t="s">
        <v>271</v>
      </c>
      <c r="E443" s="279" t="s">
        <v>1</v>
      </c>
      <c r="F443" s="280" t="s">
        <v>273</v>
      </c>
      <c r="G443" s="278"/>
      <c r="H443" s="281">
        <v>5833.3249999999998</v>
      </c>
      <c r="I443" s="282"/>
      <c r="J443" s="278"/>
      <c r="K443" s="278"/>
      <c r="L443" s="283"/>
      <c r="M443" s="284"/>
      <c r="N443" s="285"/>
      <c r="O443" s="285"/>
      <c r="P443" s="285"/>
      <c r="Q443" s="285"/>
      <c r="R443" s="285"/>
      <c r="S443" s="285"/>
      <c r="T443" s="286"/>
      <c r="U443" s="14"/>
      <c r="V443" s="14"/>
      <c r="W443" s="14"/>
      <c r="X443" s="14"/>
      <c r="Y443" s="14"/>
      <c r="Z443" s="14"/>
      <c r="AA443" s="14"/>
      <c r="AB443" s="14"/>
      <c r="AC443" s="14"/>
      <c r="AD443" s="14"/>
      <c r="AE443" s="14"/>
      <c r="AT443" s="287" t="s">
        <v>271</v>
      </c>
      <c r="AU443" s="287" t="s">
        <v>99</v>
      </c>
      <c r="AV443" s="14" t="s">
        <v>196</v>
      </c>
      <c r="AW443" s="14" t="s">
        <v>38</v>
      </c>
      <c r="AX443" s="14" t="s">
        <v>91</v>
      </c>
      <c r="AY443" s="287" t="s">
        <v>184</v>
      </c>
    </row>
    <row r="444" s="2" customFormat="1" ht="16.5" customHeight="1">
      <c r="A444" s="40"/>
      <c r="B444" s="41"/>
      <c r="C444" s="245" t="s">
        <v>820</v>
      </c>
      <c r="D444" s="245" t="s">
        <v>187</v>
      </c>
      <c r="E444" s="246" t="s">
        <v>821</v>
      </c>
      <c r="F444" s="247" t="s">
        <v>822</v>
      </c>
      <c r="G444" s="248" t="s">
        <v>269</v>
      </c>
      <c r="H444" s="249">
        <v>5291.7709999999997</v>
      </c>
      <c r="I444" s="250"/>
      <c r="J444" s="251">
        <f>ROUND(I444*H444,2)</f>
        <v>0</v>
      </c>
      <c r="K444" s="247" t="s">
        <v>191</v>
      </c>
      <c r="L444" s="46"/>
      <c r="M444" s="252" t="s">
        <v>1</v>
      </c>
      <c r="N444" s="253" t="s">
        <v>49</v>
      </c>
      <c r="O444" s="93"/>
      <c r="P444" s="254">
        <f>O444*H444</f>
        <v>0</v>
      </c>
      <c r="Q444" s="254">
        <v>0.018380000000000001</v>
      </c>
      <c r="R444" s="254">
        <f>Q444*H444</f>
        <v>97.262750979999993</v>
      </c>
      <c r="S444" s="254">
        <v>0</v>
      </c>
      <c r="T444" s="255">
        <f>S444*H444</f>
        <v>0</v>
      </c>
      <c r="U444" s="40"/>
      <c r="V444" s="40"/>
      <c r="W444" s="40"/>
      <c r="X444" s="40"/>
      <c r="Y444" s="40"/>
      <c r="Z444" s="40"/>
      <c r="AA444" s="40"/>
      <c r="AB444" s="40"/>
      <c r="AC444" s="40"/>
      <c r="AD444" s="40"/>
      <c r="AE444" s="40"/>
      <c r="AR444" s="256" t="s">
        <v>196</v>
      </c>
      <c r="AT444" s="256" t="s">
        <v>187</v>
      </c>
      <c r="AU444" s="256" t="s">
        <v>99</v>
      </c>
      <c r="AY444" s="18" t="s">
        <v>184</v>
      </c>
      <c r="BE444" s="257">
        <f>IF(N444="základní",J444,0)</f>
        <v>0</v>
      </c>
      <c r="BF444" s="257">
        <f>IF(N444="snížená",J444,0)</f>
        <v>0</v>
      </c>
      <c r="BG444" s="257">
        <f>IF(N444="zákl. přenesená",J444,0)</f>
        <v>0</v>
      </c>
      <c r="BH444" s="257">
        <f>IF(N444="sníž. přenesená",J444,0)</f>
        <v>0</v>
      </c>
      <c r="BI444" s="257">
        <f>IF(N444="nulová",J444,0)</f>
        <v>0</v>
      </c>
      <c r="BJ444" s="18" t="s">
        <v>99</v>
      </c>
      <c r="BK444" s="257">
        <f>ROUND(I444*H444,2)</f>
        <v>0</v>
      </c>
      <c r="BL444" s="18" t="s">
        <v>196</v>
      </c>
      <c r="BM444" s="256" t="s">
        <v>823</v>
      </c>
    </row>
    <row r="445" s="15" customFormat="1">
      <c r="A445" s="15"/>
      <c r="B445" s="288"/>
      <c r="C445" s="289"/>
      <c r="D445" s="258" t="s">
        <v>271</v>
      </c>
      <c r="E445" s="290" t="s">
        <v>1</v>
      </c>
      <c r="F445" s="291" t="s">
        <v>535</v>
      </c>
      <c r="G445" s="289"/>
      <c r="H445" s="290" t="s">
        <v>1</v>
      </c>
      <c r="I445" s="292"/>
      <c r="J445" s="289"/>
      <c r="K445" s="289"/>
      <c r="L445" s="293"/>
      <c r="M445" s="294"/>
      <c r="N445" s="295"/>
      <c r="O445" s="295"/>
      <c r="P445" s="295"/>
      <c r="Q445" s="295"/>
      <c r="R445" s="295"/>
      <c r="S445" s="295"/>
      <c r="T445" s="296"/>
      <c r="U445" s="15"/>
      <c r="V445" s="15"/>
      <c r="W445" s="15"/>
      <c r="X445" s="15"/>
      <c r="Y445" s="15"/>
      <c r="Z445" s="15"/>
      <c r="AA445" s="15"/>
      <c r="AB445" s="15"/>
      <c r="AC445" s="15"/>
      <c r="AD445" s="15"/>
      <c r="AE445" s="15"/>
      <c r="AT445" s="297" t="s">
        <v>271</v>
      </c>
      <c r="AU445" s="297" t="s">
        <v>99</v>
      </c>
      <c r="AV445" s="15" t="s">
        <v>91</v>
      </c>
      <c r="AW445" s="15" t="s">
        <v>38</v>
      </c>
      <c r="AX445" s="15" t="s">
        <v>83</v>
      </c>
      <c r="AY445" s="297" t="s">
        <v>184</v>
      </c>
    </row>
    <row r="446" s="13" customFormat="1">
      <c r="A446" s="13"/>
      <c r="B446" s="266"/>
      <c r="C446" s="267"/>
      <c r="D446" s="258" t="s">
        <v>271</v>
      </c>
      <c r="E446" s="268" t="s">
        <v>1</v>
      </c>
      <c r="F446" s="269" t="s">
        <v>788</v>
      </c>
      <c r="G446" s="267"/>
      <c r="H446" s="270">
        <v>1280.6880000000001</v>
      </c>
      <c r="I446" s="271"/>
      <c r="J446" s="267"/>
      <c r="K446" s="267"/>
      <c r="L446" s="272"/>
      <c r="M446" s="273"/>
      <c r="N446" s="274"/>
      <c r="O446" s="274"/>
      <c r="P446" s="274"/>
      <c r="Q446" s="274"/>
      <c r="R446" s="274"/>
      <c r="S446" s="274"/>
      <c r="T446" s="275"/>
      <c r="U446" s="13"/>
      <c r="V446" s="13"/>
      <c r="W446" s="13"/>
      <c r="X446" s="13"/>
      <c r="Y446" s="13"/>
      <c r="Z446" s="13"/>
      <c r="AA446" s="13"/>
      <c r="AB446" s="13"/>
      <c r="AC446" s="13"/>
      <c r="AD446" s="13"/>
      <c r="AE446" s="13"/>
      <c r="AT446" s="276" t="s">
        <v>271</v>
      </c>
      <c r="AU446" s="276" t="s">
        <v>99</v>
      </c>
      <c r="AV446" s="13" t="s">
        <v>99</v>
      </c>
      <c r="AW446" s="13" t="s">
        <v>38</v>
      </c>
      <c r="AX446" s="13" t="s">
        <v>83</v>
      </c>
      <c r="AY446" s="276" t="s">
        <v>184</v>
      </c>
    </row>
    <row r="447" s="13" customFormat="1">
      <c r="A447" s="13"/>
      <c r="B447" s="266"/>
      <c r="C447" s="267"/>
      <c r="D447" s="258" t="s">
        <v>271</v>
      </c>
      <c r="E447" s="268" t="s">
        <v>1</v>
      </c>
      <c r="F447" s="269" t="s">
        <v>789</v>
      </c>
      <c r="G447" s="267"/>
      <c r="H447" s="270">
        <v>5025.0110000000004</v>
      </c>
      <c r="I447" s="271"/>
      <c r="J447" s="267"/>
      <c r="K447" s="267"/>
      <c r="L447" s="272"/>
      <c r="M447" s="273"/>
      <c r="N447" s="274"/>
      <c r="O447" s="274"/>
      <c r="P447" s="274"/>
      <c r="Q447" s="274"/>
      <c r="R447" s="274"/>
      <c r="S447" s="274"/>
      <c r="T447" s="275"/>
      <c r="U447" s="13"/>
      <c r="V447" s="13"/>
      <c r="W447" s="13"/>
      <c r="X447" s="13"/>
      <c r="Y447" s="13"/>
      <c r="Z447" s="13"/>
      <c r="AA447" s="13"/>
      <c r="AB447" s="13"/>
      <c r="AC447" s="13"/>
      <c r="AD447" s="13"/>
      <c r="AE447" s="13"/>
      <c r="AT447" s="276" t="s">
        <v>271</v>
      </c>
      <c r="AU447" s="276" t="s">
        <v>99</v>
      </c>
      <c r="AV447" s="13" t="s">
        <v>99</v>
      </c>
      <c r="AW447" s="13" t="s">
        <v>38</v>
      </c>
      <c r="AX447" s="13" t="s">
        <v>83</v>
      </c>
      <c r="AY447" s="276" t="s">
        <v>184</v>
      </c>
    </row>
    <row r="448" s="13" customFormat="1">
      <c r="A448" s="13"/>
      <c r="B448" s="266"/>
      <c r="C448" s="267"/>
      <c r="D448" s="258" t="s">
        <v>271</v>
      </c>
      <c r="E448" s="268" t="s">
        <v>1</v>
      </c>
      <c r="F448" s="269" t="s">
        <v>790</v>
      </c>
      <c r="G448" s="267"/>
      <c r="H448" s="270">
        <v>-1013.928</v>
      </c>
      <c r="I448" s="271"/>
      <c r="J448" s="267"/>
      <c r="K448" s="267"/>
      <c r="L448" s="272"/>
      <c r="M448" s="273"/>
      <c r="N448" s="274"/>
      <c r="O448" s="274"/>
      <c r="P448" s="274"/>
      <c r="Q448" s="274"/>
      <c r="R448" s="274"/>
      <c r="S448" s="274"/>
      <c r="T448" s="275"/>
      <c r="U448" s="13"/>
      <c r="V448" s="13"/>
      <c r="W448" s="13"/>
      <c r="X448" s="13"/>
      <c r="Y448" s="13"/>
      <c r="Z448" s="13"/>
      <c r="AA448" s="13"/>
      <c r="AB448" s="13"/>
      <c r="AC448" s="13"/>
      <c r="AD448" s="13"/>
      <c r="AE448" s="13"/>
      <c r="AT448" s="276" t="s">
        <v>271</v>
      </c>
      <c r="AU448" s="276" t="s">
        <v>99</v>
      </c>
      <c r="AV448" s="13" t="s">
        <v>99</v>
      </c>
      <c r="AW448" s="13" t="s">
        <v>38</v>
      </c>
      <c r="AX448" s="13" t="s">
        <v>83</v>
      </c>
      <c r="AY448" s="276" t="s">
        <v>184</v>
      </c>
    </row>
    <row r="449" s="14" customFormat="1">
      <c r="A449" s="14"/>
      <c r="B449" s="277"/>
      <c r="C449" s="278"/>
      <c r="D449" s="258" t="s">
        <v>271</v>
      </c>
      <c r="E449" s="279" t="s">
        <v>1</v>
      </c>
      <c r="F449" s="280" t="s">
        <v>273</v>
      </c>
      <c r="G449" s="278"/>
      <c r="H449" s="281">
        <v>5291.7709999999997</v>
      </c>
      <c r="I449" s="282"/>
      <c r="J449" s="278"/>
      <c r="K449" s="278"/>
      <c r="L449" s="283"/>
      <c r="M449" s="284"/>
      <c r="N449" s="285"/>
      <c r="O449" s="285"/>
      <c r="P449" s="285"/>
      <c r="Q449" s="285"/>
      <c r="R449" s="285"/>
      <c r="S449" s="285"/>
      <c r="T449" s="286"/>
      <c r="U449" s="14"/>
      <c r="V449" s="14"/>
      <c r="W449" s="14"/>
      <c r="X449" s="14"/>
      <c r="Y449" s="14"/>
      <c r="Z449" s="14"/>
      <c r="AA449" s="14"/>
      <c r="AB449" s="14"/>
      <c r="AC449" s="14"/>
      <c r="AD449" s="14"/>
      <c r="AE449" s="14"/>
      <c r="AT449" s="287" t="s">
        <v>271</v>
      </c>
      <c r="AU449" s="287" t="s">
        <v>99</v>
      </c>
      <c r="AV449" s="14" t="s">
        <v>196</v>
      </c>
      <c r="AW449" s="14" t="s">
        <v>38</v>
      </c>
      <c r="AX449" s="14" t="s">
        <v>91</v>
      </c>
      <c r="AY449" s="287" t="s">
        <v>184</v>
      </c>
    </row>
    <row r="450" s="2" customFormat="1" ht="16.5" customHeight="1">
      <c r="A450" s="40"/>
      <c r="B450" s="41"/>
      <c r="C450" s="245" t="s">
        <v>824</v>
      </c>
      <c r="D450" s="245" t="s">
        <v>187</v>
      </c>
      <c r="E450" s="246" t="s">
        <v>825</v>
      </c>
      <c r="F450" s="247" t="s">
        <v>826</v>
      </c>
      <c r="G450" s="248" t="s">
        <v>269</v>
      </c>
      <c r="H450" s="249">
        <v>10583.542</v>
      </c>
      <c r="I450" s="250"/>
      <c r="J450" s="251">
        <f>ROUND(I450*H450,2)</f>
        <v>0</v>
      </c>
      <c r="K450" s="247" t="s">
        <v>191</v>
      </c>
      <c r="L450" s="46"/>
      <c r="M450" s="252" t="s">
        <v>1</v>
      </c>
      <c r="N450" s="253" t="s">
        <v>49</v>
      </c>
      <c r="O450" s="93"/>
      <c r="P450" s="254">
        <f>O450*H450</f>
        <v>0</v>
      </c>
      <c r="Q450" s="254">
        <v>0.0079000000000000008</v>
      </c>
      <c r="R450" s="254">
        <f>Q450*H450</f>
        <v>83.6099818</v>
      </c>
      <c r="S450" s="254">
        <v>0</v>
      </c>
      <c r="T450" s="255">
        <f>S450*H450</f>
        <v>0</v>
      </c>
      <c r="U450" s="40"/>
      <c r="V450" s="40"/>
      <c r="W450" s="40"/>
      <c r="X450" s="40"/>
      <c r="Y450" s="40"/>
      <c r="Z450" s="40"/>
      <c r="AA450" s="40"/>
      <c r="AB450" s="40"/>
      <c r="AC450" s="40"/>
      <c r="AD450" s="40"/>
      <c r="AE450" s="40"/>
      <c r="AR450" s="256" t="s">
        <v>196</v>
      </c>
      <c r="AT450" s="256" t="s">
        <v>187</v>
      </c>
      <c r="AU450" s="256" t="s">
        <v>99</v>
      </c>
      <c r="AY450" s="18" t="s">
        <v>184</v>
      </c>
      <c r="BE450" s="257">
        <f>IF(N450="základní",J450,0)</f>
        <v>0</v>
      </c>
      <c r="BF450" s="257">
        <f>IF(N450="snížená",J450,0)</f>
        <v>0</v>
      </c>
      <c r="BG450" s="257">
        <f>IF(N450="zákl. přenesená",J450,0)</f>
        <v>0</v>
      </c>
      <c r="BH450" s="257">
        <f>IF(N450="sníž. přenesená",J450,0)</f>
        <v>0</v>
      </c>
      <c r="BI450" s="257">
        <f>IF(N450="nulová",J450,0)</f>
        <v>0</v>
      </c>
      <c r="BJ450" s="18" t="s">
        <v>99</v>
      </c>
      <c r="BK450" s="257">
        <f>ROUND(I450*H450,2)</f>
        <v>0</v>
      </c>
      <c r="BL450" s="18" t="s">
        <v>196</v>
      </c>
      <c r="BM450" s="256" t="s">
        <v>827</v>
      </c>
    </row>
    <row r="451" s="13" customFormat="1">
      <c r="A451" s="13"/>
      <c r="B451" s="266"/>
      <c r="C451" s="267"/>
      <c r="D451" s="258" t="s">
        <v>271</v>
      </c>
      <c r="E451" s="267"/>
      <c r="F451" s="269" t="s">
        <v>828</v>
      </c>
      <c r="G451" s="267"/>
      <c r="H451" s="270">
        <v>10583.542</v>
      </c>
      <c r="I451" s="271"/>
      <c r="J451" s="267"/>
      <c r="K451" s="267"/>
      <c r="L451" s="272"/>
      <c r="M451" s="273"/>
      <c r="N451" s="274"/>
      <c r="O451" s="274"/>
      <c r="P451" s="274"/>
      <c r="Q451" s="274"/>
      <c r="R451" s="274"/>
      <c r="S451" s="274"/>
      <c r="T451" s="275"/>
      <c r="U451" s="13"/>
      <c r="V451" s="13"/>
      <c r="W451" s="13"/>
      <c r="X451" s="13"/>
      <c r="Y451" s="13"/>
      <c r="Z451" s="13"/>
      <c r="AA451" s="13"/>
      <c r="AB451" s="13"/>
      <c r="AC451" s="13"/>
      <c r="AD451" s="13"/>
      <c r="AE451" s="13"/>
      <c r="AT451" s="276" t="s">
        <v>271</v>
      </c>
      <c r="AU451" s="276" t="s">
        <v>99</v>
      </c>
      <c r="AV451" s="13" t="s">
        <v>99</v>
      </c>
      <c r="AW451" s="13" t="s">
        <v>4</v>
      </c>
      <c r="AX451" s="13" t="s">
        <v>91</v>
      </c>
      <c r="AY451" s="276" t="s">
        <v>184</v>
      </c>
    </row>
    <row r="452" s="2" customFormat="1" ht="16.5" customHeight="1">
      <c r="A452" s="40"/>
      <c r="B452" s="41"/>
      <c r="C452" s="245" t="s">
        <v>829</v>
      </c>
      <c r="D452" s="245" t="s">
        <v>187</v>
      </c>
      <c r="E452" s="246" t="s">
        <v>830</v>
      </c>
      <c r="F452" s="247" t="s">
        <v>831</v>
      </c>
      <c r="G452" s="248" t="s">
        <v>269</v>
      </c>
      <c r="H452" s="249">
        <v>722.98000000000002</v>
      </c>
      <c r="I452" s="250"/>
      <c r="J452" s="251">
        <f>ROUND(I452*H452,2)</f>
        <v>0</v>
      </c>
      <c r="K452" s="247" t="s">
        <v>191</v>
      </c>
      <c r="L452" s="46"/>
      <c r="M452" s="252" t="s">
        <v>1</v>
      </c>
      <c r="N452" s="253" t="s">
        <v>49</v>
      </c>
      <c r="O452" s="93"/>
      <c r="P452" s="254">
        <f>O452*H452</f>
        <v>0</v>
      </c>
      <c r="Q452" s="254">
        <v>0.021000000000000001</v>
      </c>
      <c r="R452" s="254">
        <f>Q452*H452</f>
        <v>15.182580000000002</v>
      </c>
      <c r="S452" s="254">
        <v>0</v>
      </c>
      <c r="T452" s="255">
        <f>S452*H452</f>
        <v>0</v>
      </c>
      <c r="U452" s="40"/>
      <c r="V452" s="40"/>
      <c r="W452" s="40"/>
      <c r="X452" s="40"/>
      <c r="Y452" s="40"/>
      <c r="Z452" s="40"/>
      <c r="AA452" s="40"/>
      <c r="AB452" s="40"/>
      <c r="AC452" s="40"/>
      <c r="AD452" s="40"/>
      <c r="AE452" s="40"/>
      <c r="AR452" s="256" t="s">
        <v>196</v>
      </c>
      <c r="AT452" s="256" t="s">
        <v>187</v>
      </c>
      <c r="AU452" s="256" t="s">
        <v>99</v>
      </c>
      <c r="AY452" s="18" t="s">
        <v>184</v>
      </c>
      <c r="BE452" s="257">
        <f>IF(N452="základní",J452,0)</f>
        <v>0</v>
      </c>
      <c r="BF452" s="257">
        <f>IF(N452="snížená",J452,0)</f>
        <v>0</v>
      </c>
      <c r="BG452" s="257">
        <f>IF(N452="zákl. přenesená",J452,0)</f>
        <v>0</v>
      </c>
      <c r="BH452" s="257">
        <f>IF(N452="sníž. přenesená",J452,0)</f>
        <v>0</v>
      </c>
      <c r="BI452" s="257">
        <f>IF(N452="nulová",J452,0)</f>
        <v>0</v>
      </c>
      <c r="BJ452" s="18" t="s">
        <v>99</v>
      </c>
      <c r="BK452" s="257">
        <f>ROUND(I452*H452,2)</f>
        <v>0</v>
      </c>
      <c r="BL452" s="18" t="s">
        <v>196</v>
      </c>
      <c r="BM452" s="256" t="s">
        <v>832</v>
      </c>
    </row>
    <row r="453" s="15" customFormat="1">
      <c r="A453" s="15"/>
      <c r="B453" s="288"/>
      <c r="C453" s="289"/>
      <c r="D453" s="258" t="s">
        <v>271</v>
      </c>
      <c r="E453" s="290" t="s">
        <v>1</v>
      </c>
      <c r="F453" s="291" t="s">
        <v>535</v>
      </c>
      <c r="G453" s="289"/>
      <c r="H453" s="290" t="s">
        <v>1</v>
      </c>
      <c r="I453" s="292"/>
      <c r="J453" s="289"/>
      <c r="K453" s="289"/>
      <c r="L453" s="293"/>
      <c r="M453" s="294"/>
      <c r="N453" s="295"/>
      <c r="O453" s="295"/>
      <c r="P453" s="295"/>
      <c r="Q453" s="295"/>
      <c r="R453" s="295"/>
      <c r="S453" s="295"/>
      <c r="T453" s="296"/>
      <c r="U453" s="15"/>
      <c r="V453" s="15"/>
      <c r="W453" s="15"/>
      <c r="X453" s="15"/>
      <c r="Y453" s="15"/>
      <c r="Z453" s="15"/>
      <c r="AA453" s="15"/>
      <c r="AB453" s="15"/>
      <c r="AC453" s="15"/>
      <c r="AD453" s="15"/>
      <c r="AE453" s="15"/>
      <c r="AT453" s="297" t="s">
        <v>271</v>
      </c>
      <c r="AU453" s="297" t="s">
        <v>99</v>
      </c>
      <c r="AV453" s="15" t="s">
        <v>91</v>
      </c>
      <c r="AW453" s="15" t="s">
        <v>38</v>
      </c>
      <c r="AX453" s="15" t="s">
        <v>83</v>
      </c>
      <c r="AY453" s="297" t="s">
        <v>184</v>
      </c>
    </row>
    <row r="454" s="13" customFormat="1">
      <c r="A454" s="13"/>
      <c r="B454" s="266"/>
      <c r="C454" s="267"/>
      <c r="D454" s="258" t="s">
        <v>271</v>
      </c>
      <c r="E454" s="268" t="s">
        <v>1</v>
      </c>
      <c r="F454" s="269" t="s">
        <v>787</v>
      </c>
      <c r="G454" s="267"/>
      <c r="H454" s="270">
        <v>722.98000000000002</v>
      </c>
      <c r="I454" s="271"/>
      <c r="J454" s="267"/>
      <c r="K454" s="267"/>
      <c r="L454" s="272"/>
      <c r="M454" s="273"/>
      <c r="N454" s="274"/>
      <c r="O454" s="274"/>
      <c r="P454" s="274"/>
      <c r="Q454" s="274"/>
      <c r="R454" s="274"/>
      <c r="S454" s="274"/>
      <c r="T454" s="275"/>
      <c r="U454" s="13"/>
      <c r="V454" s="13"/>
      <c r="W454" s="13"/>
      <c r="X454" s="13"/>
      <c r="Y454" s="13"/>
      <c r="Z454" s="13"/>
      <c r="AA454" s="13"/>
      <c r="AB454" s="13"/>
      <c r="AC454" s="13"/>
      <c r="AD454" s="13"/>
      <c r="AE454" s="13"/>
      <c r="AT454" s="276" t="s">
        <v>271</v>
      </c>
      <c r="AU454" s="276" t="s">
        <v>99</v>
      </c>
      <c r="AV454" s="13" t="s">
        <v>99</v>
      </c>
      <c r="AW454" s="13" t="s">
        <v>38</v>
      </c>
      <c r="AX454" s="13" t="s">
        <v>83</v>
      </c>
      <c r="AY454" s="276" t="s">
        <v>184</v>
      </c>
    </row>
    <row r="455" s="14" customFormat="1">
      <c r="A455" s="14"/>
      <c r="B455" s="277"/>
      <c r="C455" s="278"/>
      <c r="D455" s="258" t="s">
        <v>271</v>
      </c>
      <c r="E455" s="279" t="s">
        <v>1</v>
      </c>
      <c r="F455" s="280" t="s">
        <v>273</v>
      </c>
      <c r="G455" s="278"/>
      <c r="H455" s="281">
        <v>722.98000000000002</v>
      </c>
      <c r="I455" s="282"/>
      <c r="J455" s="278"/>
      <c r="K455" s="278"/>
      <c r="L455" s="283"/>
      <c r="M455" s="284"/>
      <c r="N455" s="285"/>
      <c r="O455" s="285"/>
      <c r="P455" s="285"/>
      <c r="Q455" s="285"/>
      <c r="R455" s="285"/>
      <c r="S455" s="285"/>
      <c r="T455" s="286"/>
      <c r="U455" s="14"/>
      <c r="V455" s="14"/>
      <c r="W455" s="14"/>
      <c r="X455" s="14"/>
      <c r="Y455" s="14"/>
      <c r="Z455" s="14"/>
      <c r="AA455" s="14"/>
      <c r="AB455" s="14"/>
      <c r="AC455" s="14"/>
      <c r="AD455" s="14"/>
      <c r="AE455" s="14"/>
      <c r="AT455" s="287" t="s">
        <v>271</v>
      </c>
      <c r="AU455" s="287" t="s">
        <v>99</v>
      </c>
      <c r="AV455" s="14" t="s">
        <v>196</v>
      </c>
      <c r="AW455" s="14" t="s">
        <v>38</v>
      </c>
      <c r="AX455" s="14" t="s">
        <v>91</v>
      </c>
      <c r="AY455" s="287" t="s">
        <v>184</v>
      </c>
    </row>
    <row r="456" s="2" customFormat="1" ht="16.5" customHeight="1">
      <c r="A456" s="40"/>
      <c r="B456" s="41"/>
      <c r="C456" s="245" t="s">
        <v>833</v>
      </c>
      <c r="D456" s="245" t="s">
        <v>187</v>
      </c>
      <c r="E456" s="246" t="s">
        <v>834</v>
      </c>
      <c r="F456" s="247" t="s">
        <v>835</v>
      </c>
      <c r="G456" s="248" t="s">
        <v>269</v>
      </c>
      <c r="H456" s="249">
        <v>1445.96</v>
      </c>
      <c r="I456" s="250"/>
      <c r="J456" s="251">
        <f>ROUND(I456*H456,2)</f>
        <v>0</v>
      </c>
      <c r="K456" s="247" t="s">
        <v>191</v>
      </c>
      <c r="L456" s="46"/>
      <c r="M456" s="252" t="s">
        <v>1</v>
      </c>
      <c r="N456" s="253" t="s">
        <v>49</v>
      </c>
      <c r="O456" s="93"/>
      <c r="P456" s="254">
        <f>O456*H456</f>
        <v>0</v>
      </c>
      <c r="Q456" s="254">
        <v>0.010500000000000001</v>
      </c>
      <c r="R456" s="254">
        <f>Q456*H456</f>
        <v>15.182580000000002</v>
      </c>
      <c r="S456" s="254">
        <v>0</v>
      </c>
      <c r="T456" s="255">
        <f>S456*H456</f>
        <v>0</v>
      </c>
      <c r="U456" s="40"/>
      <c r="V456" s="40"/>
      <c r="W456" s="40"/>
      <c r="X456" s="40"/>
      <c r="Y456" s="40"/>
      <c r="Z456" s="40"/>
      <c r="AA456" s="40"/>
      <c r="AB456" s="40"/>
      <c r="AC456" s="40"/>
      <c r="AD456" s="40"/>
      <c r="AE456" s="40"/>
      <c r="AR456" s="256" t="s">
        <v>196</v>
      </c>
      <c r="AT456" s="256" t="s">
        <v>187</v>
      </c>
      <c r="AU456" s="256" t="s">
        <v>99</v>
      </c>
      <c r="AY456" s="18" t="s">
        <v>184</v>
      </c>
      <c r="BE456" s="257">
        <f>IF(N456="základní",J456,0)</f>
        <v>0</v>
      </c>
      <c r="BF456" s="257">
        <f>IF(N456="snížená",J456,0)</f>
        <v>0</v>
      </c>
      <c r="BG456" s="257">
        <f>IF(N456="zákl. přenesená",J456,0)</f>
        <v>0</v>
      </c>
      <c r="BH456" s="257">
        <f>IF(N456="sníž. přenesená",J456,0)</f>
        <v>0</v>
      </c>
      <c r="BI456" s="257">
        <f>IF(N456="nulová",J456,0)</f>
        <v>0</v>
      </c>
      <c r="BJ456" s="18" t="s">
        <v>99</v>
      </c>
      <c r="BK456" s="257">
        <f>ROUND(I456*H456,2)</f>
        <v>0</v>
      </c>
      <c r="BL456" s="18" t="s">
        <v>196</v>
      </c>
      <c r="BM456" s="256" t="s">
        <v>836</v>
      </c>
    </row>
    <row r="457" s="13" customFormat="1">
      <c r="A457" s="13"/>
      <c r="B457" s="266"/>
      <c r="C457" s="267"/>
      <c r="D457" s="258" t="s">
        <v>271</v>
      </c>
      <c r="E457" s="267"/>
      <c r="F457" s="269" t="s">
        <v>837</v>
      </c>
      <c r="G457" s="267"/>
      <c r="H457" s="270">
        <v>1445.96</v>
      </c>
      <c r="I457" s="271"/>
      <c r="J457" s="267"/>
      <c r="K457" s="267"/>
      <c r="L457" s="272"/>
      <c r="M457" s="273"/>
      <c r="N457" s="274"/>
      <c r="O457" s="274"/>
      <c r="P457" s="274"/>
      <c r="Q457" s="274"/>
      <c r="R457" s="274"/>
      <c r="S457" s="274"/>
      <c r="T457" s="275"/>
      <c r="U457" s="13"/>
      <c r="V457" s="13"/>
      <c r="W457" s="13"/>
      <c r="X457" s="13"/>
      <c r="Y457" s="13"/>
      <c r="Z457" s="13"/>
      <c r="AA457" s="13"/>
      <c r="AB457" s="13"/>
      <c r="AC457" s="13"/>
      <c r="AD457" s="13"/>
      <c r="AE457" s="13"/>
      <c r="AT457" s="276" t="s">
        <v>271</v>
      </c>
      <c r="AU457" s="276" t="s">
        <v>99</v>
      </c>
      <c r="AV457" s="13" t="s">
        <v>99</v>
      </c>
      <c r="AW457" s="13" t="s">
        <v>4</v>
      </c>
      <c r="AX457" s="13" t="s">
        <v>91</v>
      </c>
      <c r="AY457" s="276" t="s">
        <v>184</v>
      </c>
    </row>
    <row r="458" s="2" customFormat="1" ht="16.5" customHeight="1">
      <c r="A458" s="40"/>
      <c r="B458" s="41"/>
      <c r="C458" s="245" t="s">
        <v>838</v>
      </c>
      <c r="D458" s="245" t="s">
        <v>187</v>
      </c>
      <c r="E458" s="246" t="s">
        <v>834</v>
      </c>
      <c r="F458" s="247" t="s">
        <v>835</v>
      </c>
      <c r="G458" s="248" t="s">
        <v>269</v>
      </c>
      <c r="H458" s="249">
        <v>323.512</v>
      </c>
      <c r="I458" s="250"/>
      <c r="J458" s="251">
        <f>ROUND(I458*H458,2)</f>
        <v>0</v>
      </c>
      <c r="K458" s="247" t="s">
        <v>191</v>
      </c>
      <c r="L458" s="46"/>
      <c r="M458" s="252" t="s">
        <v>1</v>
      </c>
      <c r="N458" s="253" t="s">
        <v>49</v>
      </c>
      <c r="O458" s="93"/>
      <c r="P458" s="254">
        <f>O458*H458</f>
        <v>0</v>
      </c>
      <c r="Q458" s="254">
        <v>0.010500000000000001</v>
      </c>
      <c r="R458" s="254">
        <f>Q458*H458</f>
        <v>3.3968760000000002</v>
      </c>
      <c r="S458" s="254">
        <v>0</v>
      </c>
      <c r="T458" s="255">
        <f>S458*H458</f>
        <v>0</v>
      </c>
      <c r="U458" s="40"/>
      <c r="V458" s="40"/>
      <c r="W458" s="40"/>
      <c r="X458" s="40"/>
      <c r="Y458" s="40"/>
      <c r="Z458" s="40"/>
      <c r="AA458" s="40"/>
      <c r="AB458" s="40"/>
      <c r="AC458" s="40"/>
      <c r="AD458" s="40"/>
      <c r="AE458" s="40"/>
      <c r="AR458" s="256" t="s">
        <v>196</v>
      </c>
      <c r="AT458" s="256" t="s">
        <v>187</v>
      </c>
      <c r="AU458" s="256" t="s">
        <v>99</v>
      </c>
      <c r="AY458" s="18" t="s">
        <v>184</v>
      </c>
      <c r="BE458" s="257">
        <f>IF(N458="základní",J458,0)</f>
        <v>0</v>
      </c>
      <c r="BF458" s="257">
        <f>IF(N458="snížená",J458,0)</f>
        <v>0</v>
      </c>
      <c r="BG458" s="257">
        <f>IF(N458="zákl. přenesená",J458,0)</f>
        <v>0</v>
      </c>
      <c r="BH458" s="257">
        <f>IF(N458="sníž. přenesená",J458,0)</f>
        <v>0</v>
      </c>
      <c r="BI458" s="257">
        <f>IF(N458="nulová",J458,0)</f>
        <v>0</v>
      </c>
      <c r="BJ458" s="18" t="s">
        <v>99</v>
      </c>
      <c r="BK458" s="257">
        <f>ROUND(I458*H458,2)</f>
        <v>0</v>
      </c>
      <c r="BL458" s="18" t="s">
        <v>196</v>
      </c>
      <c r="BM458" s="256" t="s">
        <v>839</v>
      </c>
    </row>
    <row r="459" s="13" customFormat="1">
      <c r="A459" s="13"/>
      <c r="B459" s="266"/>
      <c r="C459" s="267"/>
      <c r="D459" s="258" t="s">
        <v>271</v>
      </c>
      <c r="E459" s="267"/>
      <c r="F459" s="269" t="s">
        <v>840</v>
      </c>
      <c r="G459" s="267"/>
      <c r="H459" s="270">
        <v>323.512</v>
      </c>
      <c r="I459" s="271"/>
      <c r="J459" s="267"/>
      <c r="K459" s="267"/>
      <c r="L459" s="272"/>
      <c r="M459" s="273"/>
      <c r="N459" s="274"/>
      <c r="O459" s="274"/>
      <c r="P459" s="274"/>
      <c r="Q459" s="274"/>
      <c r="R459" s="274"/>
      <c r="S459" s="274"/>
      <c r="T459" s="275"/>
      <c r="U459" s="13"/>
      <c r="V459" s="13"/>
      <c r="W459" s="13"/>
      <c r="X459" s="13"/>
      <c r="Y459" s="13"/>
      <c r="Z459" s="13"/>
      <c r="AA459" s="13"/>
      <c r="AB459" s="13"/>
      <c r="AC459" s="13"/>
      <c r="AD459" s="13"/>
      <c r="AE459" s="13"/>
      <c r="AT459" s="276" t="s">
        <v>271</v>
      </c>
      <c r="AU459" s="276" t="s">
        <v>99</v>
      </c>
      <c r="AV459" s="13" t="s">
        <v>99</v>
      </c>
      <c r="AW459" s="13" t="s">
        <v>4</v>
      </c>
      <c r="AX459" s="13" t="s">
        <v>91</v>
      </c>
      <c r="AY459" s="276" t="s">
        <v>184</v>
      </c>
    </row>
    <row r="460" s="2" customFormat="1" ht="16.5" customHeight="1">
      <c r="A460" s="40"/>
      <c r="B460" s="41"/>
      <c r="C460" s="245" t="s">
        <v>841</v>
      </c>
      <c r="D460" s="245" t="s">
        <v>187</v>
      </c>
      <c r="E460" s="246" t="s">
        <v>842</v>
      </c>
      <c r="F460" s="247" t="s">
        <v>843</v>
      </c>
      <c r="G460" s="248" t="s">
        <v>269</v>
      </c>
      <c r="H460" s="249">
        <v>157.42400000000001</v>
      </c>
      <c r="I460" s="250"/>
      <c r="J460" s="251">
        <f>ROUND(I460*H460,2)</f>
        <v>0</v>
      </c>
      <c r="K460" s="247" t="s">
        <v>191</v>
      </c>
      <c r="L460" s="46"/>
      <c r="M460" s="252" t="s">
        <v>1</v>
      </c>
      <c r="N460" s="253" t="s">
        <v>49</v>
      </c>
      <c r="O460" s="93"/>
      <c r="P460" s="254">
        <f>O460*H460</f>
        <v>0</v>
      </c>
      <c r="Q460" s="254">
        <v>0.034500000000000003</v>
      </c>
      <c r="R460" s="254">
        <f>Q460*H460</f>
        <v>5.4311280000000011</v>
      </c>
      <c r="S460" s="254">
        <v>0</v>
      </c>
      <c r="T460" s="255">
        <f>S460*H460</f>
        <v>0</v>
      </c>
      <c r="U460" s="40"/>
      <c r="V460" s="40"/>
      <c r="W460" s="40"/>
      <c r="X460" s="40"/>
      <c r="Y460" s="40"/>
      <c r="Z460" s="40"/>
      <c r="AA460" s="40"/>
      <c r="AB460" s="40"/>
      <c r="AC460" s="40"/>
      <c r="AD460" s="40"/>
      <c r="AE460" s="40"/>
      <c r="AR460" s="256" t="s">
        <v>196</v>
      </c>
      <c r="AT460" s="256" t="s">
        <v>187</v>
      </c>
      <c r="AU460" s="256" t="s">
        <v>99</v>
      </c>
      <c r="AY460" s="18" t="s">
        <v>184</v>
      </c>
      <c r="BE460" s="257">
        <f>IF(N460="základní",J460,0)</f>
        <v>0</v>
      </c>
      <c r="BF460" s="257">
        <f>IF(N460="snížená",J460,0)</f>
        <v>0</v>
      </c>
      <c r="BG460" s="257">
        <f>IF(N460="zákl. přenesená",J460,0)</f>
        <v>0</v>
      </c>
      <c r="BH460" s="257">
        <f>IF(N460="sníž. přenesená",J460,0)</f>
        <v>0</v>
      </c>
      <c r="BI460" s="257">
        <f>IF(N460="nulová",J460,0)</f>
        <v>0</v>
      </c>
      <c r="BJ460" s="18" t="s">
        <v>99</v>
      </c>
      <c r="BK460" s="257">
        <f>ROUND(I460*H460,2)</f>
        <v>0</v>
      </c>
      <c r="BL460" s="18" t="s">
        <v>196</v>
      </c>
      <c r="BM460" s="256" t="s">
        <v>844</v>
      </c>
    </row>
    <row r="461" s="15" customFormat="1">
      <c r="A461" s="15"/>
      <c r="B461" s="288"/>
      <c r="C461" s="289"/>
      <c r="D461" s="258" t="s">
        <v>271</v>
      </c>
      <c r="E461" s="290" t="s">
        <v>1</v>
      </c>
      <c r="F461" s="291" t="s">
        <v>760</v>
      </c>
      <c r="G461" s="289"/>
      <c r="H461" s="290" t="s">
        <v>1</v>
      </c>
      <c r="I461" s="292"/>
      <c r="J461" s="289"/>
      <c r="K461" s="289"/>
      <c r="L461" s="293"/>
      <c r="M461" s="294"/>
      <c r="N461" s="295"/>
      <c r="O461" s="295"/>
      <c r="P461" s="295"/>
      <c r="Q461" s="295"/>
      <c r="R461" s="295"/>
      <c r="S461" s="295"/>
      <c r="T461" s="296"/>
      <c r="U461" s="15"/>
      <c r="V461" s="15"/>
      <c r="W461" s="15"/>
      <c r="X461" s="15"/>
      <c r="Y461" s="15"/>
      <c r="Z461" s="15"/>
      <c r="AA461" s="15"/>
      <c r="AB461" s="15"/>
      <c r="AC461" s="15"/>
      <c r="AD461" s="15"/>
      <c r="AE461" s="15"/>
      <c r="AT461" s="297" t="s">
        <v>271</v>
      </c>
      <c r="AU461" s="297" t="s">
        <v>99</v>
      </c>
      <c r="AV461" s="15" t="s">
        <v>91</v>
      </c>
      <c r="AW461" s="15" t="s">
        <v>38</v>
      </c>
      <c r="AX461" s="15" t="s">
        <v>83</v>
      </c>
      <c r="AY461" s="297" t="s">
        <v>184</v>
      </c>
    </row>
    <row r="462" s="13" customFormat="1">
      <c r="A462" s="13"/>
      <c r="B462" s="266"/>
      <c r="C462" s="267"/>
      <c r="D462" s="258" t="s">
        <v>271</v>
      </c>
      <c r="E462" s="268" t="s">
        <v>1</v>
      </c>
      <c r="F462" s="269" t="s">
        <v>845</v>
      </c>
      <c r="G462" s="267"/>
      <c r="H462" s="270">
        <v>157.42400000000001</v>
      </c>
      <c r="I462" s="271"/>
      <c r="J462" s="267"/>
      <c r="K462" s="267"/>
      <c r="L462" s="272"/>
      <c r="M462" s="273"/>
      <c r="N462" s="274"/>
      <c r="O462" s="274"/>
      <c r="P462" s="274"/>
      <c r="Q462" s="274"/>
      <c r="R462" s="274"/>
      <c r="S462" s="274"/>
      <c r="T462" s="275"/>
      <c r="U462" s="13"/>
      <c r="V462" s="13"/>
      <c r="W462" s="13"/>
      <c r="X462" s="13"/>
      <c r="Y462" s="13"/>
      <c r="Z462" s="13"/>
      <c r="AA462" s="13"/>
      <c r="AB462" s="13"/>
      <c r="AC462" s="13"/>
      <c r="AD462" s="13"/>
      <c r="AE462" s="13"/>
      <c r="AT462" s="276" t="s">
        <v>271</v>
      </c>
      <c r="AU462" s="276" t="s">
        <v>99</v>
      </c>
      <c r="AV462" s="13" t="s">
        <v>99</v>
      </c>
      <c r="AW462" s="13" t="s">
        <v>38</v>
      </c>
      <c r="AX462" s="13" t="s">
        <v>83</v>
      </c>
      <c r="AY462" s="276" t="s">
        <v>184</v>
      </c>
    </row>
    <row r="463" s="14" customFormat="1">
      <c r="A463" s="14"/>
      <c r="B463" s="277"/>
      <c r="C463" s="278"/>
      <c r="D463" s="258" t="s">
        <v>271</v>
      </c>
      <c r="E463" s="279" t="s">
        <v>1</v>
      </c>
      <c r="F463" s="280" t="s">
        <v>273</v>
      </c>
      <c r="G463" s="278"/>
      <c r="H463" s="281">
        <v>157.42400000000001</v>
      </c>
      <c r="I463" s="282"/>
      <c r="J463" s="278"/>
      <c r="K463" s="278"/>
      <c r="L463" s="283"/>
      <c r="M463" s="284"/>
      <c r="N463" s="285"/>
      <c r="O463" s="285"/>
      <c r="P463" s="285"/>
      <c r="Q463" s="285"/>
      <c r="R463" s="285"/>
      <c r="S463" s="285"/>
      <c r="T463" s="286"/>
      <c r="U463" s="14"/>
      <c r="V463" s="14"/>
      <c r="W463" s="14"/>
      <c r="X463" s="14"/>
      <c r="Y463" s="14"/>
      <c r="Z463" s="14"/>
      <c r="AA463" s="14"/>
      <c r="AB463" s="14"/>
      <c r="AC463" s="14"/>
      <c r="AD463" s="14"/>
      <c r="AE463" s="14"/>
      <c r="AT463" s="287" t="s">
        <v>271</v>
      </c>
      <c r="AU463" s="287" t="s">
        <v>99</v>
      </c>
      <c r="AV463" s="14" t="s">
        <v>196</v>
      </c>
      <c r="AW463" s="14" t="s">
        <v>38</v>
      </c>
      <c r="AX463" s="14" t="s">
        <v>91</v>
      </c>
      <c r="AY463" s="287" t="s">
        <v>184</v>
      </c>
    </row>
    <row r="464" s="2" customFormat="1" ht="16.5" customHeight="1">
      <c r="A464" s="40"/>
      <c r="B464" s="41"/>
      <c r="C464" s="245" t="s">
        <v>846</v>
      </c>
      <c r="D464" s="245" t="s">
        <v>187</v>
      </c>
      <c r="E464" s="246" t="s">
        <v>842</v>
      </c>
      <c r="F464" s="247" t="s">
        <v>843</v>
      </c>
      <c r="G464" s="248" t="s">
        <v>269</v>
      </c>
      <c r="H464" s="249">
        <v>418.548</v>
      </c>
      <c r="I464" s="250"/>
      <c r="J464" s="251">
        <f>ROUND(I464*H464,2)</f>
        <v>0</v>
      </c>
      <c r="K464" s="247" t="s">
        <v>191</v>
      </c>
      <c r="L464" s="46"/>
      <c r="M464" s="252" t="s">
        <v>1</v>
      </c>
      <c r="N464" s="253" t="s">
        <v>49</v>
      </c>
      <c r="O464" s="93"/>
      <c r="P464" s="254">
        <f>O464*H464</f>
        <v>0</v>
      </c>
      <c r="Q464" s="254">
        <v>0.034500000000000003</v>
      </c>
      <c r="R464" s="254">
        <f>Q464*H464</f>
        <v>14.439906000000001</v>
      </c>
      <c r="S464" s="254">
        <v>0</v>
      </c>
      <c r="T464" s="255">
        <f>S464*H464</f>
        <v>0</v>
      </c>
      <c r="U464" s="40"/>
      <c r="V464" s="40"/>
      <c r="W464" s="40"/>
      <c r="X464" s="40"/>
      <c r="Y464" s="40"/>
      <c r="Z464" s="40"/>
      <c r="AA464" s="40"/>
      <c r="AB464" s="40"/>
      <c r="AC464" s="40"/>
      <c r="AD464" s="40"/>
      <c r="AE464" s="40"/>
      <c r="AR464" s="256" t="s">
        <v>196</v>
      </c>
      <c r="AT464" s="256" t="s">
        <v>187</v>
      </c>
      <c r="AU464" s="256" t="s">
        <v>99</v>
      </c>
      <c r="AY464" s="18" t="s">
        <v>184</v>
      </c>
      <c r="BE464" s="257">
        <f>IF(N464="základní",J464,0)</f>
        <v>0</v>
      </c>
      <c r="BF464" s="257">
        <f>IF(N464="snížená",J464,0)</f>
        <v>0</v>
      </c>
      <c r="BG464" s="257">
        <f>IF(N464="zákl. přenesená",J464,0)</f>
        <v>0</v>
      </c>
      <c r="BH464" s="257">
        <f>IF(N464="sníž. přenesená",J464,0)</f>
        <v>0</v>
      </c>
      <c r="BI464" s="257">
        <f>IF(N464="nulová",J464,0)</f>
        <v>0</v>
      </c>
      <c r="BJ464" s="18" t="s">
        <v>99</v>
      </c>
      <c r="BK464" s="257">
        <f>ROUND(I464*H464,2)</f>
        <v>0</v>
      </c>
      <c r="BL464" s="18" t="s">
        <v>196</v>
      </c>
      <c r="BM464" s="256" t="s">
        <v>847</v>
      </c>
    </row>
    <row r="465" s="15" customFormat="1">
      <c r="A465" s="15"/>
      <c r="B465" s="288"/>
      <c r="C465" s="289"/>
      <c r="D465" s="258" t="s">
        <v>271</v>
      </c>
      <c r="E465" s="290" t="s">
        <v>1</v>
      </c>
      <c r="F465" s="291" t="s">
        <v>535</v>
      </c>
      <c r="G465" s="289"/>
      <c r="H465" s="290" t="s">
        <v>1</v>
      </c>
      <c r="I465" s="292"/>
      <c r="J465" s="289"/>
      <c r="K465" s="289"/>
      <c r="L465" s="293"/>
      <c r="M465" s="294"/>
      <c r="N465" s="295"/>
      <c r="O465" s="295"/>
      <c r="P465" s="295"/>
      <c r="Q465" s="295"/>
      <c r="R465" s="295"/>
      <c r="S465" s="295"/>
      <c r="T465" s="296"/>
      <c r="U465" s="15"/>
      <c r="V465" s="15"/>
      <c r="W465" s="15"/>
      <c r="X465" s="15"/>
      <c r="Y465" s="15"/>
      <c r="Z465" s="15"/>
      <c r="AA465" s="15"/>
      <c r="AB465" s="15"/>
      <c r="AC465" s="15"/>
      <c r="AD465" s="15"/>
      <c r="AE465" s="15"/>
      <c r="AT465" s="297" t="s">
        <v>271</v>
      </c>
      <c r="AU465" s="297" t="s">
        <v>99</v>
      </c>
      <c r="AV465" s="15" t="s">
        <v>91</v>
      </c>
      <c r="AW465" s="15" t="s">
        <v>38</v>
      </c>
      <c r="AX465" s="15" t="s">
        <v>83</v>
      </c>
      <c r="AY465" s="297" t="s">
        <v>184</v>
      </c>
    </row>
    <row r="466" s="13" customFormat="1">
      <c r="A466" s="13"/>
      <c r="B466" s="266"/>
      <c r="C466" s="267"/>
      <c r="D466" s="258" t="s">
        <v>271</v>
      </c>
      <c r="E466" s="268" t="s">
        <v>1</v>
      </c>
      <c r="F466" s="269" t="s">
        <v>848</v>
      </c>
      <c r="G466" s="267"/>
      <c r="H466" s="270">
        <v>290.94799999999998</v>
      </c>
      <c r="I466" s="271"/>
      <c r="J466" s="267"/>
      <c r="K466" s="267"/>
      <c r="L466" s="272"/>
      <c r="M466" s="273"/>
      <c r="N466" s="274"/>
      <c r="O466" s="274"/>
      <c r="P466" s="274"/>
      <c r="Q466" s="274"/>
      <c r="R466" s="274"/>
      <c r="S466" s="274"/>
      <c r="T466" s="275"/>
      <c r="U466" s="13"/>
      <c r="V466" s="13"/>
      <c r="W466" s="13"/>
      <c r="X466" s="13"/>
      <c r="Y466" s="13"/>
      <c r="Z466" s="13"/>
      <c r="AA466" s="13"/>
      <c r="AB466" s="13"/>
      <c r="AC466" s="13"/>
      <c r="AD466" s="13"/>
      <c r="AE466" s="13"/>
      <c r="AT466" s="276" t="s">
        <v>271</v>
      </c>
      <c r="AU466" s="276" t="s">
        <v>99</v>
      </c>
      <c r="AV466" s="13" t="s">
        <v>99</v>
      </c>
      <c r="AW466" s="13" t="s">
        <v>38</v>
      </c>
      <c r="AX466" s="13" t="s">
        <v>83</v>
      </c>
      <c r="AY466" s="276" t="s">
        <v>184</v>
      </c>
    </row>
    <row r="467" s="13" customFormat="1">
      <c r="A467" s="13"/>
      <c r="B467" s="266"/>
      <c r="C467" s="267"/>
      <c r="D467" s="258" t="s">
        <v>271</v>
      </c>
      <c r="E467" s="268" t="s">
        <v>1</v>
      </c>
      <c r="F467" s="269" t="s">
        <v>849</v>
      </c>
      <c r="G467" s="267"/>
      <c r="H467" s="270">
        <v>127.59999999999999</v>
      </c>
      <c r="I467" s="271"/>
      <c r="J467" s="267"/>
      <c r="K467" s="267"/>
      <c r="L467" s="272"/>
      <c r="M467" s="273"/>
      <c r="N467" s="274"/>
      <c r="O467" s="274"/>
      <c r="P467" s="274"/>
      <c r="Q467" s="274"/>
      <c r="R467" s="274"/>
      <c r="S467" s="274"/>
      <c r="T467" s="275"/>
      <c r="U467" s="13"/>
      <c r="V467" s="13"/>
      <c r="W467" s="13"/>
      <c r="X467" s="13"/>
      <c r="Y467" s="13"/>
      <c r="Z467" s="13"/>
      <c r="AA467" s="13"/>
      <c r="AB467" s="13"/>
      <c r="AC467" s="13"/>
      <c r="AD467" s="13"/>
      <c r="AE467" s="13"/>
      <c r="AT467" s="276" t="s">
        <v>271</v>
      </c>
      <c r="AU467" s="276" t="s">
        <v>99</v>
      </c>
      <c r="AV467" s="13" t="s">
        <v>99</v>
      </c>
      <c r="AW467" s="13" t="s">
        <v>38</v>
      </c>
      <c r="AX467" s="13" t="s">
        <v>83</v>
      </c>
      <c r="AY467" s="276" t="s">
        <v>184</v>
      </c>
    </row>
    <row r="468" s="14" customFormat="1">
      <c r="A468" s="14"/>
      <c r="B468" s="277"/>
      <c r="C468" s="278"/>
      <c r="D468" s="258" t="s">
        <v>271</v>
      </c>
      <c r="E468" s="279" t="s">
        <v>1</v>
      </c>
      <c r="F468" s="280" t="s">
        <v>273</v>
      </c>
      <c r="G468" s="278"/>
      <c r="H468" s="281">
        <v>418.548</v>
      </c>
      <c r="I468" s="282"/>
      <c r="J468" s="278"/>
      <c r="K468" s="278"/>
      <c r="L468" s="283"/>
      <c r="M468" s="284"/>
      <c r="N468" s="285"/>
      <c r="O468" s="285"/>
      <c r="P468" s="285"/>
      <c r="Q468" s="285"/>
      <c r="R468" s="285"/>
      <c r="S468" s="285"/>
      <c r="T468" s="286"/>
      <c r="U468" s="14"/>
      <c r="V468" s="14"/>
      <c r="W468" s="14"/>
      <c r="X468" s="14"/>
      <c r="Y468" s="14"/>
      <c r="Z468" s="14"/>
      <c r="AA468" s="14"/>
      <c r="AB468" s="14"/>
      <c r="AC468" s="14"/>
      <c r="AD468" s="14"/>
      <c r="AE468" s="14"/>
      <c r="AT468" s="287" t="s">
        <v>271</v>
      </c>
      <c r="AU468" s="287" t="s">
        <v>99</v>
      </c>
      <c r="AV468" s="14" t="s">
        <v>196</v>
      </c>
      <c r="AW468" s="14" t="s">
        <v>38</v>
      </c>
      <c r="AX468" s="14" t="s">
        <v>91</v>
      </c>
      <c r="AY468" s="287" t="s">
        <v>184</v>
      </c>
    </row>
    <row r="469" s="2" customFormat="1" ht="16.5" customHeight="1">
      <c r="A469" s="40"/>
      <c r="B469" s="41"/>
      <c r="C469" s="245" t="s">
        <v>850</v>
      </c>
      <c r="D469" s="245" t="s">
        <v>187</v>
      </c>
      <c r="E469" s="246" t="s">
        <v>851</v>
      </c>
      <c r="F469" s="247" t="s">
        <v>852</v>
      </c>
      <c r="G469" s="248" t="s">
        <v>269</v>
      </c>
      <c r="H469" s="249">
        <v>418.548</v>
      </c>
      <c r="I469" s="250"/>
      <c r="J469" s="251">
        <f>ROUND(I469*H469,2)</f>
        <v>0</v>
      </c>
      <c r="K469" s="247" t="s">
        <v>191</v>
      </c>
      <c r="L469" s="46"/>
      <c r="M469" s="252" t="s">
        <v>1</v>
      </c>
      <c r="N469" s="253" t="s">
        <v>49</v>
      </c>
      <c r="O469" s="93"/>
      <c r="P469" s="254">
        <f>O469*H469</f>
        <v>0</v>
      </c>
      <c r="Q469" s="254">
        <v>0.016</v>
      </c>
      <c r="R469" s="254">
        <f>Q469*H469</f>
        <v>6.6967680000000005</v>
      </c>
      <c r="S469" s="254">
        <v>0</v>
      </c>
      <c r="T469" s="255">
        <f>S469*H469</f>
        <v>0</v>
      </c>
      <c r="U469" s="40"/>
      <c r="V469" s="40"/>
      <c r="W469" s="40"/>
      <c r="X469" s="40"/>
      <c r="Y469" s="40"/>
      <c r="Z469" s="40"/>
      <c r="AA469" s="40"/>
      <c r="AB469" s="40"/>
      <c r="AC469" s="40"/>
      <c r="AD469" s="40"/>
      <c r="AE469" s="40"/>
      <c r="AR469" s="256" t="s">
        <v>196</v>
      </c>
      <c r="AT469" s="256" t="s">
        <v>187</v>
      </c>
      <c r="AU469" s="256" t="s">
        <v>99</v>
      </c>
      <c r="AY469" s="18" t="s">
        <v>184</v>
      </c>
      <c r="BE469" s="257">
        <f>IF(N469="základní",J469,0)</f>
        <v>0</v>
      </c>
      <c r="BF469" s="257">
        <f>IF(N469="snížená",J469,0)</f>
        <v>0</v>
      </c>
      <c r="BG469" s="257">
        <f>IF(N469="zákl. přenesená",J469,0)</f>
        <v>0</v>
      </c>
      <c r="BH469" s="257">
        <f>IF(N469="sníž. přenesená",J469,0)</f>
        <v>0</v>
      </c>
      <c r="BI469" s="257">
        <f>IF(N469="nulová",J469,0)</f>
        <v>0</v>
      </c>
      <c r="BJ469" s="18" t="s">
        <v>99</v>
      </c>
      <c r="BK469" s="257">
        <f>ROUND(I469*H469,2)</f>
        <v>0</v>
      </c>
      <c r="BL469" s="18" t="s">
        <v>196</v>
      </c>
      <c r="BM469" s="256" t="s">
        <v>853</v>
      </c>
    </row>
    <row r="470" s="2" customFormat="1" ht="16.5" customHeight="1">
      <c r="A470" s="40"/>
      <c r="B470" s="41"/>
      <c r="C470" s="245" t="s">
        <v>854</v>
      </c>
      <c r="D470" s="245" t="s">
        <v>187</v>
      </c>
      <c r="E470" s="246" t="s">
        <v>851</v>
      </c>
      <c r="F470" s="247" t="s">
        <v>852</v>
      </c>
      <c r="G470" s="248" t="s">
        <v>269</v>
      </c>
      <c r="H470" s="249">
        <v>157.42400000000001</v>
      </c>
      <c r="I470" s="250"/>
      <c r="J470" s="251">
        <f>ROUND(I470*H470,2)</f>
        <v>0</v>
      </c>
      <c r="K470" s="247" t="s">
        <v>191</v>
      </c>
      <c r="L470" s="46"/>
      <c r="M470" s="252" t="s">
        <v>1</v>
      </c>
      <c r="N470" s="253" t="s">
        <v>49</v>
      </c>
      <c r="O470" s="93"/>
      <c r="P470" s="254">
        <f>O470*H470</f>
        <v>0</v>
      </c>
      <c r="Q470" s="254">
        <v>0.016</v>
      </c>
      <c r="R470" s="254">
        <f>Q470*H470</f>
        <v>2.5187840000000001</v>
      </c>
      <c r="S470" s="254">
        <v>0</v>
      </c>
      <c r="T470" s="255">
        <f>S470*H470</f>
        <v>0</v>
      </c>
      <c r="U470" s="40"/>
      <c r="V470" s="40"/>
      <c r="W470" s="40"/>
      <c r="X470" s="40"/>
      <c r="Y470" s="40"/>
      <c r="Z470" s="40"/>
      <c r="AA470" s="40"/>
      <c r="AB470" s="40"/>
      <c r="AC470" s="40"/>
      <c r="AD470" s="40"/>
      <c r="AE470" s="40"/>
      <c r="AR470" s="256" t="s">
        <v>196</v>
      </c>
      <c r="AT470" s="256" t="s">
        <v>187</v>
      </c>
      <c r="AU470" s="256" t="s">
        <v>99</v>
      </c>
      <c r="AY470" s="18" t="s">
        <v>184</v>
      </c>
      <c r="BE470" s="257">
        <f>IF(N470="základní",J470,0)</f>
        <v>0</v>
      </c>
      <c r="BF470" s="257">
        <f>IF(N470="snížená",J470,0)</f>
        <v>0</v>
      </c>
      <c r="BG470" s="257">
        <f>IF(N470="zákl. přenesená",J470,0)</f>
        <v>0</v>
      </c>
      <c r="BH470" s="257">
        <f>IF(N470="sníž. přenesená",J470,0)</f>
        <v>0</v>
      </c>
      <c r="BI470" s="257">
        <f>IF(N470="nulová",J470,0)</f>
        <v>0</v>
      </c>
      <c r="BJ470" s="18" t="s">
        <v>99</v>
      </c>
      <c r="BK470" s="257">
        <f>ROUND(I470*H470,2)</f>
        <v>0</v>
      </c>
      <c r="BL470" s="18" t="s">
        <v>196</v>
      </c>
      <c r="BM470" s="256" t="s">
        <v>855</v>
      </c>
    </row>
    <row r="471" s="2" customFormat="1" ht="16.5" customHeight="1">
      <c r="A471" s="40"/>
      <c r="B471" s="41"/>
      <c r="C471" s="245" t="s">
        <v>856</v>
      </c>
      <c r="D471" s="245" t="s">
        <v>187</v>
      </c>
      <c r="E471" s="246" t="s">
        <v>857</v>
      </c>
      <c r="F471" s="247" t="s">
        <v>858</v>
      </c>
      <c r="G471" s="248" t="s">
        <v>269</v>
      </c>
      <c r="H471" s="249">
        <v>157.42400000000001</v>
      </c>
      <c r="I471" s="250"/>
      <c r="J471" s="251">
        <f>ROUND(I471*H471,2)</f>
        <v>0</v>
      </c>
      <c r="K471" s="247" t="s">
        <v>284</v>
      </c>
      <c r="L471" s="46"/>
      <c r="M471" s="252" t="s">
        <v>1</v>
      </c>
      <c r="N471" s="253" t="s">
        <v>49</v>
      </c>
      <c r="O471" s="93"/>
      <c r="P471" s="254">
        <f>O471*H471</f>
        <v>0</v>
      </c>
      <c r="Q471" s="254">
        <v>0.0155</v>
      </c>
      <c r="R471" s="254">
        <f>Q471*H471</f>
        <v>2.4400720000000002</v>
      </c>
      <c r="S471" s="254">
        <v>0</v>
      </c>
      <c r="T471" s="255">
        <f>S471*H471</f>
        <v>0</v>
      </c>
      <c r="U471" s="40"/>
      <c r="V471" s="40"/>
      <c r="W471" s="40"/>
      <c r="X471" s="40"/>
      <c r="Y471" s="40"/>
      <c r="Z471" s="40"/>
      <c r="AA471" s="40"/>
      <c r="AB471" s="40"/>
      <c r="AC471" s="40"/>
      <c r="AD471" s="40"/>
      <c r="AE471" s="40"/>
      <c r="AR471" s="256" t="s">
        <v>196</v>
      </c>
      <c r="AT471" s="256" t="s">
        <v>187</v>
      </c>
      <c r="AU471" s="256" t="s">
        <v>99</v>
      </c>
      <c r="AY471" s="18" t="s">
        <v>184</v>
      </c>
      <c r="BE471" s="257">
        <f>IF(N471="základní",J471,0)</f>
        <v>0</v>
      </c>
      <c r="BF471" s="257">
        <f>IF(N471="snížená",J471,0)</f>
        <v>0</v>
      </c>
      <c r="BG471" s="257">
        <f>IF(N471="zákl. přenesená",J471,0)</f>
        <v>0</v>
      </c>
      <c r="BH471" s="257">
        <f>IF(N471="sníž. přenesená",J471,0)</f>
        <v>0</v>
      </c>
      <c r="BI471" s="257">
        <f>IF(N471="nulová",J471,0)</f>
        <v>0</v>
      </c>
      <c r="BJ471" s="18" t="s">
        <v>99</v>
      </c>
      <c r="BK471" s="257">
        <f>ROUND(I471*H471,2)</f>
        <v>0</v>
      </c>
      <c r="BL471" s="18" t="s">
        <v>196</v>
      </c>
      <c r="BM471" s="256" t="s">
        <v>859</v>
      </c>
    </row>
    <row r="472" s="15" customFormat="1">
      <c r="A472" s="15"/>
      <c r="B472" s="288"/>
      <c r="C472" s="289"/>
      <c r="D472" s="258" t="s">
        <v>271</v>
      </c>
      <c r="E472" s="290" t="s">
        <v>1</v>
      </c>
      <c r="F472" s="291" t="s">
        <v>760</v>
      </c>
      <c r="G472" s="289"/>
      <c r="H472" s="290" t="s">
        <v>1</v>
      </c>
      <c r="I472" s="292"/>
      <c r="J472" s="289"/>
      <c r="K472" s="289"/>
      <c r="L472" s="293"/>
      <c r="M472" s="294"/>
      <c r="N472" s="295"/>
      <c r="O472" s="295"/>
      <c r="P472" s="295"/>
      <c r="Q472" s="295"/>
      <c r="R472" s="295"/>
      <c r="S472" s="295"/>
      <c r="T472" s="296"/>
      <c r="U472" s="15"/>
      <c r="V472" s="15"/>
      <c r="W472" s="15"/>
      <c r="X472" s="15"/>
      <c r="Y472" s="15"/>
      <c r="Z472" s="15"/>
      <c r="AA472" s="15"/>
      <c r="AB472" s="15"/>
      <c r="AC472" s="15"/>
      <c r="AD472" s="15"/>
      <c r="AE472" s="15"/>
      <c r="AT472" s="297" t="s">
        <v>271</v>
      </c>
      <c r="AU472" s="297" t="s">
        <v>99</v>
      </c>
      <c r="AV472" s="15" t="s">
        <v>91</v>
      </c>
      <c r="AW472" s="15" t="s">
        <v>38</v>
      </c>
      <c r="AX472" s="15" t="s">
        <v>83</v>
      </c>
      <c r="AY472" s="297" t="s">
        <v>184</v>
      </c>
    </row>
    <row r="473" s="13" customFormat="1">
      <c r="A473" s="13"/>
      <c r="B473" s="266"/>
      <c r="C473" s="267"/>
      <c r="D473" s="258" t="s">
        <v>271</v>
      </c>
      <c r="E473" s="268" t="s">
        <v>1</v>
      </c>
      <c r="F473" s="269" t="s">
        <v>845</v>
      </c>
      <c r="G473" s="267"/>
      <c r="H473" s="270">
        <v>157.42400000000001</v>
      </c>
      <c r="I473" s="271"/>
      <c r="J473" s="267"/>
      <c r="K473" s="267"/>
      <c r="L473" s="272"/>
      <c r="M473" s="273"/>
      <c r="N473" s="274"/>
      <c r="O473" s="274"/>
      <c r="P473" s="274"/>
      <c r="Q473" s="274"/>
      <c r="R473" s="274"/>
      <c r="S473" s="274"/>
      <c r="T473" s="275"/>
      <c r="U473" s="13"/>
      <c r="V473" s="13"/>
      <c r="W473" s="13"/>
      <c r="X473" s="13"/>
      <c r="Y473" s="13"/>
      <c r="Z473" s="13"/>
      <c r="AA473" s="13"/>
      <c r="AB473" s="13"/>
      <c r="AC473" s="13"/>
      <c r="AD473" s="13"/>
      <c r="AE473" s="13"/>
      <c r="AT473" s="276" t="s">
        <v>271</v>
      </c>
      <c r="AU473" s="276" t="s">
        <v>99</v>
      </c>
      <c r="AV473" s="13" t="s">
        <v>99</v>
      </c>
      <c r="AW473" s="13" t="s">
        <v>38</v>
      </c>
      <c r="AX473" s="13" t="s">
        <v>83</v>
      </c>
      <c r="AY473" s="276" t="s">
        <v>184</v>
      </c>
    </row>
    <row r="474" s="14" customFormat="1">
      <c r="A474" s="14"/>
      <c r="B474" s="277"/>
      <c r="C474" s="278"/>
      <c r="D474" s="258" t="s">
        <v>271</v>
      </c>
      <c r="E474" s="279" t="s">
        <v>1</v>
      </c>
      <c r="F474" s="280" t="s">
        <v>273</v>
      </c>
      <c r="G474" s="278"/>
      <c r="H474" s="281">
        <v>157.42400000000001</v>
      </c>
      <c r="I474" s="282"/>
      <c r="J474" s="278"/>
      <c r="K474" s="278"/>
      <c r="L474" s="283"/>
      <c r="M474" s="284"/>
      <c r="N474" s="285"/>
      <c r="O474" s="285"/>
      <c r="P474" s="285"/>
      <c r="Q474" s="285"/>
      <c r="R474" s="285"/>
      <c r="S474" s="285"/>
      <c r="T474" s="286"/>
      <c r="U474" s="14"/>
      <c r="V474" s="14"/>
      <c r="W474" s="14"/>
      <c r="X474" s="14"/>
      <c r="Y474" s="14"/>
      <c r="Z474" s="14"/>
      <c r="AA474" s="14"/>
      <c r="AB474" s="14"/>
      <c r="AC474" s="14"/>
      <c r="AD474" s="14"/>
      <c r="AE474" s="14"/>
      <c r="AT474" s="287" t="s">
        <v>271</v>
      </c>
      <c r="AU474" s="287" t="s">
        <v>99</v>
      </c>
      <c r="AV474" s="14" t="s">
        <v>196</v>
      </c>
      <c r="AW474" s="14" t="s">
        <v>38</v>
      </c>
      <c r="AX474" s="14" t="s">
        <v>91</v>
      </c>
      <c r="AY474" s="287" t="s">
        <v>184</v>
      </c>
    </row>
    <row r="475" s="2" customFormat="1" ht="16.5" customHeight="1">
      <c r="A475" s="40"/>
      <c r="B475" s="41"/>
      <c r="C475" s="245" t="s">
        <v>860</v>
      </c>
      <c r="D475" s="245" t="s">
        <v>187</v>
      </c>
      <c r="E475" s="246" t="s">
        <v>857</v>
      </c>
      <c r="F475" s="247" t="s">
        <v>858</v>
      </c>
      <c r="G475" s="248" t="s">
        <v>269</v>
      </c>
      <c r="H475" s="249">
        <v>418.548</v>
      </c>
      <c r="I475" s="250"/>
      <c r="J475" s="251">
        <f>ROUND(I475*H475,2)</f>
        <v>0</v>
      </c>
      <c r="K475" s="247" t="s">
        <v>284</v>
      </c>
      <c r="L475" s="46"/>
      <c r="M475" s="252" t="s">
        <v>1</v>
      </c>
      <c r="N475" s="253" t="s">
        <v>49</v>
      </c>
      <c r="O475" s="93"/>
      <c r="P475" s="254">
        <f>O475*H475</f>
        <v>0</v>
      </c>
      <c r="Q475" s="254">
        <v>0.0155</v>
      </c>
      <c r="R475" s="254">
        <f>Q475*H475</f>
        <v>6.4874939999999999</v>
      </c>
      <c r="S475" s="254">
        <v>0</v>
      </c>
      <c r="T475" s="255">
        <f>S475*H475</f>
        <v>0</v>
      </c>
      <c r="U475" s="40"/>
      <c r="V475" s="40"/>
      <c r="W475" s="40"/>
      <c r="X475" s="40"/>
      <c r="Y475" s="40"/>
      <c r="Z475" s="40"/>
      <c r="AA475" s="40"/>
      <c r="AB475" s="40"/>
      <c r="AC475" s="40"/>
      <c r="AD475" s="40"/>
      <c r="AE475" s="40"/>
      <c r="AR475" s="256" t="s">
        <v>196</v>
      </c>
      <c r="AT475" s="256" t="s">
        <v>187</v>
      </c>
      <c r="AU475" s="256" t="s">
        <v>99</v>
      </c>
      <c r="AY475" s="18" t="s">
        <v>184</v>
      </c>
      <c r="BE475" s="257">
        <f>IF(N475="základní",J475,0)</f>
        <v>0</v>
      </c>
      <c r="BF475" s="257">
        <f>IF(N475="snížená",J475,0)</f>
        <v>0</v>
      </c>
      <c r="BG475" s="257">
        <f>IF(N475="zákl. přenesená",J475,0)</f>
        <v>0</v>
      </c>
      <c r="BH475" s="257">
        <f>IF(N475="sníž. přenesená",J475,0)</f>
        <v>0</v>
      </c>
      <c r="BI475" s="257">
        <f>IF(N475="nulová",J475,0)</f>
        <v>0</v>
      </c>
      <c r="BJ475" s="18" t="s">
        <v>99</v>
      </c>
      <c r="BK475" s="257">
        <f>ROUND(I475*H475,2)</f>
        <v>0</v>
      </c>
      <c r="BL475" s="18" t="s">
        <v>196</v>
      </c>
      <c r="BM475" s="256" t="s">
        <v>861</v>
      </c>
    </row>
    <row r="476" s="15" customFormat="1">
      <c r="A476" s="15"/>
      <c r="B476" s="288"/>
      <c r="C476" s="289"/>
      <c r="D476" s="258" t="s">
        <v>271</v>
      </c>
      <c r="E476" s="290" t="s">
        <v>1</v>
      </c>
      <c r="F476" s="291" t="s">
        <v>535</v>
      </c>
      <c r="G476" s="289"/>
      <c r="H476" s="290" t="s">
        <v>1</v>
      </c>
      <c r="I476" s="292"/>
      <c r="J476" s="289"/>
      <c r="K476" s="289"/>
      <c r="L476" s="293"/>
      <c r="M476" s="294"/>
      <c r="N476" s="295"/>
      <c r="O476" s="295"/>
      <c r="P476" s="295"/>
      <c r="Q476" s="295"/>
      <c r="R476" s="295"/>
      <c r="S476" s="295"/>
      <c r="T476" s="296"/>
      <c r="U476" s="15"/>
      <c r="V476" s="15"/>
      <c r="W476" s="15"/>
      <c r="X476" s="15"/>
      <c r="Y476" s="15"/>
      <c r="Z476" s="15"/>
      <c r="AA476" s="15"/>
      <c r="AB476" s="15"/>
      <c r="AC476" s="15"/>
      <c r="AD476" s="15"/>
      <c r="AE476" s="15"/>
      <c r="AT476" s="297" t="s">
        <v>271</v>
      </c>
      <c r="AU476" s="297" t="s">
        <v>99</v>
      </c>
      <c r="AV476" s="15" t="s">
        <v>91</v>
      </c>
      <c r="AW476" s="15" t="s">
        <v>38</v>
      </c>
      <c r="AX476" s="15" t="s">
        <v>83</v>
      </c>
      <c r="AY476" s="297" t="s">
        <v>184</v>
      </c>
    </row>
    <row r="477" s="13" customFormat="1">
      <c r="A477" s="13"/>
      <c r="B477" s="266"/>
      <c r="C477" s="267"/>
      <c r="D477" s="258" t="s">
        <v>271</v>
      </c>
      <c r="E477" s="268" t="s">
        <v>1</v>
      </c>
      <c r="F477" s="269" t="s">
        <v>848</v>
      </c>
      <c r="G477" s="267"/>
      <c r="H477" s="270">
        <v>290.94799999999998</v>
      </c>
      <c r="I477" s="271"/>
      <c r="J477" s="267"/>
      <c r="K477" s="267"/>
      <c r="L477" s="272"/>
      <c r="M477" s="273"/>
      <c r="N477" s="274"/>
      <c r="O477" s="274"/>
      <c r="P477" s="274"/>
      <c r="Q477" s="274"/>
      <c r="R477" s="274"/>
      <c r="S477" s="274"/>
      <c r="T477" s="275"/>
      <c r="U477" s="13"/>
      <c r="V477" s="13"/>
      <c r="W477" s="13"/>
      <c r="X477" s="13"/>
      <c r="Y477" s="13"/>
      <c r="Z477" s="13"/>
      <c r="AA477" s="13"/>
      <c r="AB477" s="13"/>
      <c r="AC477" s="13"/>
      <c r="AD477" s="13"/>
      <c r="AE477" s="13"/>
      <c r="AT477" s="276" t="s">
        <v>271</v>
      </c>
      <c r="AU477" s="276" t="s">
        <v>99</v>
      </c>
      <c r="AV477" s="13" t="s">
        <v>99</v>
      </c>
      <c r="AW477" s="13" t="s">
        <v>38</v>
      </c>
      <c r="AX477" s="13" t="s">
        <v>83</v>
      </c>
      <c r="AY477" s="276" t="s">
        <v>184</v>
      </c>
    </row>
    <row r="478" s="13" customFormat="1">
      <c r="A478" s="13"/>
      <c r="B478" s="266"/>
      <c r="C478" s="267"/>
      <c r="D478" s="258" t="s">
        <v>271</v>
      </c>
      <c r="E478" s="268" t="s">
        <v>1</v>
      </c>
      <c r="F478" s="269" t="s">
        <v>849</v>
      </c>
      <c r="G478" s="267"/>
      <c r="H478" s="270">
        <v>127.59999999999999</v>
      </c>
      <c r="I478" s="271"/>
      <c r="J478" s="267"/>
      <c r="K478" s="267"/>
      <c r="L478" s="272"/>
      <c r="M478" s="273"/>
      <c r="N478" s="274"/>
      <c r="O478" s="274"/>
      <c r="P478" s="274"/>
      <c r="Q478" s="274"/>
      <c r="R478" s="274"/>
      <c r="S478" s="274"/>
      <c r="T478" s="275"/>
      <c r="U478" s="13"/>
      <c r="V478" s="13"/>
      <c r="W478" s="13"/>
      <c r="X478" s="13"/>
      <c r="Y478" s="13"/>
      <c r="Z478" s="13"/>
      <c r="AA478" s="13"/>
      <c r="AB478" s="13"/>
      <c r="AC478" s="13"/>
      <c r="AD478" s="13"/>
      <c r="AE478" s="13"/>
      <c r="AT478" s="276" t="s">
        <v>271</v>
      </c>
      <c r="AU478" s="276" t="s">
        <v>99</v>
      </c>
      <c r="AV478" s="13" t="s">
        <v>99</v>
      </c>
      <c r="AW478" s="13" t="s">
        <v>38</v>
      </c>
      <c r="AX478" s="13" t="s">
        <v>83</v>
      </c>
      <c r="AY478" s="276" t="s">
        <v>184</v>
      </c>
    </row>
    <row r="479" s="14" customFormat="1">
      <c r="A479" s="14"/>
      <c r="B479" s="277"/>
      <c r="C479" s="278"/>
      <c r="D479" s="258" t="s">
        <v>271</v>
      </c>
      <c r="E479" s="279" t="s">
        <v>1</v>
      </c>
      <c r="F479" s="280" t="s">
        <v>273</v>
      </c>
      <c r="G479" s="278"/>
      <c r="H479" s="281">
        <v>418.548</v>
      </c>
      <c r="I479" s="282"/>
      <c r="J479" s="278"/>
      <c r="K479" s="278"/>
      <c r="L479" s="283"/>
      <c r="M479" s="284"/>
      <c r="N479" s="285"/>
      <c r="O479" s="285"/>
      <c r="P479" s="285"/>
      <c r="Q479" s="285"/>
      <c r="R479" s="285"/>
      <c r="S479" s="285"/>
      <c r="T479" s="286"/>
      <c r="U479" s="14"/>
      <c r="V479" s="14"/>
      <c r="W479" s="14"/>
      <c r="X479" s="14"/>
      <c r="Y479" s="14"/>
      <c r="Z479" s="14"/>
      <c r="AA479" s="14"/>
      <c r="AB479" s="14"/>
      <c r="AC479" s="14"/>
      <c r="AD479" s="14"/>
      <c r="AE479" s="14"/>
      <c r="AT479" s="287" t="s">
        <v>271</v>
      </c>
      <c r="AU479" s="287" t="s">
        <v>99</v>
      </c>
      <c r="AV479" s="14" t="s">
        <v>196</v>
      </c>
      <c r="AW479" s="14" t="s">
        <v>38</v>
      </c>
      <c r="AX479" s="14" t="s">
        <v>91</v>
      </c>
      <c r="AY479" s="287" t="s">
        <v>184</v>
      </c>
    </row>
    <row r="480" s="2" customFormat="1" ht="16.5" customHeight="1">
      <c r="A480" s="40"/>
      <c r="B480" s="41"/>
      <c r="C480" s="245" t="s">
        <v>862</v>
      </c>
      <c r="D480" s="245" t="s">
        <v>187</v>
      </c>
      <c r="E480" s="246" t="s">
        <v>863</v>
      </c>
      <c r="F480" s="247" t="s">
        <v>864</v>
      </c>
      <c r="G480" s="248" t="s">
        <v>269</v>
      </c>
      <c r="H480" s="249">
        <v>62.149999999999999</v>
      </c>
      <c r="I480" s="250"/>
      <c r="J480" s="251">
        <f>ROUND(I480*H480,2)</f>
        <v>0</v>
      </c>
      <c r="K480" s="247" t="s">
        <v>191</v>
      </c>
      <c r="L480" s="46"/>
      <c r="M480" s="252" t="s">
        <v>1</v>
      </c>
      <c r="N480" s="253" t="s">
        <v>49</v>
      </c>
      <c r="O480" s="93"/>
      <c r="P480" s="254">
        <f>O480*H480</f>
        <v>0</v>
      </c>
      <c r="Q480" s="254">
        <v>0.00084999999999999995</v>
      </c>
      <c r="R480" s="254">
        <f>Q480*H480</f>
        <v>0.052827499999999993</v>
      </c>
      <c r="S480" s="254">
        <v>0</v>
      </c>
      <c r="T480" s="255">
        <f>S480*H480</f>
        <v>0</v>
      </c>
      <c r="U480" s="40"/>
      <c r="V480" s="40"/>
      <c r="W480" s="40"/>
      <c r="X480" s="40"/>
      <c r="Y480" s="40"/>
      <c r="Z480" s="40"/>
      <c r="AA480" s="40"/>
      <c r="AB480" s="40"/>
      <c r="AC480" s="40"/>
      <c r="AD480" s="40"/>
      <c r="AE480" s="40"/>
      <c r="AR480" s="256" t="s">
        <v>196</v>
      </c>
      <c r="AT480" s="256" t="s">
        <v>187</v>
      </c>
      <c r="AU480" s="256" t="s">
        <v>99</v>
      </c>
      <c r="AY480" s="18" t="s">
        <v>184</v>
      </c>
      <c r="BE480" s="257">
        <f>IF(N480="základní",J480,0)</f>
        <v>0</v>
      </c>
      <c r="BF480" s="257">
        <f>IF(N480="snížená",J480,0)</f>
        <v>0</v>
      </c>
      <c r="BG480" s="257">
        <f>IF(N480="zákl. přenesená",J480,0)</f>
        <v>0</v>
      </c>
      <c r="BH480" s="257">
        <f>IF(N480="sníž. přenesená",J480,0)</f>
        <v>0</v>
      </c>
      <c r="BI480" s="257">
        <f>IF(N480="nulová",J480,0)</f>
        <v>0</v>
      </c>
      <c r="BJ480" s="18" t="s">
        <v>99</v>
      </c>
      <c r="BK480" s="257">
        <f>ROUND(I480*H480,2)</f>
        <v>0</v>
      </c>
      <c r="BL480" s="18" t="s">
        <v>196</v>
      </c>
      <c r="BM480" s="256" t="s">
        <v>865</v>
      </c>
    </row>
    <row r="481" s="2" customFormat="1" ht="16.5" customHeight="1">
      <c r="A481" s="40"/>
      <c r="B481" s="41"/>
      <c r="C481" s="245" t="s">
        <v>866</v>
      </c>
      <c r="D481" s="245" t="s">
        <v>187</v>
      </c>
      <c r="E481" s="246" t="s">
        <v>867</v>
      </c>
      <c r="F481" s="247" t="s">
        <v>868</v>
      </c>
      <c r="G481" s="248" t="s">
        <v>269</v>
      </c>
      <c r="H481" s="249">
        <v>161.756</v>
      </c>
      <c r="I481" s="250"/>
      <c r="J481" s="251">
        <f>ROUND(I481*H481,2)</f>
        <v>0</v>
      </c>
      <c r="K481" s="247" t="s">
        <v>191</v>
      </c>
      <c r="L481" s="46"/>
      <c r="M481" s="252" t="s">
        <v>1</v>
      </c>
      <c r="N481" s="253" t="s">
        <v>49</v>
      </c>
      <c r="O481" s="93"/>
      <c r="P481" s="254">
        <f>O481*H481</f>
        <v>0</v>
      </c>
      <c r="Q481" s="254">
        <v>0.0247</v>
      </c>
      <c r="R481" s="254">
        <f>Q481*H481</f>
        <v>3.9953732</v>
      </c>
      <c r="S481" s="254">
        <v>0</v>
      </c>
      <c r="T481" s="255">
        <f>S481*H481</f>
        <v>0</v>
      </c>
      <c r="U481" s="40"/>
      <c r="V481" s="40"/>
      <c r="W481" s="40"/>
      <c r="X481" s="40"/>
      <c r="Y481" s="40"/>
      <c r="Z481" s="40"/>
      <c r="AA481" s="40"/>
      <c r="AB481" s="40"/>
      <c r="AC481" s="40"/>
      <c r="AD481" s="40"/>
      <c r="AE481" s="40"/>
      <c r="AR481" s="256" t="s">
        <v>196</v>
      </c>
      <c r="AT481" s="256" t="s">
        <v>187</v>
      </c>
      <c r="AU481" s="256" t="s">
        <v>99</v>
      </c>
      <c r="AY481" s="18" t="s">
        <v>184</v>
      </c>
      <c r="BE481" s="257">
        <f>IF(N481="základní",J481,0)</f>
        <v>0</v>
      </c>
      <c r="BF481" s="257">
        <f>IF(N481="snížená",J481,0)</f>
        <v>0</v>
      </c>
      <c r="BG481" s="257">
        <f>IF(N481="zákl. přenesená",J481,0)</f>
        <v>0</v>
      </c>
      <c r="BH481" s="257">
        <f>IF(N481="sníž. přenesená",J481,0)</f>
        <v>0</v>
      </c>
      <c r="BI481" s="257">
        <f>IF(N481="nulová",J481,0)</f>
        <v>0</v>
      </c>
      <c r="BJ481" s="18" t="s">
        <v>99</v>
      </c>
      <c r="BK481" s="257">
        <f>ROUND(I481*H481,2)</f>
        <v>0</v>
      </c>
      <c r="BL481" s="18" t="s">
        <v>196</v>
      </c>
      <c r="BM481" s="256" t="s">
        <v>869</v>
      </c>
    </row>
    <row r="482" s="15" customFormat="1">
      <c r="A482" s="15"/>
      <c r="B482" s="288"/>
      <c r="C482" s="289"/>
      <c r="D482" s="258" t="s">
        <v>271</v>
      </c>
      <c r="E482" s="290" t="s">
        <v>1</v>
      </c>
      <c r="F482" s="291" t="s">
        <v>535</v>
      </c>
      <c r="G482" s="289"/>
      <c r="H482" s="290" t="s">
        <v>1</v>
      </c>
      <c r="I482" s="292"/>
      <c r="J482" s="289"/>
      <c r="K482" s="289"/>
      <c r="L482" s="293"/>
      <c r="M482" s="294"/>
      <c r="N482" s="295"/>
      <c r="O482" s="295"/>
      <c r="P482" s="295"/>
      <c r="Q482" s="295"/>
      <c r="R482" s="295"/>
      <c r="S482" s="295"/>
      <c r="T482" s="296"/>
      <c r="U482" s="15"/>
      <c r="V482" s="15"/>
      <c r="W482" s="15"/>
      <c r="X482" s="15"/>
      <c r="Y482" s="15"/>
      <c r="Z482" s="15"/>
      <c r="AA482" s="15"/>
      <c r="AB482" s="15"/>
      <c r="AC482" s="15"/>
      <c r="AD482" s="15"/>
      <c r="AE482" s="15"/>
      <c r="AT482" s="297" t="s">
        <v>271</v>
      </c>
      <c r="AU482" s="297" t="s">
        <v>99</v>
      </c>
      <c r="AV482" s="15" t="s">
        <v>91</v>
      </c>
      <c r="AW482" s="15" t="s">
        <v>38</v>
      </c>
      <c r="AX482" s="15" t="s">
        <v>83</v>
      </c>
      <c r="AY482" s="297" t="s">
        <v>184</v>
      </c>
    </row>
    <row r="483" s="13" customFormat="1">
      <c r="A483" s="13"/>
      <c r="B483" s="266"/>
      <c r="C483" s="267"/>
      <c r="D483" s="258" t="s">
        <v>271</v>
      </c>
      <c r="E483" s="268" t="s">
        <v>1</v>
      </c>
      <c r="F483" s="269" t="s">
        <v>791</v>
      </c>
      <c r="G483" s="267"/>
      <c r="H483" s="270">
        <v>161.756</v>
      </c>
      <c r="I483" s="271"/>
      <c r="J483" s="267"/>
      <c r="K483" s="267"/>
      <c r="L483" s="272"/>
      <c r="M483" s="273"/>
      <c r="N483" s="274"/>
      <c r="O483" s="274"/>
      <c r="P483" s="274"/>
      <c r="Q483" s="274"/>
      <c r="R483" s="274"/>
      <c r="S483" s="274"/>
      <c r="T483" s="275"/>
      <c r="U483" s="13"/>
      <c r="V483" s="13"/>
      <c r="W483" s="13"/>
      <c r="X483" s="13"/>
      <c r="Y483" s="13"/>
      <c r="Z483" s="13"/>
      <c r="AA483" s="13"/>
      <c r="AB483" s="13"/>
      <c r="AC483" s="13"/>
      <c r="AD483" s="13"/>
      <c r="AE483" s="13"/>
      <c r="AT483" s="276" t="s">
        <v>271</v>
      </c>
      <c r="AU483" s="276" t="s">
        <v>99</v>
      </c>
      <c r="AV483" s="13" t="s">
        <v>99</v>
      </c>
      <c r="AW483" s="13" t="s">
        <v>38</v>
      </c>
      <c r="AX483" s="13" t="s">
        <v>83</v>
      </c>
      <c r="AY483" s="276" t="s">
        <v>184</v>
      </c>
    </row>
    <row r="484" s="14" customFormat="1">
      <c r="A484" s="14"/>
      <c r="B484" s="277"/>
      <c r="C484" s="278"/>
      <c r="D484" s="258" t="s">
        <v>271</v>
      </c>
      <c r="E484" s="279" t="s">
        <v>1</v>
      </c>
      <c r="F484" s="280" t="s">
        <v>273</v>
      </c>
      <c r="G484" s="278"/>
      <c r="H484" s="281">
        <v>161.756</v>
      </c>
      <c r="I484" s="282"/>
      <c r="J484" s="278"/>
      <c r="K484" s="278"/>
      <c r="L484" s="283"/>
      <c r="M484" s="284"/>
      <c r="N484" s="285"/>
      <c r="O484" s="285"/>
      <c r="P484" s="285"/>
      <c r="Q484" s="285"/>
      <c r="R484" s="285"/>
      <c r="S484" s="285"/>
      <c r="T484" s="286"/>
      <c r="U484" s="14"/>
      <c r="V484" s="14"/>
      <c r="W484" s="14"/>
      <c r="X484" s="14"/>
      <c r="Y484" s="14"/>
      <c r="Z484" s="14"/>
      <c r="AA484" s="14"/>
      <c r="AB484" s="14"/>
      <c r="AC484" s="14"/>
      <c r="AD484" s="14"/>
      <c r="AE484" s="14"/>
      <c r="AT484" s="287" t="s">
        <v>271</v>
      </c>
      <c r="AU484" s="287" t="s">
        <v>99</v>
      </c>
      <c r="AV484" s="14" t="s">
        <v>196</v>
      </c>
      <c r="AW484" s="14" t="s">
        <v>38</v>
      </c>
      <c r="AX484" s="14" t="s">
        <v>91</v>
      </c>
      <c r="AY484" s="287" t="s">
        <v>184</v>
      </c>
    </row>
    <row r="485" s="2" customFormat="1" ht="16.5" customHeight="1">
      <c r="A485" s="40"/>
      <c r="B485" s="41"/>
      <c r="C485" s="245" t="s">
        <v>870</v>
      </c>
      <c r="D485" s="245" t="s">
        <v>187</v>
      </c>
      <c r="E485" s="246" t="s">
        <v>871</v>
      </c>
      <c r="F485" s="247" t="s">
        <v>872</v>
      </c>
      <c r="G485" s="248" t="s">
        <v>269</v>
      </c>
      <c r="H485" s="249">
        <v>1772.2170000000001</v>
      </c>
      <c r="I485" s="250"/>
      <c r="J485" s="251">
        <f>ROUND(I485*H485,2)</f>
        <v>0</v>
      </c>
      <c r="K485" s="247" t="s">
        <v>191</v>
      </c>
      <c r="L485" s="46"/>
      <c r="M485" s="252" t="s">
        <v>1</v>
      </c>
      <c r="N485" s="253" t="s">
        <v>49</v>
      </c>
      <c r="O485" s="93"/>
      <c r="P485" s="254">
        <f>O485*H485</f>
        <v>0</v>
      </c>
      <c r="Q485" s="254">
        <v>0.0073499999999999998</v>
      </c>
      <c r="R485" s="254">
        <f>Q485*H485</f>
        <v>13.02579495</v>
      </c>
      <c r="S485" s="254">
        <v>0</v>
      </c>
      <c r="T485" s="255">
        <f>S485*H485</f>
        <v>0</v>
      </c>
      <c r="U485" s="40"/>
      <c r="V485" s="40"/>
      <c r="W485" s="40"/>
      <c r="X485" s="40"/>
      <c r="Y485" s="40"/>
      <c r="Z485" s="40"/>
      <c r="AA485" s="40"/>
      <c r="AB485" s="40"/>
      <c r="AC485" s="40"/>
      <c r="AD485" s="40"/>
      <c r="AE485" s="40"/>
      <c r="AR485" s="256" t="s">
        <v>196</v>
      </c>
      <c r="AT485" s="256" t="s">
        <v>187</v>
      </c>
      <c r="AU485" s="256" t="s">
        <v>99</v>
      </c>
      <c r="AY485" s="18" t="s">
        <v>184</v>
      </c>
      <c r="BE485" s="257">
        <f>IF(N485="základní",J485,0)</f>
        <v>0</v>
      </c>
      <c r="BF485" s="257">
        <f>IF(N485="snížená",J485,0)</f>
        <v>0</v>
      </c>
      <c r="BG485" s="257">
        <f>IF(N485="zákl. přenesená",J485,0)</f>
        <v>0</v>
      </c>
      <c r="BH485" s="257">
        <f>IF(N485="sníž. přenesená",J485,0)</f>
        <v>0</v>
      </c>
      <c r="BI485" s="257">
        <f>IF(N485="nulová",J485,0)</f>
        <v>0</v>
      </c>
      <c r="BJ485" s="18" t="s">
        <v>99</v>
      </c>
      <c r="BK485" s="257">
        <f>ROUND(I485*H485,2)</f>
        <v>0</v>
      </c>
      <c r="BL485" s="18" t="s">
        <v>196</v>
      </c>
      <c r="BM485" s="256" t="s">
        <v>873</v>
      </c>
    </row>
    <row r="486" s="15" customFormat="1">
      <c r="A486" s="15"/>
      <c r="B486" s="288"/>
      <c r="C486" s="289"/>
      <c r="D486" s="258" t="s">
        <v>271</v>
      </c>
      <c r="E486" s="290" t="s">
        <v>1</v>
      </c>
      <c r="F486" s="291" t="s">
        <v>874</v>
      </c>
      <c r="G486" s="289"/>
      <c r="H486" s="290" t="s">
        <v>1</v>
      </c>
      <c r="I486" s="292"/>
      <c r="J486" s="289"/>
      <c r="K486" s="289"/>
      <c r="L486" s="293"/>
      <c r="M486" s="294"/>
      <c r="N486" s="295"/>
      <c r="O486" s="295"/>
      <c r="P486" s="295"/>
      <c r="Q486" s="295"/>
      <c r="R486" s="295"/>
      <c r="S486" s="295"/>
      <c r="T486" s="296"/>
      <c r="U486" s="15"/>
      <c r="V486" s="15"/>
      <c r="W486" s="15"/>
      <c r="X486" s="15"/>
      <c r="Y486" s="15"/>
      <c r="Z486" s="15"/>
      <c r="AA486" s="15"/>
      <c r="AB486" s="15"/>
      <c r="AC486" s="15"/>
      <c r="AD486" s="15"/>
      <c r="AE486" s="15"/>
      <c r="AT486" s="297" t="s">
        <v>271</v>
      </c>
      <c r="AU486" s="297" t="s">
        <v>99</v>
      </c>
      <c r="AV486" s="15" t="s">
        <v>91</v>
      </c>
      <c r="AW486" s="15" t="s">
        <v>38</v>
      </c>
      <c r="AX486" s="15" t="s">
        <v>83</v>
      </c>
      <c r="AY486" s="297" t="s">
        <v>184</v>
      </c>
    </row>
    <row r="487" s="13" customFormat="1">
      <c r="A487" s="13"/>
      <c r="B487" s="266"/>
      <c r="C487" s="267"/>
      <c r="D487" s="258" t="s">
        <v>271</v>
      </c>
      <c r="E487" s="268" t="s">
        <v>1</v>
      </c>
      <c r="F487" s="269" t="s">
        <v>875</v>
      </c>
      <c r="G487" s="267"/>
      <c r="H487" s="270">
        <v>1558.817</v>
      </c>
      <c r="I487" s="271"/>
      <c r="J487" s="267"/>
      <c r="K487" s="267"/>
      <c r="L487" s="272"/>
      <c r="M487" s="273"/>
      <c r="N487" s="274"/>
      <c r="O487" s="274"/>
      <c r="P487" s="274"/>
      <c r="Q487" s="274"/>
      <c r="R487" s="274"/>
      <c r="S487" s="274"/>
      <c r="T487" s="275"/>
      <c r="U487" s="13"/>
      <c r="V487" s="13"/>
      <c r="W487" s="13"/>
      <c r="X487" s="13"/>
      <c r="Y487" s="13"/>
      <c r="Z487" s="13"/>
      <c r="AA487" s="13"/>
      <c r="AB487" s="13"/>
      <c r="AC487" s="13"/>
      <c r="AD487" s="13"/>
      <c r="AE487" s="13"/>
      <c r="AT487" s="276" t="s">
        <v>271</v>
      </c>
      <c r="AU487" s="276" t="s">
        <v>99</v>
      </c>
      <c r="AV487" s="13" t="s">
        <v>99</v>
      </c>
      <c r="AW487" s="13" t="s">
        <v>38</v>
      </c>
      <c r="AX487" s="13" t="s">
        <v>83</v>
      </c>
      <c r="AY487" s="276" t="s">
        <v>184</v>
      </c>
    </row>
    <row r="488" s="13" customFormat="1">
      <c r="A488" s="13"/>
      <c r="B488" s="266"/>
      <c r="C488" s="267"/>
      <c r="D488" s="258" t="s">
        <v>271</v>
      </c>
      <c r="E488" s="268" t="s">
        <v>1</v>
      </c>
      <c r="F488" s="269" t="s">
        <v>876</v>
      </c>
      <c r="G488" s="267"/>
      <c r="H488" s="270">
        <v>213.40000000000001</v>
      </c>
      <c r="I488" s="271"/>
      <c r="J488" s="267"/>
      <c r="K488" s="267"/>
      <c r="L488" s="272"/>
      <c r="M488" s="273"/>
      <c r="N488" s="274"/>
      <c r="O488" s="274"/>
      <c r="P488" s="274"/>
      <c r="Q488" s="274"/>
      <c r="R488" s="274"/>
      <c r="S488" s="274"/>
      <c r="T488" s="275"/>
      <c r="U488" s="13"/>
      <c r="V488" s="13"/>
      <c r="W488" s="13"/>
      <c r="X488" s="13"/>
      <c r="Y488" s="13"/>
      <c r="Z488" s="13"/>
      <c r="AA488" s="13"/>
      <c r="AB488" s="13"/>
      <c r="AC488" s="13"/>
      <c r="AD488" s="13"/>
      <c r="AE488" s="13"/>
      <c r="AT488" s="276" t="s">
        <v>271</v>
      </c>
      <c r="AU488" s="276" t="s">
        <v>99</v>
      </c>
      <c r="AV488" s="13" t="s">
        <v>99</v>
      </c>
      <c r="AW488" s="13" t="s">
        <v>38</v>
      </c>
      <c r="AX488" s="13" t="s">
        <v>83</v>
      </c>
      <c r="AY488" s="276" t="s">
        <v>184</v>
      </c>
    </row>
    <row r="489" s="14" customFormat="1">
      <c r="A489" s="14"/>
      <c r="B489" s="277"/>
      <c r="C489" s="278"/>
      <c r="D489" s="258" t="s">
        <v>271</v>
      </c>
      <c r="E489" s="279" t="s">
        <v>1</v>
      </c>
      <c r="F489" s="280" t="s">
        <v>273</v>
      </c>
      <c r="G489" s="278"/>
      <c r="H489" s="281">
        <v>1772.2170000000001</v>
      </c>
      <c r="I489" s="282"/>
      <c r="J489" s="278"/>
      <c r="K489" s="278"/>
      <c r="L489" s="283"/>
      <c r="M489" s="284"/>
      <c r="N489" s="285"/>
      <c r="O489" s="285"/>
      <c r="P489" s="285"/>
      <c r="Q489" s="285"/>
      <c r="R489" s="285"/>
      <c r="S489" s="285"/>
      <c r="T489" s="286"/>
      <c r="U489" s="14"/>
      <c r="V489" s="14"/>
      <c r="W489" s="14"/>
      <c r="X489" s="14"/>
      <c r="Y489" s="14"/>
      <c r="Z489" s="14"/>
      <c r="AA489" s="14"/>
      <c r="AB489" s="14"/>
      <c r="AC489" s="14"/>
      <c r="AD489" s="14"/>
      <c r="AE489" s="14"/>
      <c r="AT489" s="287" t="s">
        <v>271</v>
      </c>
      <c r="AU489" s="287" t="s">
        <v>99</v>
      </c>
      <c r="AV489" s="14" t="s">
        <v>196</v>
      </c>
      <c r="AW489" s="14" t="s">
        <v>38</v>
      </c>
      <c r="AX489" s="14" t="s">
        <v>91</v>
      </c>
      <c r="AY489" s="287" t="s">
        <v>184</v>
      </c>
    </row>
    <row r="490" s="2" customFormat="1" ht="16.5" customHeight="1">
      <c r="A490" s="40"/>
      <c r="B490" s="41"/>
      <c r="C490" s="245" t="s">
        <v>877</v>
      </c>
      <c r="D490" s="245" t="s">
        <v>187</v>
      </c>
      <c r="E490" s="246" t="s">
        <v>878</v>
      </c>
      <c r="F490" s="247" t="s">
        <v>879</v>
      </c>
      <c r="G490" s="248" t="s">
        <v>269</v>
      </c>
      <c r="H490" s="249">
        <v>326.94999999999999</v>
      </c>
      <c r="I490" s="250"/>
      <c r="J490" s="251">
        <f>ROUND(I490*H490,2)</f>
        <v>0</v>
      </c>
      <c r="K490" s="247" t="s">
        <v>191</v>
      </c>
      <c r="L490" s="46"/>
      <c r="M490" s="252" t="s">
        <v>1</v>
      </c>
      <c r="N490" s="253" t="s">
        <v>49</v>
      </c>
      <c r="O490" s="93"/>
      <c r="P490" s="254">
        <f>O490*H490</f>
        <v>0</v>
      </c>
      <c r="Q490" s="254">
        <v>0.00025999999999999998</v>
      </c>
      <c r="R490" s="254">
        <f>Q490*H490</f>
        <v>0.085006999999999985</v>
      </c>
      <c r="S490" s="254">
        <v>0</v>
      </c>
      <c r="T490" s="255">
        <f>S490*H490</f>
        <v>0</v>
      </c>
      <c r="U490" s="40"/>
      <c r="V490" s="40"/>
      <c r="W490" s="40"/>
      <c r="X490" s="40"/>
      <c r="Y490" s="40"/>
      <c r="Z490" s="40"/>
      <c r="AA490" s="40"/>
      <c r="AB490" s="40"/>
      <c r="AC490" s="40"/>
      <c r="AD490" s="40"/>
      <c r="AE490" s="40"/>
      <c r="AR490" s="256" t="s">
        <v>196</v>
      </c>
      <c r="AT490" s="256" t="s">
        <v>187</v>
      </c>
      <c r="AU490" s="256" t="s">
        <v>99</v>
      </c>
      <c r="AY490" s="18" t="s">
        <v>184</v>
      </c>
      <c r="BE490" s="257">
        <f>IF(N490="základní",J490,0)</f>
        <v>0</v>
      </c>
      <c r="BF490" s="257">
        <f>IF(N490="snížená",J490,0)</f>
        <v>0</v>
      </c>
      <c r="BG490" s="257">
        <f>IF(N490="zákl. přenesená",J490,0)</f>
        <v>0</v>
      </c>
      <c r="BH490" s="257">
        <f>IF(N490="sníž. přenesená",J490,0)</f>
        <v>0</v>
      </c>
      <c r="BI490" s="257">
        <f>IF(N490="nulová",J490,0)</f>
        <v>0</v>
      </c>
      <c r="BJ490" s="18" t="s">
        <v>99</v>
      </c>
      <c r="BK490" s="257">
        <f>ROUND(I490*H490,2)</f>
        <v>0</v>
      </c>
      <c r="BL490" s="18" t="s">
        <v>196</v>
      </c>
      <c r="BM490" s="256" t="s">
        <v>880</v>
      </c>
    </row>
    <row r="491" s="15" customFormat="1">
      <c r="A491" s="15"/>
      <c r="B491" s="288"/>
      <c r="C491" s="289"/>
      <c r="D491" s="258" t="s">
        <v>271</v>
      </c>
      <c r="E491" s="290" t="s">
        <v>1</v>
      </c>
      <c r="F491" s="291" t="s">
        <v>448</v>
      </c>
      <c r="G491" s="289"/>
      <c r="H491" s="290" t="s">
        <v>1</v>
      </c>
      <c r="I491" s="292"/>
      <c r="J491" s="289"/>
      <c r="K491" s="289"/>
      <c r="L491" s="293"/>
      <c r="M491" s="294"/>
      <c r="N491" s="295"/>
      <c r="O491" s="295"/>
      <c r="P491" s="295"/>
      <c r="Q491" s="295"/>
      <c r="R491" s="295"/>
      <c r="S491" s="295"/>
      <c r="T491" s="296"/>
      <c r="U491" s="15"/>
      <c r="V491" s="15"/>
      <c r="W491" s="15"/>
      <c r="X491" s="15"/>
      <c r="Y491" s="15"/>
      <c r="Z491" s="15"/>
      <c r="AA491" s="15"/>
      <c r="AB491" s="15"/>
      <c r="AC491" s="15"/>
      <c r="AD491" s="15"/>
      <c r="AE491" s="15"/>
      <c r="AT491" s="297" t="s">
        <v>271</v>
      </c>
      <c r="AU491" s="297" t="s">
        <v>99</v>
      </c>
      <c r="AV491" s="15" t="s">
        <v>91</v>
      </c>
      <c r="AW491" s="15" t="s">
        <v>38</v>
      </c>
      <c r="AX491" s="15" t="s">
        <v>83</v>
      </c>
      <c r="AY491" s="297" t="s">
        <v>184</v>
      </c>
    </row>
    <row r="492" s="13" customFormat="1">
      <c r="A492" s="13"/>
      <c r="B492" s="266"/>
      <c r="C492" s="267"/>
      <c r="D492" s="258" t="s">
        <v>271</v>
      </c>
      <c r="E492" s="268" t="s">
        <v>1</v>
      </c>
      <c r="F492" s="269" t="s">
        <v>881</v>
      </c>
      <c r="G492" s="267"/>
      <c r="H492" s="270">
        <v>189.15000000000001</v>
      </c>
      <c r="I492" s="271"/>
      <c r="J492" s="267"/>
      <c r="K492" s="267"/>
      <c r="L492" s="272"/>
      <c r="M492" s="273"/>
      <c r="N492" s="274"/>
      <c r="O492" s="274"/>
      <c r="P492" s="274"/>
      <c r="Q492" s="274"/>
      <c r="R492" s="274"/>
      <c r="S492" s="274"/>
      <c r="T492" s="275"/>
      <c r="U492" s="13"/>
      <c r="V492" s="13"/>
      <c r="W492" s="13"/>
      <c r="X492" s="13"/>
      <c r="Y492" s="13"/>
      <c r="Z492" s="13"/>
      <c r="AA492" s="13"/>
      <c r="AB492" s="13"/>
      <c r="AC492" s="13"/>
      <c r="AD492" s="13"/>
      <c r="AE492" s="13"/>
      <c r="AT492" s="276" t="s">
        <v>271</v>
      </c>
      <c r="AU492" s="276" t="s">
        <v>99</v>
      </c>
      <c r="AV492" s="13" t="s">
        <v>99</v>
      </c>
      <c r="AW492" s="13" t="s">
        <v>38</v>
      </c>
      <c r="AX492" s="13" t="s">
        <v>83</v>
      </c>
      <c r="AY492" s="276" t="s">
        <v>184</v>
      </c>
    </row>
    <row r="493" s="13" customFormat="1">
      <c r="A493" s="13"/>
      <c r="B493" s="266"/>
      <c r="C493" s="267"/>
      <c r="D493" s="258" t="s">
        <v>271</v>
      </c>
      <c r="E493" s="268" t="s">
        <v>1</v>
      </c>
      <c r="F493" s="269" t="s">
        <v>882</v>
      </c>
      <c r="G493" s="267"/>
      <c r="H493" s="270">
        <v>137.80000000000001</v>
      </c>
      <c r="I493" s="271"/>
      <c r="J493" s="267"/>
      <c r="K493" s="267"/>
      <c r="L493" s="272"/>
      <c r="M493" s="273"/>
      <c r="N493" s="274"/>
      <c r="O493" s="274"/>
      <c r="P493" s="274"/>
      <c r="Q493" s="274"/>
      <c r="R493" s="274"/>
      <c r="S493" s="274"/>
      <c r="T493" s="275"/>
      <c r="U493" s="13"/>
      <c r="V493" s="13"/>
      <c r="W493" s="13"/>
      <c r="X493" s="13"/>
      <c r="Y493" s="13"/>
      <c r="Z493" s="13"/>
      <c r="AA493" s="13"/>
      <c r="AB493" s="13"/>
      <c r="AC493" s="13"/>
      <c r="AD493" s="13"/>
      <c r="AE493" s="13"/>
      <c r="AT493" s="276" t="s">
        <v>271</v>
      </c>
      <c r="AU493" s="276" t="s">
        <v>99</v>
      </c>
      <c r="AV493" s="13" t="s">
        <v>99</v>
      </c>
      <c r="AW493" s="13" t="s">
        <v>38</v>
      </c>
      <c r="AX493" s="13" t="s">
        <v>83</v>
      </c>
      <c r="AY493" s="276" t="s">
        <v>184</v>
      </c>
    </row>
    <row r="494" s="14" customFormat="1">
      <c r="A494" s="14"/>
      <c r="B494" s="277"/>
      <c r="C494" s="278"/>
      <c r="D494" s="258" t="s">
        <v>271</v>
      </c>
      <c r="E494" s="279" t="s">
        <v>1</v>
      </c>
      <c r="F494" s="280" t="s">
        <v>273</v>
      </c>
      <c r="G494" s="278"/>
      <c r="H494" s="281">
        <v>326.94999999999999</v>
      </c>
      <c r="I494" s="282"/>
      <c r="J494" s="278"/>
      <c r="K494" s="278"/>
      <c r="L494" s="283"/>
      <c r="M494" s="284"/>
      <c r="N494" s="285"/>
      <c r="O494" s="285"/>
      <c r="P494" s="285"/>
      <c r="Q494" s="285"/>
      <c r="R494" s="285"/>
      <c r="S494" s="285"/>
      <c r="T494" s="286"/>
      <c r="U494" s="14"/>
      <c r="V494" s="14"/>
      <c r="W494" s="14"/>
      <c r="X494" s="14"/>
      <c r="Y494" s="14"/>
      <c r="Z494" s="14"/>
      <c r="AA494" s="14"/>
      <c r="AB494" s="14"/>
      <c r="AC494" s="14"/>
      <c r="AD494" s="14"/>
      <c r="AE494" s="14"/>
      <c r="AT494" s="287" t="s">
        <v>271</v>
      </c>
      <c r="AU494" s="287" t="s">
        <v>99</v>
      </c>
      <c r="AV494" s="14" t="s">
        <v>196</v>
      </c>
      <c r="AW494" s="14" t="s">
        <v>38</v>
      </c>
      <c r="AX494" s="14" t="s">
        <v>91</v>
      </c>
      <c r="AY494" s="287" t="s">
        <v>184</v>
      </c>
    </row>
    <row r="495" s="2" customFormat="1" ht="21.75" customHeight="1">
      <c r="A495" s="40"/>
      <c r="B495" s="41"/>
      <c r="C495" s="245" t="s">
        <v>883</v>
      </c>
      <c r="D495" s="245" t="s">
        <v>187</v>
      </c>
      <c r="E495" s="246" t="s">
        <v>884</v>
      </c>
      <c r="F495" s="247" t="s">
        <v>885</v>
      </c>
      <c r="G495" s="248" t="s">
        <v>269</v>
      </c>
      <c r="H495" s="249">
        <v>152.91</v>
      </c>
      <c r="I495" s="250"/>
      <c r="J495" s="251">
        <f>ROUND(I495*H495,2)</f>
        <v>0</v>
      </c>
      <c r="K495" s="247" t="s">
        <v>191</v>
      </c>
      <c r="L495" s="46"/>
      <c r="M495" s="252" t="s">
        <v>1</v>
      </c>
      <c r="N495" s="253" t="s">
        <v>49</v>
      </c>
      <c r="O495" s="93"/>
      <c r="P495" s="254">
        <f>O495*H495</f>
        <v>0</v>
      </c>
      <c r="Q495" s="254">
        <v>0.0086800000000000002</v>
      </c>
      <c r="R495" s="254">
        <f>Q495*H495</f>
        <v>1.3272588000000001</v>
      </c>
      <c r="S495" s="254">
        <v>0</v>
      </c>
      <c r="T495" s="255">
        <f>S495*H495</f>
        <v>0</v>
      </c>
      <c r="U495" s="40"/>
      <c r="V495" s="40"/>
      <c r="W495" s="40"/>
      <c r="X495" s="40"/>
      <c r="Y495" s="40"/>
      <c r="Z495" s="40"/>
      <c r="AA495" s="40"/>
      <c r="AB495" s="40"/>
      <c r="AC495" s="40"/>
      <c r="AD495" s="40"/>
      <c r="AE495" s="40"/>
      <c r="AR495" s="256" t="s">
        <v>196</v>
      </c>
      <c r="AT495" s="256" t="s">
        <v>187</v>
      </c>
      <c r="AU495" s="256" t="s">
        <v>99</v>
      </c>
      <c r="AY495" s="18" t="s">
        <v>184</v>
      </c>
      <c r="BE495" s="257">
        <f>IF(N495="základní",J495,0)</f>
        <v>0</v>
      </c>
      <c r="BF495" s="257">
        <f>IF(N495="snížená",J495,0)</f>
        <v>0</v>
      </c>
      <c r="BG495" s="257">
        <f>IF(N495="zákl. přenesená",J495,0)</f>
        <v>0</v>
      </c>
      <c r="BH495" s="257">
        <f>IF(N495="sníž. přenesená",J495,0)</f>
        <v>0</v>
      </c>
      <c r="BI495" s="257">
        <f>IF(N495="nulová",J495,0)</f>
        <v>0</v>
      </c>
      <c r="BJ495" s="18" t="s">
        <v>99</v>
      </c>
      <c r="BK495" s="257">
        <f>ROUND(I495*H495,2)</f>
        <v>0</v>
      </c>
      <c r="BL495" s="18" t="s">
        <v>196</v>
      </c>
      <c r="BM495" s="256" t="s">
        <v>886</v>
      </c>
    </row>
    <row r="496" s="15" customFormat="1">
      <c r="A496" s="15"/>
      <c r="B496" s="288"/>
      <c r="C496" s="289"/>
      <c r="D496" s="258" t="s">
        <v>271</v>
      </c>
      <c r="E496" s="290" t="s">
        <v>1</v>
      </c>
      <c r="F496" s="291" t="s">
        <v>874</v>
      </c>
      <c r="G496" s="289"/>
      <c r="H496" s="290" t="s">
        <v>1</v>
      </c>
      <c r="I496" s="292"/>
      <c r="J496" s="289"/>
      <c r="K496" s="289"/>
      <c r="L496" s="293"/>
      <c r="M496" s="294"/>
      <c r="N496" s="295"/>
      <c r="O496" s="295"/>
      <c r="P496" s="295"/>
      <c r="Q496" s="295"/>
      <c r="R496" s="295"/>
      <c r="S496" s="295"/>
      <c r="T496" s="296"/>
      <c r="U496" s="15"/>
      <c r="V496" s="15"/>
      <c r="W496" s="15"/>
      <c r="X496" s="15"/>
      <c r="Y496" s="15"/>
      <c r="Z496" s="15"/>
      <c r="AA496" s="15"/>
      <c r="AB496" s="15"/>
      <c r="AC496" s="15"/>
      <c r="AD496" s="15"/>
      <c r="AE496" s="15"/>
      <c r="AT496" s="297" t="s">
        <v>271</v>
      </c>
      <c r="AU496" s="297" t="s">
        <v>99</v>
      </c>
      <c r="AV496" s="15" t="s">
        <v>91</v>
      </c>
      <c r="AW496" s="15" t="s">
        <v>38</v>
      </c>
      <c r="AX496" s="15" t="s">
        <v>83</v>
      </c>
      <c r="AY496" s="297" t="s">
        <v>184</v>
      </c>
    </row>
    <row r="497" s="13" customFormat="1">
      <c r="A497" s="13"/>
      <c r="B497" s="266"/>
      <c r="C497" s="267"/>
      <c r="D497" s="258" t="s">
        <v>271</v>
      </c>
      <c r="E497" s="268" t="s">
        <v>1</v>
      </c>
      <c r="F497" s="269" t="s">
        <v>887</v>
      </c>
      <c r="G497" s="267"/>
      <c r="H497" s="270">
        <v>152.91</v>
      </c>
      <c r="I497" s="271"/>
      <c r="J497" s="267"/>
      <c r="K497" s="267"/>
      <c r="L497" s="272"/>
      <c r="M497" s="273"/>
      <c r="N497" s="274"/>
      <c r="O497" s="274"/>
      <c r="P497" s="274"/>
      <c r="Q497" s="274"/>
      <c r="R497" s="274"/>
      <c r="S497" s="274"/>
      <c r="T497" s="275"/>
      <c r="U497" s="13"/>
      <c r="V497" s="13"/>
      <c r="W497" s="13"/>
      <c r="X497" s="13"/>
      <c r="Y497" s="13"/>
      <c r="Z497" s="13"/>
      <c r="AA497" s="13"/>
      <c r="AB497" s="13"/>
      <c r="AC497" s="13"/>
      <c r="AD497" s="13"/>
      <c r="AE497" s="13"/>
      <c r="AT497" s="276" t="s">
        <v>271</v>
      </c>
      <c r="AU497" s="276" t="s">
        <v>99</v>
      </c>
      <c r="AV497" s="13" t="s">
        <v>99</v>
      </c>
      <c r="AW497" s="13" t="s">
        <v>38</v>
      </c>
      <c r="AX497" s="13" t="s">
        <v>83</v>
      </c>
      <c r="AY497" s="276" t="s">
        <v>184</v>
      </c>
    </row>
    <row r="498" s="14" customFormat="1">
      <c r="A498" s="14"/>
      <c r="B498" s="277"/>
      <c r="C498" s="278"/>
      <c r="D498" s="258" t="s">
        <v>271</v>
      </c>
      <c r="E498" s="279" t="s">
        <v>1</v>
      </c>
      <c r="F498" s="280" t="s">
        <v>273</v>
      </c>
      <c r="G498" s="278"/>
      <c r="H498" s="281">
        <v>152.91</v>
      </c>
      <c r="I498" s="282"/>
      <c r="J498" s="278"/>
      <c r="K498" s="278"/>
      <c r="L498" s="283"/>
      <c r="M498" s="284"/>
      <c r="N498" s="285"/>
      <c r="O498" s="285"/>
      <c r="P498" s="285"/>
      <c r="Q498" s="285"/>
      <c r="R498" s="285"/>
      <c r="S498" s="285"/>
      <c r="T498" s="286"/>
      <c r="U498" s="14"/>
      <c r="V498" s="14"/>
      <c r="W498" s="14"/>
      <c r="X498" s="14"/>
      <c r="Y498" s="14"/>
      <c r="Z498" s="14"/>
      <c r="AA498" s="14"/>
      <c r="AB498" s="14"/>
      <c r="AC498" s="14"/>
      <c r="AD498" s="14"/>
      <c r="AE498" s="14"/>
      <c r="AT498" s="287" t="s">
        <v>271</v>
      </c>
      <c r="AU498" s="287" t="s">
        <v>99</v>
      </c>
      <c r="AV498" s="14" t="s">
        <v>196</v>
      </c>
      <c r="AW498" s="14" t="s">
        <v>38</v>
      </c>
      <c r="AX498" s="14" t="s">
        <v>91</v>
      </c>
      <c r="AY498" s="287" t="s">
        <v>184</v>
      </c>
    </row>
    <row r="499" s="2" customFormat="1" ht="16.5" customHeight="1">
      <c r="A499" s="40"/>
      <c r="B499" s="41"/>
      <c r="C499" s="312" t="s">
        <v>888</v>
      </c>
      <c r="D499" s="312" t="s">
        <v>497</v>
      </c>
      <c r="E499" s="313" t="s">
        <v>889</v>
      </c>
      <c r="F499" s="314" t="s">
        <v>890</v>
      </c>
      <c r="G499" s="315" t="s">
        <v>269</v>
      </c>
      <c r="H499" s="316">
        <v>168.20099999999999</v>
      </c>
      <c r="I499" s="317"/>
      <c r="J499" s="318">
        <f>ROUND(I499*H499,2)</f>
        <v>0</v>
      </c>
      <c r="K499" s="314" t="s">
        <v>191</v>
      </c>
      <c r="L499" s="319"/>
      <c r="M499" s="320" t="s">
        <v>1</v>
      </c>
      <c r="N499" s="321" t="s">
        <v>49</v>
      </c>
      <c r="O499" s="93"/>
      <c r="P499" s="254">
        <f>O499*H499</f>
        <v>0</v>
      </c>
      <c r="Q499" s="254">
        <v>0.0054000000000000003</v>
      </c>
      <c r="R499" s="254">
        <f>Q499*H499</f>
        <v>0.90828540000000002</v>
      </c>
      <c r="S499" s="254">
        <v>0</v>
      </c>
      <c r="T499" s="255">
        <f>S499*H499</f>
        <v>0</v>
      </c>
      <c r="U499" s="40"/>
      <c r="V499" s="40"/>
      <c r="W499" s="40"/>
      <c r="X499" s="40"/>
      <c r="Y499" s="40"/>
      <c r="Z499" s="40"/>
      <c r="AA499" s="40"/>
      <c r="AB499" s="40"/>
      <c r="AC499" s="40"/>
      <c r="AD499" s="40"/>
      <c r="AE499" s="40"/>
      <c r="AR499" s="256" t="s">
        <v>219</v>
      </c>
      <c r="AT499" s="256" t="s">
        <v>497</v>
      </c>
      <c r="AU499" s="256" t="s">
        <v>99</v>
      </c>
      <c r="AY499" s="18" t="s">
        <v>184</v>
      </c>
      <c r="BE499" s="257">
        <f>IF(N499="základní",J499,0)</f>
        <v>0</v>
      </c>
      <c r="BF499" s="257">
        <f>IF(N499="snížená",J499,0)</f>
        <v>0</v>
      </c>
      <c r="BG499" s="257">
        <f>IF(N499="zákl. přenesená",J499,0)</f>
        <v>0</v>
      </c>
      <c r="BH499" s="257">
        <f>IF(N499="sníž. přenesená",J499,0)</f>
        <v>0</v>
      </c>
      <c r="BI499" s="257">
        <f>IF(N499="nulová",J499,0)</f>
        <v>0</v>
      </c>
      <c r="BJ499" s="18" t="s">
        <v>99</v>
      </c>
      <c r="BK499" s="257">
        <f>ROUND(I499*H499,2)</f>
        <v>0</v>
      </c>
      <c r="BL499" s="18" t="s">
        <v>196</v>
      </c>
      <c r="BM499" s="256" t="s">
        <v>891</v>
      </c>
    </row>
    <row r="500" s="13" customFormat="1">
      <c r="A500" s="13"/>
      <c r="B500" s="266"/>
      <c r="C500" s="267"/>
      <c r="D500" s="258" t="s">
        <v>271</v>
      </c>
      <c r="E500" s="267"/>
      <c r="F500" s="269" t="s">
        <v>892</v>
      </c>
      <c r="G500" s="267"/>
      <c r="H500" s="270">
        <v>168.20099999999999</v>
      </c>
      <c r="I500" s="271"/>
      <c r="J500" s="267"/>
      <c r="K500" s="267"/>
      <c r="L500" s="272"/>
      <c r="M500" s="273"/>
      <c r="N500" s="274"/>
      <c r="O500" s="274"/>
      <c r="P500" s="274"/>
      <c r="Q500" s="274"/>
      <c r="R500" s="274"/>
      <c r="S500" s="274"/>
      <c r="T500" s="275"/>
      <c r="U500" s="13"/>
      <c r="V500" s="13"/>
      <c r="W500" s="13"/>
      <c r="X500" s="13"/>
      <c r="Y500" s="13"/>
      <c r="Z500" s="13"/>
      <c r="AA500" s="13"/>
      <c r="AB500" s="13"/>
      <c r="AC500" s="13"/>
      <c r="AD500" s="13"/>
      <c r="AE500" s="13"/>
      <c r="AT500" s="276" t="s">
        <v>271</v>
      </c>
      <c r="AU500" s="276" t="s">
        <v>99</v>
      </c>
      <c r="AV500" s="13" t="s">
        <v>99</v>
      </c>
      <c r="AW500" s="13" t="s">
        <v>4</v>
      </c>
      <c r="AX500" s="13" t="s">
        <v>91</v>
      </c>
      <c r="AY500" s="276" t="s">
        <v>184</v>
      </c>
    </row>
    <row r="501" s="2" customFormat="1" ht="21.75" customHeight="1">
      <c r="A501" s="40"/>
      <c r="B501" s="41"/>
      <c r="C501" s="245" t="s">
        <v>893</v>
      </c>
      <c r="D501" s="245" t="s">
        <v>187</v>
      </c>
      <c r="E501" s="246" t="s">
        <v>894</v>
      </c>
      <c r="F501" s="247" t="s">
        <v>895</v>
      </c>
      <c r="G501" s="248" t="s">
        <v>309</v>
      </c>
      <c r="H501" s="249">
        <v>77.5</v>
      </c>
      <c r="I501" s="250"/>
      <c r="J501" s="251">
        <f>ROUND(I501*H501,2)</f>
        <v>0</v>
      </c>
      <c r="K501" s="247" t="s">
        <v>191</v>
      </c>
      <c r="L501" s="46"/>
      <c r="M501" s="252" t="s">
        <v>1</v>
      </c>
      <c r="N501" s="253" t="s">
        <v>49</v>
      </c>
      <c r="O501" s="93"/>
      <c r="P501" s="254">
        <f>O501*H501</f>
        <v>0</v>
      </c>
      <c r="Q501" s="254">
        <v>0.0033899999999999998</v>
      </c>
      <c r="R501" s="254">
        <f>Q501*H501</f>
        <v>0.26272499999999999</v>
      </c>
      <c r="S501" s="254">
        <v>0</v>
      </c>
      <c r="T501" s="255">
        <f>S501*H501</f>
        <v>0</v>
      </c>
      <c r="U501" s="40"/>
      <c r="V501" s="40"/>
      <c r="W501" s="40"/>
      <c r="X501" s="40"/>
      <c r="Y501" s="40"/>
      <c r="Z501" s="40"/>
      <c r="AA501" s="40"/>
      <c r="AB501" s="40"/>
      <c r="AC501" s="40"/>
      <c r="AD501" s="40"/>
      <c r="AE501" s="40"/>
      <c r="AR501" s="256" t="s">
        <v>196</v>
      </c>
      <c r="AT501" s="256" t="s">
        <v>187</v>
      </c>
      <c r="AU501" s="256" t="s">
        <v>99</v>
      </c>
      <c r="AY501" s="18" t="s">
        <v>184</v>
      </c>
      <c r="BE501" s="257">
        <f>IF(N501="základní",J501,0)</f>
        <v>0</v>
      </c>
      <c r="BF501" s="257">
        <f>IF(N501="snížená",J501,0)</f>
        <v>0</v>
      </c>
      <c r="BG501" s="257">
        <f>IF(N501="zákl. přenesená",J501,0)</f>
        <v>0</v>
      </c>
      <c r="BH501" s="257">
        <f>IF(N501="sníž. přenesená",J501,0)</f>
        <v>0</v>
      </c>
      <c r="BI501" s="257">
        <f>IF(N501="nulová",J501,0)</f>
        <v>0</v>
      </c>
      <c r="BJ501" s="18" t="s">
        <v>99</v>
      </c>
      <c r="BK501" s="257">
        <f>ROUND(I501*H501,2)</f>
        <v>0</v>
      </c>
      <c r="BL501" s="18" t="s">
        <v>196</v>
      </c>
      <c r="BM501" s="256" t="s">
        <v>896</v>
      </c>
    </row>
    <row r="502" s="15" customFormat="1">
      <c r="A502" s="15"/>
      <c r="B502" s="288"/>
      <c r="C502" s="289"/>
      <c r="D502" s="258" t="s">
        <v>271</v>
      </c>
      <c r="E502" s="290" t="s">
        <v>1</v>
      </c>
      <c r="F502" s="291" t="s">
        <v>874</v>
      </c>
      <c r="G502" s="289"/>
      <c r="H502" s="290" t="s">
        <v>1</v>
      </c>
      <c r="I502" s="292"/>
      <c r="J502" s="289"/>
      <c r="K502" s="289"/>
      <c r="L502" s="293"/>
      <c r="M502" s="294"/>
      <c r="N502" s="295"/>
      <c r="O502" s="295"/>
      <c r="P502" s="295"/>
      <c r="Q502" s="295"/>
      <c r="R502" s="295"/>
      <c r="S502" s="295"/>
      <c r="T502" s="296"/>
      <c r="U502" s="15"/>
      <c r="V502" s="15"/>
      <c r="W502" s="15"/>
      <c r="X502" s="15"/>
      <c r="Y502" s="15"/>
      <c r="Z502" s="15"/>
      <c r="AA502" s="15"/>
      <c r="AB502" s="15"/>
      <c r="AC502" s="15"/>
      <c r="AD502" s="15"/>
      <c r="AE502" s="15"/>
      <c r="AT502" s="297" t="s">
        <v>271</v>
      </c>
      <c r="AU502" s="297" t="s">
        <v>99</v>
      </c>
      <c r="AV502" s="15" t="s">
        <v>91</v>
      </c>
      <c r="AW502" s="15" t="s">
        <v>38</v>
      </c>
      <c r="AX502" s="15" t="s">
        <v>83</v>
      </c>
      <c r="AY502" s="297" t="s">
        <v>184</v>
      </c>
    </row>
    <row r="503" s="13" customFormat="1">
      <c r="A503" s="13"/>
      <c r="B503" s="266"/>
      <c r="C503" s="267"/>
      <c r="D503" s="258" t="s">
        <v>271</v>
      </c>
      <c r="E503" s="268" t="s">
        <v>1</v>
      </c>
      <c r="F503" s="269" t="s">
        <v>897</v>
      </c>
      <c r="G503" s="267"/>
      <c r="H503" s="270">
        <v>77.5</v>
      </c>
      <c r="I503" s="271"/>
      <c r="J503" s="267"/>
      <c r="K503" s="267"/>
      <c r="L503" s="272"/>
      <c r="M503" s="273"/>
      <c r="N503" s="274"/>
      <c r="O503" s="274"/>
      <c r="P503" s="274"/>
      <c r="Q503" s="274"/>
      <c r="R503" s="274"/>
      <c r="S503" s="274"/>
      <c r="T503" s="275"/>
      <c r="U503" s="13"/>
      <c r="V503" s="13"/>
      <c r="W503" s="13"/>
      <c r="X503" s="13"/>
      <c r="Y503" s="13"/>
      <c r="Z503" s="13"/>
      <c r="AA503" s="13"/>
      <c r="AB503" s="13"/>
      <c r="AC503" s="13"/>
      <c r="AD503" s="13"/>
      <c r="AE503" s="13"/>
      <c r="AT503" s="276" t="s">
        <v>271</v>
      </c>
      <c r="AU503" s="276" t="s">
        <v>99</v>
      </c>
      <c r="AV503" s="13" t="s">
        <v>99</v>
      </c>
      <c r="AW503" s="13" t="s">
        <v>38</v>
      </c>
      <c r="AX503" s="13" t="s">
        <v>83</v>
      </c>
      <c r="AY503" s="276" t="s">
        <v>184</v>
      </c>
    </row>
    <row r="504" s="14" customFormat="1">
      <c r="A504" s="14"/>
      <c r="B504" s="277"/>
      <c r="C504" s="278"/>
      <c r="D504" s="258" t="s">
        <v>271</v>
      </c>
      <c r="E504" s="279" t="s">
        <v>1</v>
      </c>
      <c r="F504" s="280" t="s">
        <v>273</v>
      </c>
      <c r="G504" s="278"/>
      <c r="H504" s="281">
        <v>77.5</v>
      </c>
      <c r="I504" s="282"/>
      <c r="J504" s="278"/>
      <c r="K504" s="278"/>
      <c r="L504" s="283"/>
      <c r="M504" s="284"/>
      <c r="N504" s="285"/>
      <c r="O504" s="285"/>
      <c r="P504" s="285"/>
      <c r="Q504" s="285"/>
      <c r="R504" s="285"/>
      <c r="S504" s="285"/>
      <c r="T504" s="286"/>
      <c r="U504" s="14"/>
      <c r="V504" s="14"/>
      <c r="W504" s="14"/>
      <c r="X504" s="14"/>
      <c r="Y504" s="14"/>
      <c r="Z504" s="14"/>
      <c r="AA504" s="14"/>
      <c r="AB504" s="14"/>
      <c r="AC504" s="14"/>
      <c r="AD504" s="14"/>
      <c r="AE504" s="14"/>
      <c r="AT504" s="287" t="s">
        <v>271</v>
      </c>
      <c r="AU504" s="287" t="s">
        <v>99</v>
      </c>
      <c r="AV504" s="14" t="s">
        <v>196</v>
      </c>
      <c r="AW504" s="14" t="s">
        <v>38</v>
      </c>
      <c r="AX504" s="14" t="s">
        <v>91</v>
      </c>
      <c r="AY504" s="287" t="s">
        <v>184</v>
      </c>
    </row>
    <row r="505" s="2" customFormat="1" ht="16.5" customHeight="1">
      <c r="A505" s="40"/>
      <c r="B505" s="41"/>
      <c r="C505" s="312" t="s">
        <v>898</v>
      </c>
      <c r="D505" s="312" t="s">
        <v>497</v>
      </c>
      <c r="E505" s="313" t="s">
        <v>899</v>
      </c>
      <c r="F505" s="314" t="s">
        <v>900</v>
      </c>
      <c r="G505" s="315" t="s">
        <v>269</v>
      </c>
      <c r="H505" s="316">
        <v>19.375</v>
      </c>
      <c r="I505" s="317"/>
      <c r="J505" s="318">
        <f>ROUND(I505*H505,2)</f>
        <v>0</v>
      </c>
      <c r="K505" s="314" t="s">
        <v>191</v>
      </c>
      <c r="L505" s="319"/>
      <c r="M505" s="320" t="s">
        <v>1</v>
      </c>
      <c r="N505" s="321" t="s">
        <v>49</v>
      </c>
      <c r="O505" s="93"/>
      <c r="P505" s="254">
        <f>O505*H505</f>
        <v>0</v>
      </c>
      <c r="Q505" s="254">
        <v>0.0011999999999999999</v>
      </c>
      <c r="R505" s="254">
        <f>Q505*H505</f>
        <v>0.023249999999999996</v>
      </c>
      <c r="S505" s="254">
        <v>0</v>
      </c>
      <c r="T505" s="255">
        <f>S505*H505</f>
        <v>0</v>
      </c>
      <c r="U505" s="40"/>
      <c r="V505" s="40"/>
      <c r="W505" s="40"/>
      <c r="X505" s="40"/>
      <c r="Y505" s="40"/>
      <c r="Z505" s="40"/>
      <c r="AA505" s="40"/>
      <c r="AB505" s="40"/>
      <c r="AC505" s="40"/>
      <c r="AD505" s="40"/>
      <c r="AE505" s="40"/>
      <c r="AR505" s="256" t="s">
        <v>219</v>
      </c>
      <c r="AT505" s="256" t="s">
        <v>497</v>
      </c>
      <c r="AU505" s="256" t="s">
        <v>99</v>
      </c>
      <c r="AY505" s="18" t="s">
        <v>184</v>
      </c>
      <c r="BE505" s="257">
        <f>IF(N505="základní",J505,0)</f>
        <v>0</v>
      </c>
      <c r="BF505" s="257">
        <f>IF(N505="snížená",J505,0)</f>
        <v>0</v>
      </c>
      <c r="BG505" s="257">
        <f>IF(N505="zákl. přenesená",J505,0)</f>
        <v>0</v>
      </c>
      <c r="BH505" s="257">
        <f>IF(N505="sníž. přenesená",J505,0)</f>
        <v>0</v>
      </c>
      <c r="BI505" s="257">
        <f>IF(N505="nulová",J505,0)</f>
        <v>0</v>
      </c>
      <c r="BJ505" s="18" t="s">
        <v>99</v>
      </c>
      <c r="BK505" s="257">
        <f>ROUND(I505*H505,2)</f>
        <v>0</v>
      </c>
      <c r="BL505" s="18" t="s">
        <v>196</v>
      </c>
      <c r="BM505" s="256" t="s">
        <v>901</v>
      </c>
    </row>
    <row r="506" s="13" customFormat="1">
      <c r="A506" s="13"/>
      <c r="B506" s="266"/>
      <c r="C506" s="267"/>
      <c r="D506" s="258" t="s">
        <v>271</v>
      </c>
      <c r="E506" s="267"/>
      <c r="F506" s="269" t="s">
        <v>902</v>
      </c>
      <c r="G506" s="267"/>
      <c r="H506" s="270">
        <v>19.375</v>
      </c>
      <c r="I506" s="271"/>
      <c r="J506" s="267"/>
      <c r="K506" s="267"/>
      <c r="L506" s="272"/>
      <c r="M506" s="273"/>
      <c r="N506" s="274"/>
      <c r="O506" s="274"/>
      <c r="P506" s="274"/>
      <c r="Q506" s="274"/>
      <c r="R506" s="274"/>
      <c r="S506" s="274"/>
      <c r="T506" s="275"/>
      <c r="U506" s="13"/>
      <c r="V506" s="13"/>
      <c r="W506" s="13"/>
      <c r="X506" s="13"/>
      <c r="Y506" s="13"/>
      <c r="Z506" s="13"/>
      <c r="AA506" s="13"/>
      <c r="AB506" s="13"/>
      <c r="AC506" s="13"/>
      <c r="AD506" s="13"/>
      <c r="AE506" s="13"/>
      <c r="AT506" s="276" t="s">
        <v>271</v>
      </c>
      <c r="AU506" s="276" t="s">
        <v>99</v>
      </c>
      <c r="AV506" s="13" t="s">
        <v>99</v>
      </c>
      <c r="AW506" s="13" t="s">
        <v>4</v>
      </c>
      <c r="AX506" s="13" t="s">
        <v>91</v>
      </c>
      <c r="AY506" s="276" t="s">
        <v>184</v>
      </c>
    </row>
    <row r="507" s="2" customFormat="1" ht="21.75" customHeight="1">
      <c r="A507" s="40"/>
      <c r="B507" s="41"/>
      <c r="C507" s="245" t="s">
        <v>903</v>
      </c>
      <c r="D507" s="245" t="s">
        <v>187</v>
      </c>
      <c r="E507" s="246" t="s">
        <v>894</v>
      </c>
      <c r="F507" s="247" t="s">
        <v>895</v>
      </c>
      <c r="G507" s="248" t="s">
        <v>309</v>
      </c>
      <c r="H507" s="249">
        <v>133.30000000000001</v>
      </c>
      <c r="I507" s="250"/>
      <c r="J507" s="251">
        <f>ROUND(I507*H507,2)</f>
        <v>0</v>
      </c>
      <c r="K507" s="247" t="s">
        <v>191</v>
      </c>
      <c r="L507" s="46"/>
      <c r="M507" s="252" t="s">
        <v>1</v>
      </c>
      <c r="N507" s="253" t="s">
        <v>49</v>
      </c>
      <c r="O507" s="93"/>
      <c r="P507" s="254">
        <f>O507*H507</f>
        <v>0</v>
      </c>
      <c r="Q507" s="254">
        <v>0.0033899999999999998</v>
      </c>
      <c r="R507" s="254">
        <f>Q507*H507</f>
        <v>0.45188699999999998</v>
      </c>
      <c r="S507" s="254">
        <v>0</v>
      </c>
      <c r="T507" s="255">
        <f>S507*H507</f>
        <v>0</v>
      </c>
      <c r="U507" s="40"/>
      <c r="V507" s="40"/>
      <c r="W507" s="40"/>
      <c r="X507" s="40"/>
      <c r="Y507" s="40"/>
      <c r="Z507" s="40"/>
      <c r="AA507" s="40"/>
      <c r="AB507" s="40"/>
      <c r="AC507" s="40"/>
      <c r="AD507" s="40"/>
      <c r="AE507" s="40"/>
      <c r="AR507" s="256" t="s">
        <v>196</v>
      </c>
      <c r="AT507" s="256" t="s">
        <v>187</v>
      </c>
      <c r="AU507" s="256" t="s">
        <v>99</v>
      </c>
      <c r="AY507" s="18" t="s">
        <v>184</v>
      </c>
      <c r="BE507" s="257">
        <f>IF(N507="základní",J507,0)</f>
        <v>0</v>
      </c>
      <c r="BF507" s="257">
        <f>IF(N507="snížená",J507,0)</f>
        <v>0</v>
      </c>
      <c r="BG507" s="257">
        <f>IF(N507="zákl. přenesená",J507,0)</f>
        <v>0</v>
      </c>
      <c r="BH507" s="257">
        <f>IF(N507="sníž. přenesená",J507,0)</f>
        <v>0</v>
      </c>
      <c r="BI507" s="257">
        <f>IF(N507="nulová",J507,0)</f>
        <v>0</v>
      </c>
      <c r="BJ507" s="18" t="s">
        <v>99</v>
      </c>
      <c r="BK507" s="257">
        <f>ROUND(I507*H507,2)</f>
        <v>0</v>
      </c>
      <c r="BL507" s="18" t="s">
        <v>196</v>
      </c>
      <c r="BM507" s="256" t="s">
        <v>904</v>
      </c>
    </row>
    <row r="508" s="15" customFormat="1">
      <c r="A508" s="15"/>
      <c r="B508" s="288"/>
      <c r="C508" s="289"/>
      <c r="D508" s="258" t="s">
        <v>271</v>
      </c>
      <c r="E508" s="290" t="s">
        <v>1</v>
      </c>
      <c r="F508" s="291" t="s">
        <v>874</v>
      </c>
      <c r="G508" s="289"/>
      <c r="H508" s="290" t="s">
        <v>1</v>
      </c>
      <c r="I508" s="292"/>
      <c r="J508" s="289"/>
      <c r="K508" s="289"/>
      <c r="L508" s="293"/>
      <c r="M508" s="294"/>
      <c r="N508" s="295"/>
      <c r="O508" s="295"/>
      <c r="P508" s="295"/>
      <c r="Q508" s="295"/>
      <c r="R508" s="295"/>
      <c r="S508" s="295"/>
      <c r="T508" s="296"/>
      <c r="U508" s="15"/>
      <c r="V508" s="15"/>
      <c r="W508" s="15"/>
      <c r="X508" s="15"/>
      <c r="Y508" s="15"/>
      <c r="Z508" s="15"/>
      <c r="AA508" s="15"/>
      <c r="AB508" s="15"/>
      <c r="AC508" s="15"/>
      <c r="AD508" s="15"/>
      <c r="AE508" s="15"/>
      <c r="AT508" s="297" t="s">
        <v>271</v>
      </c>
      <c r="AU508" s="297" t="s">
        <v>99</v>
      </c>
      <c r="AV508" s="15" t="s">
        <v>91</v>
      </c>
      <c r="AW508" s="15" t="s">
        <v>38</v>
      </c>
      <c r="AX508" s="15" t="s">
        <v>83</v>
      </c>
      <c r="AY508" s="297" t="s">
        <v>184</v>
      </c>
    </row>
    <row r="509" s="13" customFormat="1">
      <c r="A509" s="13"/>
      <c r="B509" s="266"/>
      <c r="C509" s="267"/>
      <c r="D509" s="258" t="s">
        <v>271</v>
      </c>
      <c r="E509" s="268" t="s">
        <v>1</v>
      </c>
      <c r="F509" s="269" t="s">
        <v>905</v>
      </c>
      <c r="G509" s="267"/>
      <c r="H509" s="270">
        <v>133.30000000000001</v>
      </c>
      <c r="I509" s="271"/>
      <c r="J509" s="267"/>
      <c r="K509" s="267"/>
      <c r="L509" s="272"/>
      <c r="M509" s="273"/>
      <c r="N509" s="274"/>
      <c r="O509" s="274"/>
      <c r="P509" s="274"/>
      <c r="Q509" s="274"/>
      <c r="R509" s="274"/>
      <c r="S509" s="274"/>
      <c r="T509" s="275"/>
      <c r="U509" s="13"/>
      <c r="V509" s="13"/>
      <c r="W509" s="13"/>
      <c r="X509" s="13"/>
      <c r="Y509" s="13"/>
      <c r="Z509" s="13"/>
      <c r="AA509" s="13"/>
      <c r="AB509" s="13"/>
      <c r="AC509" s="13"/>
      <c r="AD509" s="13"/>
      <c r="AE509" s="13"/>
      <c r="AT509" s="276" t="s">
        <v>271</v>
      </c>
      <c r="AU509" s="276" t="s">
        <v>99</v>
      </c>
      <c r="AV509" s="13" t="s">
        <v>99</v>
      </c>
      <c r="AW509" s="13" t="s">
        <v>38</v>
      </c>
      <c r="AX509" s="13" t="s">
        <v>83</v>
      </c>
      <c r="AY509" s="276" t="s">
        <v>184</v>
      </c>
    </row>
    <row r="510" s="14" customFormat="1">
      <c r="A510" s="14"/>
      <c r="B510" s="277"/>
      <c r="C510" s="278"/>
      <c r="D510" s="258" t="s">
        <v>271</v>
      </c>
      <c r="E510" s="279" t="s">
        <v>1</v>
      </c>
      <c r="F510" s="280" t="s">
        <v>273</v>
      </c>
      <c r="G510" s="278"/>
      <c r="H510" s="281">
        <v>133.30000000000001</v>
      </c>
      <c r="I510" s="282"/>
      <c r="J510" s="278"/>
      <c r="K510" s="278"/>
      <c r="L510" s="283"/>
      <c r="M510" s="284"/>
      <c r="N510" s="285"/>
      <c r="O510" s="285"/>
      <c r="P510" s="285"/>
      <c r="Q510" s="285"/>
      <c r="R510" s="285"/>
      <c r="S510" s="285"/>
      <c r="T510" s="286"/>
      <c r="U510" s="14"/>
      <c r="V510" s="14"/>
      <c r="W510" s="14"/>
      <c r="X510" s="14"/>
      <c r="Y510" s="14"/>
      <c r="Z510" s="14"/>
      <c r="AA510" s="14"/>
      <c r="AB510" s="14"/>
      <c r="AC510" s="14"/>
      <c r="AD510" s="14"/>
      <c r="AE510" s="14"/>
      <c r="AT510" s="287" t="s">
        <v>271</v>
      </c>
      <c r="AU510" s="287" t="s">
        <v>99</v>
      </c>
      <c r="AV510" s="14" t="s">
        <v>196</v>
      </c>
      <c r="AW510" s="14" t="s">
        <v>38</v>
      </c>
      <c r="AX510" s="14" t="s">
        <v>91</v>
      </c>
      <c r="AY510" s="287" t="s">
        <v>184</v>
      </c>
    </row>
    <row r="511" s="2" customFormat="1" ht="16.5" customHeight="1">
      <c r="A511" s="40"/>
      <c r="B511" s="41"/>
      <c r="C511" s="312" t="s">
        <v>906</v>
      </c>
      <c r="D511" s="312" t="s">
        <v>497</v>
      </c>
      <c r="E511" s="313" t="s">
        <v>899</v>
      </c>
      <c r="F511" s="314" t="s">
        <v>900</v>
      </c>
      <c r="G511" s="315" t="s">
        <v>269</v>
      </c>
      <c r="H511" s="316">
        <v>33.325000000000003</v>
      </c>
      <c r="I511" s="317"/>
      <c r="J511" s="318">
        <f>ROUND(I511*H511,2)</f>
        <v>0</v>
      </c>
      <c r="K511" s="314" t="s">
        <v>191</v>
      </c>
      <c r="L511" s="319"/>
      <c r="M511" s="320" t="s">
        <v>1</v>
      </c>
      <c r="N511" s="321" t="s">
        <v>49</v>
      </c>
      <c r="O511" s="93"/>
      <c r="P511" s="254">
        <f>O511*H511</f>
        <v>0</v>
      </c>
      <c r="Q511" s="254">
        <v>0.0011999999999999999</v>
      </c>
      <c r="R511" s="254">
        <f>Q511*H511</f>
        <v>0.039989999999999998</v>
      </c>
      <c r="S511" s="254">
        <v>0</v>
      </c>
      <c r="T511" s="255">
        <f>S511*H511</f>
        <v>0</v>
      </c>
      <c r="U511" s="40"/>
      <c r="V511" s="40"/>
      <c r="W511" s="40"/>
      <c r="X511" s="40"/>
      <c r="Y511" s="40"/>
      <c r="Z511" s="40"/>
      <c r="AA511" s="40"/>
      <c r="AB511" s="40"/>
      <c r="AC511" s="40"/>
      <c r="AD511" s="40"/>
      <c r="AE511" s="40"/>
      <c r="AR511" s="256" t="s">
        <v>219</v>
      </c>
      <c r="AT511" s="256" t="s">
        <v>497</v>
      </c>
      <c r="AU511" s="256" t="s">
        <v>99</v>
      </c>
      <c r="AY511" s="18" t="s">
        <v>184</v>
      </c>
      <c r="BE511" s="257">
        <f>IF(N511="základní",J511,0)</f>
        <v>0</v>
      </c>
      <c r="BF511" s="257">
        <f>IF(N511="snížená",J511,0)</f>
        <v>0</v>
      </c>
      <c r="BG511" s="257">
        <f>IF(N511="zákl. přenesená",J511,0)</f>
        <v>0</v>
      </c>
      <c r="BH511" s="257">
        <f>IF(N511="sníž. přenesená",J511,0)</f>
        <v>0</v>
      </c>
      <c r="BI511" s="257">
        <f>IF(N511="nulová",J511,0)</f>
        <v>0</v>
      </c>
      <c r="BJ511" s="18" t="s">
        <v>99</v>
      </c>
      <c r="BK511" s="257">
        <f>ROUND(I511*H511,2)</f>
        <v>0</v>
      </c>
      <c r="BL511" s="18" t="s">
        <v>196</v>
      </c>
      <c r="BM511" s="256" t="s">
        <v>907</v>
      </c>
    </row>
    <row r="512" s="13" customFormat="1">
      <c r="A512" s="13"/>
      <c r="B512" s="266"/>
      <c r="C512" s="267"/>
      <c r="D512" s="258" t="s">
        <v>271</v>
      </c>
      <c r="E512" s="267"/>
      <c r="F512" s="269" t="s">
        <v>908</v>
      </c>
      <c r="G512" s="267"/>
      <c r="H512" s="270">
        <v>33.325000000000003</v>
      </c>
      <c r="I512" s="271"/>
      <c r="J512" s="267"/>
      <c r="K512" s="267"/>
      <c r="L512" s="272"/>
      <c r="M512" s="273"/>
      <c r="N512" s="274"/>
      <c r="O512" s="274"/>
      <c r="P512" s="274"/>
      <c r="Q512" s="274"/>
      <c r="R512" s="274"/>
      <c r="S512" s="274"/>
      <c r="T512" s="275"/>
      <c r="U512" s="13"/>
      <c r="V512" s="13"/>
      <c r="W512" s="13"/>
      <c r="X512" s="13"/>
      <c r="Y512" s="13"/>
      <c r="Z512" s="13"/>
      <c r="AA512" s="13"/>
      <c r="AB512" s="13"/>
      <c r="AC512" s="13"/>
      <c r="AD512" s="13"/>
      <c r="AE512" s="13"/>
      <c r="AT512" s="276" t="s">
        <v>271</v>
      </c>
      <c r="AU512" s="276" t="s">
        <v>99</v>
      </c>
      <c r="AV512" s="13" t="s">
        <v>99</v>
      </c>
      <c r="AW512" s="13" t="s">
        <v>4</v>
      </c>
      <c r="AX512" s="13" t="s">
        <v>91</v>
      </c>
      <c r="AY512" s="276" t="s">
        <v>184</v>
      </c>
    </row>
    <row r="513" s="2" customFormat="1" ht="21.75" customHeight="1">
      <c r="A513" s="40"/>
      <c r="B513" s="41"/>
      <c r="C513" s="245" t="s">
        <v>909</v>
      </c>
      <c r="D513" s="245" t="s">
        <v>187</v>
      </c>
      <c r="E513" s="246" t="s">
        <v>910</v>
      </c>
      <c r="F513" s="247" t="s">
        <v>911</v>
      </c>
      <c r="G513" s="248" t="s">
        <v>269</v>
      </c>
      <c r="H513" s="249">
        <v>1290.3320000000001</v>
      </c>
      <c r="I513" s="250"/>
      <c r="J513" s="251">
        <f>ROUND(I513*H513,2)</f>
        <v>0</v>
      </c>
      <c r="K513" s="247" t="s">
        <v>191</v>
      </c>
      <c r="L513" s="46"/>
      <c r="M513" s="252" t="s">
        <v>1</v>
      </c>
      <c r="N513" s="253" t="s">
        <v>49</v>
      </c>
      <c r="O513" s="93"/>
      <c r="P513" s="254">
        <f>O513*H513</f>
        <v>0</v>
      </c>
      <c r="Q513" s="254">
        <v>0.0094999999999999998</v>
      </c>
      <c r="R513" s="254">
        <f>Q513*H513</f>
        <v>12.258154000000001</v>
      </c>
      <c r="S513" s="254">
        <v>0</v>
      </c>
      <c r="T513" s="255">
        <f>S513*H513</f>
        <v>0</v>
      </c>
      <c r="U513" s="40"/>
      <c r="V513" s="40"/>
      <c r="W513" s="40"/>
      <c r="X513" s="40"/>
      <c r="Y513" s="40"/>
      <c r="Z513" s="40"/>
      <c r="AA513" s="40"/>
      <c r="AB513" s="40"/>
      <c r="AC513" s="40"/>
      <c r="AD513" s="40"/>
      <c r="AE513" s="40"/>
      <c r="AR513" s="256" t="s">
        <v>196</v>
      </c>
      <c r="AT513" s="256" t="s">
        <v>187</v>
      </c>
      <c r="AU513" s="256" t="s">
        <v>99</v>
      </c>
      <c r="AY513" s="18" t="s">
        <v>184</v>
      </c>
      <c r="BE513" s="257">
        <f>IF(N513="základní",J513,0)</f>
        <v>0</v>
      </c>
      <c r="BF513" s="257">
        <f>IF(N513="snížená",J513,0)</f>
        <v>0</v>
      </c>
      <c r="BG513" s="257">
        <f>IF(N513="zákl. přenesená",J513,0)</f>
        <v>0</v>
      </c>
      <c r="BH513" s="257">
        <f>IF(N513="sníž. přenesená",J513,0)</f>
        <v>0</v>
      </c>
      <c r="BI513" s="257">
        <f>IF(N513="nulová",J513,0)</f>
        <v>0</v>
      </c>
      <c r="BJ513" s="18" t="s">
        <v>99</v>
      </c>
      <c r="BK513" s="257">
        <f>ROUND(I513*H513,2)</f>
        <v>0</v>
      </c>
      <c r="BL513" s="18" t="s">
        <v>196</v>
      </c>
      <c r="BM513" s="256" t="s">
        <v>912</v>
      </c>
    </row>
    <row r="514" s="15" customFormat="1">
      <c r="A514" s="15"/>
      <c r="B514" s="288"/>
      <c r="C514" s="289"/>
      <c r="D514" s="258" t="s">
        <v>271</v>
      </c>
      <c r="E514" s="290" t="s">
        <v>1</v>
      </c>
      <c r="F514" s="291" t="s">
        <v>874</v>
      </c>
      <c r="G514" s="289"/>
      <c r="H514" s="290" t="s">
        <v>1</v>
      </c>
      <c r="I514" s="292"/>
      <c r="J514" s="289"/>
      <c r="K514" s="289"/>
      <c r="L514" s="293"/>
      <c r="M514" s="294"/>
      <c r="N514" s="295"/>
      <c r="O514" s="295"/>
      <c r="P514" s="295"/>
      <c r="Q514" s="295"/>
      <c r="R514" s="295"/>
      <c r="S514" s="295"/>
      <c r="T514" s="296"/>
      <c r="U514" s="15"/>
      <c r="V514" s="15"/>
      <c r="W514" s="15"/>
      <c r="X514" s="15"/>
      <c r="Y514" s="15"/>
      <c r="Z514" s="15"/>
      <c r="AA514" s="15"/>
      <c r="AB514" s="15"/>
      <c r="AC514" s="15"/>
      <c r="AD514" s="15"/>
      <c r="AE514" s="15"/>
      <c r="AT514" s="297" t="s">
        <v>271</v>
      </c>
      <c r="AU514" s="297" t="s">
        <v>99</v>
      </c>
      <c r="AV514" s="15" t="s">
        <v>91</v>
      </c>
      <c r="AW514" s="15" t="s">
        <v>38</v>
      </c>
      <c r="AX514" s="15" t="s">
        <v>83</v>
      </c>
      <c r="AY514" s="297" t="s">
        <v>184</v>
      </c>
    </row>
    <row r="515" s="13" customFormat="1">
      <c r="A515" s="13"/>
      <c r="B515" s="266"/>
      <c r="C515" s="267"/>
      <c r="D515" s="258" t="s">
        <v>271</v>
      </c>
      <c r="E515" s="268" t="s">
        <v>1</v>
      </c>
      <c r="F515" s="269" t="s">
        <v>913</v>
      </c>
      <c r="G515" s="267"/>
      <c r="H515" s="270">
        <v>1626.952</v>
      </c>
      <c r="I515" s="271"/>
      <c r="J515" s="267"/>
      <c r="K515" s="267"/>
      <c r="L515" s="272"/>
      <c r="M515" s="273"/>
      <c r="N515" s="274"/>
      <c r="O515" s="274"/>
      <c r="P515" s="274"/>
      <c r="Q515" s="274"/>
      <c r="R515" s="274"/>
      <c r="S515" s="274"/>
      <c r="T515" s="275"/>
      <c r="U515" s="13"/>
      <c r="V515" s="13"/>
      <c r="W515" s="13"/>
      <c r="X515" s="13"/>
      <c r="Y515" s="13"/>
      <c r="Z515" s="13"/>
      <c r="AA515" s="13"/>
      <c r="AB515" s="13"/>
      <c r="AC515" s="13"/>
      <c r="AD515" s="13"/>
      <c r="AE515" s="13"/>
      <c r="AT515" s="276" t="s">
        <v>271</v>
      </c>
      <c r="AU515" s="276" t="s">
        <v>99</v>
      </c>
      <c r="AV515" s="13" t="s">
        <v>99</v>
      </c>
      <c r="AW515" s="13" t="s">
        <v>38</v>
      </c>
      <c r="AX515" s="13" t="s">
        <v>83</v>
      </c>
      <c r="AY515" s="276" t="s">
        <v>184</v>
      </c>
    </row>
    <row r="516" s="13" customFormat="1">
      <c r="A516" s="13"/>
      <c r="B516" s="266"/>
      <c r="C516" s="267"/>
      <c r="D516" s="258" t="s">
        <v>271</v>
      </c>
      <c r="E516" s="268" t="s">
        <v>1</v>
      </c>
      <c r="F516" s="269" t="s">
        <v>914</v>
      </c>
      <c r="G516" s="267"/>
      <c r="H516" s="270">
        <v>-183.71000000000001</v>
      </c>
      <c r="I516" s="271"/>
      <c r="J516" s="267"/>
      <c r="K516" s="267"/>
      <c r="L516" s="272"/>
      <c r="M516" s="273"/>
      <c r="N516" s="274"/>
      <c r="O516" s="274"/>
      <c r="P516" s="274"/>
      <c r="Q516" s="274"/>
      <c r="R516" s="274"/>
      <c r="S516" s="274"/>
      <c r="T516" s="275"/>
      <c r="U516" s="13"/>
      <c r="V516" s="13"/>
      <c r="W516" s="13"/>
      <c r="X516" s="13"/>
      <c r="Y516" s="13"/>
      <c r="Z516" s="13"/>
      <c r="AA516" s="13"/>
      <c r="AB516" s="13"/>
      <c r="AC516" s="13"/>
      <c r="AD516" s="13"/>
      <c r="AE516" s="13"/>
      <c r="AT516" s="276" t="s">
        <v>271</v>
      </c>
      <c r="AU516" s="276" t="s">
        <v>99</v>
      </c>
      <c r="AV516" s="13" t="s">
        <v>99</v>
      </c>
      <c r="AW516" s="13" t="s">
        <v>38</v>
      </c>
      <c r="AX516" s="13" t="s">
        <v>83</v>
      </c>
      <c r="AY516" s="276" t="s">
        <v>184</v>
      </c>
    </row>
    <row r="517" s="13" customFormat="1">
      <c r="A517" s="13"/>
      <c r="B517" s="266"/>
      <c r="C517" s="267"/>
      <c r="D517" s="258" t="s">
        <v>271</v>
      </c>
      <c r="E517" s="268" t="s">
        <v>1</v>
      </c>
      <c r="F517" s="269" t="s">
        <v>915</v>
      </c>
      <c r="G517" s="267"/>
      <c r="H517" s="270">
        <v>-152.91</v>
      </c>
      <c r="I517" s="271"/>
      <c r="J517" s="267"/>
      <c r="K517" s="267"/>
      <c r="L517" s="272"/>
      <c r="M517" s="273"/>
      <c r="N517" s="274"/>
      <c r="O517" s="274"/>
      <c r="P517" s="274"/>
      <c r="Q517" s="274"/>
      <c r="R517" s="274"/>
      <c r="S517" s="274"/>
      <c r="T517" s="275"/>
      <c r="U517" s="13"/>
      <c r="V517" s="13"/>
      <c r="W517" s="13"/>
      <c r="X517" s="13"/>
      <c r="Y517" s="13"/>
      <c r="Z517" s="13"/>
      <c r="AA517" s="13"/>
      <c r="AB517" s="13"/>
      <c r="AC517" s="13"/>
      <c r="AD517" s="13"/>
      <c r="AE517" s="13"/>
      <c r="AT517" s="276" t="s">
        <v>271</v>
      </c>
      <c r="AU517" s="276" t="s">
        <v>99</v>
      </c>
      <c r="AV517" s="13" t="s">
        <v>99</v>
      </c>
      <c r="AW517" s="13" t="s">
        <v>38</v>
      </c>
      <c r="AX517" s="13" t="s">
        <v>83</v>
      </c>
      <c r="AY517" s="276" t="s">
        <v>184</v>
      </c>
    </row>
    <row r="518" s="14" customFormat="1">
      <c r="A518" s="14"/>
      <c r="B518" s="277"/>
      <c r="C518" s="278"/>
      <c r="D518" s="258" t="s">
        <v>271</v>
      </c>
      <c r="E518" s="279" t="s">
        <v>1</v>
      </c>
      <c r="F518" s="280" t="s">
        <v>273</v>
      </c>
      <c r="G518" s="278"/>
      <c r="H518" s="281">
        <v>1290.3320000000001</v>
      </c>
      <c r="I518" s="282"/>
      <c r="J518" s="278"/>
      <c r="K518" s="278"/>
      <c r="L518" s="283"/>
      <c r="M518" s="284"/>
      <c r="N518" s="285"/>
      <c r="O518" s="285"/>
      <c r="P518" s="285"/>
      <c r="Q518" s="285"/>
      <c r="R518" s="285"/>
      <c r="S518" s="285"/>
      <c r="T518" s="286"/>
      <c r="U518" s="14"/>
      <c r="V518" s="14"/>
      <c r="W518" s="14"/>
      <c r="X518" s="14"/>
      <c r="Y518" s="14"/>
      <c r="Z518" s="14"/>
      <c r="AA518" s="14"/>
      <c r="AB518" s="14"/>
      <c r="AC518" s="14"/>
      <c r="AD518" s="14"/>
      <c r="AE518" s="14"/>
      <c r="AT518" s="287" t="s">
        <v>271</v>
      </c>
      <c r="AU518" s="287" t="s">
        <v>99</v>
      </c>
      <c r="AV518" s="14" t="s">
        <v>196</v>
      </c>
      <c r="AW518" s="14" t="s">
        <v>38</v>
      </c>
      <c r="AX518" s="14" t="s">
        <v>91</v>
      </c>
      <c r="AY518" s="287" t="s">
        <v>184</v>
      </c>
    </row>
    <row r="519" s="2" customFormat="1" ht="16.5" customHeight="1">
      <c r="A519" s="40"/>
      <c r="B519" s="41"/>
      <c r="C519" s="312" t="s">
        <v>916</v>
      </c>
      <c r="D519" s="312" t="s">
        <v>497</v>
      </c>
      <c r="E519" s="313" t="s">
        <v>917</v>
      </c>
      <c r="F519" s="314" t="s">
        <v>918</v>
      </c>
      <c r="G519" s="315" t="s">
        <v>269</v>
      </c>
      <c r="H519" s="316">
        <v>1419.365</v>
      </c>
      <c r="I519" s="317"/>
      <c r="J519" s="318">
        <f>ROUND(I519*H519,2)</f>
        <v>0</v>
      </c>
      <c r="K519" s="314" t="s">
        <v>191</v>
      </c>
      <c r="L519" s="319"/>
      <c r="M519" s="320" t="s">
        <v>1</v>
      </c>
      <c r="N519" s="321" t="s">
        <v>49</v>
      </c>
      <c r="O519" s="93"/>
      <c r="P519" s="254">
        <f>O519*H519</f>
        <v>0</v>
      </c>
      <c r="Q519" s="254">
        <v>0.0195</v>
      </c>
      <c r="R519" s="254">
        <f>Q519*H519</f>
        <v>27.6776175</v>
      </c>
      <c r="S519" s="254">
        <v>0</v>
      </c>
      <c r="T519" s="255">
        <f>S519*H519</f>
        <v>0</v>
      </c>
      <c r="U519" s="40"/>
      <c r="V519" s="40"/>
      <c r="W519" s="40"/>
      <c r="X519" s="40"/>
      <c r="Y519" s="40"/>
      <c r="Z519" s="40"/>
      <c r="AA519" s="40"/>
      <c r="AB519" s="40"/>
      <c r="AC519" s="40"/>
      <c r="AD519" s="40"/>
      <c r="AE519" s="40"/>
      <c r="AR519" s="256" t="s">
        <v>219</v>
      </c>
      <c r="AT519" s="256" t="s">
        <v>497</v>
      </c>
      <c r="AU519" s="256" t="s">
        <v>99</v>
      </c>
      <c r="AY519" s="18" t="s">
        <v>184</v>
      </c>
      <c r="BE519" s="257">
        <f>IF(N519="základní",J519,0)</f>
        <v>0</v>
      </c>
      <c r="BF519" s="257">
        <f>IF(N519="snížená",J519,0)</f>
        <v>0</v>
      </c>
      <c r="BG519" s="257">
        <f>IF(N519="zákl. přenesená",J519,0)</f>
        <v>0</v>
      </c>
      <c r="BH519" s="257">
        <f>IF(N519="sníž. přenesená",J519,0)</f>
        <v>0</v>
      </c>
      <c r="BI519" s="257">
        <f>IF(N519="nulová",J519,0)</f>
        <v>0</v>
      </c>
      <c r="BJ519" s="18" t="s">
        <v>99</v>
      </c>
      <c r="BK519" s="257">
        <f>ROUND(I519*H519,2)</f>
        <v>0</v>
      </c>
      <c r="BL519" s="18" t="s">
        <v>196</v>
      </c>
      <c r="BM519" s="256" t="s">
        <v>919</v>
      </c>
    </row>
    <row r="520" s="13" customFormat="1">
      <c r="A520" s="13"/>
      <c r="B520" s="266"/>
      <c r="C520" s="267"/>
      <c r="D520" s="258" t="s">
        <v>271</v>
      </c>
      <c r="E520" s="267"/>
      <c r="F520" s="269" t="s">
        <v>920</v>
      </c>
      <c r="G520" s="267"/>
      <c r="H520" s="270">
        <v>1419.365</v>
      </c>
      <c r="I520" s="271"/>
      <c r="J520" s="267"/>
      <c r="K520" s="267"/>
      <c r="L520" s="272"/>
      <c r="M520" s="273"/>
      <c r="N520" s="274"/>
      <c r="O520" s="274"/>
      <c r="P520" s="274"/>
      <c r="Q520" s="274"/>
      <c r="R520" s="274"/>
      <c r="S520" s="274"/>
      <c r="T520" s="275"/>
      <c r="U520" s="13"/>
      <c r="V520" s="13"/>
      <c r="W520" s="13"/>
      <c r="X520" s="13"/>
      <c r="Y520" s="13"/>
      <c r="Z520" s="13"/>
      <c r="AA520" s="13"/>
      <c r="AB520" s="13"/>
      <c r="AC520" s="13"/>
      <c r="AD520" s="13"/>
      <c r="AE520" s="13"/>
      <c r="AT520" s="276" t="s">
        <v>271</v>
      </c>
      <c r="AU520" s="276" t="s">
        <v>99</v>
      </c>
      <c r="AV520" s="13" t="s">
        <v>99</v>
      </c>
      <c r="AW520" s="13" t="s">
        <v>4</v>
      </c>
      <c r="AX520" s="13" t="s">
        <v>91</v>
      </c>
      <c r="AY520" s="276" t="s">
        <v>184</v>
      </c>
    </row>
    <row r="521" s="2" customFormat="1" ht="21.75" customHeight="1">
      <c r="A521" s="40"/>
      <c r="B521" s="41"/>
      <c r="C521" s="245" t="s">
        <v>921</v>
      </c>
      <c r="D521" s="245" t="s">
        <v>187</v>
      </c>
      <c r="E521" s="246" t="s">
        <v>922</v>
      </c>
      <c r="F521" s="247" t="s">
        <v>923</v>
      </c>
      <c r="G521" s="248" t="s">
        <v>309</v>
      </c>
      <c r="H521" s="249">
        <v>481</v>
      </c>
      <c r="I521" s="250"/>
      <c r="J521" s="251">
        <f>ROUND(I521*H521,2)</f>
        <v>0</v>
      </c>
      <c r="K521" s="247" t="s">
        <v>191</v>
      </c>
      <c r="L521" s="46"/>
      <c r="M521" s="252" t="s">
        <v>1</v>
      </c>
      <c r="N521" s="253" t="s">
        <v>49</v>
      </c>
      <c r="O521" s="93"/>
      <c r="P521" s="254">
        <f>O521*H521</f>
        <v>0</v>
      </c>
      <c r="Q521" s="254">
        <v>0.0017600000000000001</v>
      </c>
      <c r="R521" s="254">
        <f>Q521*H521</f>
        <v>0.84655999999999998</v>
      </c>
      <c r="S521" s="254">
        <v>0</v>
      </c>
      <c r="T521" s="255">
        <f>S521*H521</f>
        <v>0</v>
      </c>
      <c r="U521" s="40"/>
      <c r="V521" s="40"/>
      <c r="W521" s="40"/>
      <c r="X521" s="40"/>
      <c r="Y521" s="40"/>
      <c r="Z521" s="40"/>
      <c r="AA521" s="40"/>
      <c r="AB521" s="40"/>
      <c r="AC521" s="40"/>
      <c r="AD521" s="40"/>
      <c r="AE521" s="40"/>
      <c r="AR521" s="256" t="s">
        <v>196</v>
      </c>
      <c r="AT521" s="256" t="s">
        <v>187</v>
      </c>
      <c r="AU521" s="256" t="s">
        <v>99</v>
      </c>
      <c r="AY521" s="18" t="s">
        <v>184</v>
      </c>
      <c r="BE521" s="257">
        <f>IF(N521="základní",J521,0)</f>
        <v>0</v>
      </c>
      <c r="BF521" s="257">
        <f>IF(N521="snížená",J521,0)</f>
        <v>0</v>
      </c>
      <c r="BG521" s="257">
        <f>IF(N521="zákl. přenesená",J521,0)</f>
        <v>0</v>
      </c>
      <c r="BH521" s="257">
        <f>IF(N521="sníž. přenesená",J521,0)</f>
        <v>0</v>
      </c>
      <c r="BI521" s="257">
        <f>IF(N521="nulová",J521,0)</f>
        <v>0</v>
      </c>
      <c r="BJ521" s="18" t="s">
        <v>99</v>
      </c>
      <c r="BK521" s="257">
        <f>ROUND(I521*H521,2)</f>
        <v>0</v>
      </c>
      <c r="BL521" s="18" t="s">
        <v>196</v>
      </c>
      <c r="BM521" s="256" t="s">
        <v>924</v>
      </c>
    </row>
    <row r="522" s="2" customFormat="1" ht="16.5" customHeight="1">
      <c r="A522" s="40"/>
      <c r="B522" s="41"/>
      <c r="C522" s="312" t="s">
        <v>925</v>
      </c>
      <c r="D522" s="312" t="s">
        <v>497</v>
      </c>
      <c r="E522" s="313" t="s">
        <v>926</v>
      </c>
      <c r="F522" s="314" t="s">
        <v>927</v>
      </c>
      <c r="G522" s="315" t="s">
        <v>269</v>
      </c>
      <c r="H522" s="316">
        <v>96.200000000000003</v>
      </c>
      <c r="I522" s="317"/>
      <c r="J522" s="318">
        <f>ROUND(I522*H522,2)</f>
        <v>0</v>
      </c>
      <c r="K522" s="314" t="s">
        <v>191</v>
      </c>
      <c r="L522" s="319"/>
      <c r="M522" s="320" t="s">
        <v>1</v>
      </c>
      <c r="N522" s="321" t="s">
        <v>49</v>
      </c>
      <c r="O522" s="93"/>
      <c r="P522" s="254">
        <f>O522*H522</f>
        <v>0</v>
      </c>
      <c r="Q522" s="254">
        <v>0.0060000000000000001</v>
      </c>
      <c r="R522" s="254">
        <f>Q522*H522</f>
        <v>0.57720000000000005</v>
      </c>
      <c r="S522" s="254">
        <v>0</v>
      </c>
      <c r="T522" s="255">
        <f>S522*H522</f>
        <v>0</v>
      </c>
      <c r="U522" s="40"/>
      <c r="V522" s="40"/>
      <c r="W522" s="40"/>
      <c r="X522" s="40"/>
      <c r="Y522" s="40"/>
      <c r="Z522" s="40"/>
      <c r="AA522" s="40"/>
      <c r="AB522" s="40"/>
      <c r="AC522" s="40"/>
      <c r="AD522" s="40"/>
      <c r="AE522" s="40"/>
      <c r="AR522" s="256" t="s">
        <v>219</v>
      </c>
      <c r="AT522" s="256" t="s">
        <v>497</v>
      </c>
      <c r="AU522" s="256" t="s">
        <v>99</v>
      </c>
      <c r="AY522" s="18" t="s">
        <v>184</v>
      </c>
      <c r="BE522" s="257">
        <f>IF(N522="základní",J522,0)</f>
        <v>0</v>
      </c>
      <c r="BF522" s="257">
        <f>IF(N522="snížená",J522,0)</f>
        <v>0</v>
      </c>
      <c r="BG522" s="257">
        <f>IF(N522="zákl. přenesená",J522,0)</f>
        <v>0</v>
      </c>
      <c r="BH522" s="257">
        <f>IF(N522="sníž. přenesená",J522,0)</f>
        <v>0</v>
      </c>
      <c r="BI522" s="257">
        <f>IF(N522="nulová",J522,0)</f>
        <v>0</v>
      </c>
      <c r="BJ522" s="18" t="s">
        <v>99</v>
      </c>
      <c r="BK522" s="257">
        <f>ROUND(I522*H522,2)</f>
        <v>0</v>
      </c>
      <c r="BL522" s="18" t="s">
        <v>196</v>
      </c>
      <c r="BM522" s="256" t="s">
        <v>928</v>
      </c>
    </row>
    <row r="523" s="13" customFormat="1">
      <c r="A523" s="13"/>
      <c r="B523" s="266"/>
      <c r="C523" s="267"/>
      <c r="D523" s="258" t="s">
        <v>271</v>
      </c>
      <c r="E523" s="267"/>
      <c r="F523" s="269" t="s">
        <v>929</v>
      </c>
      <c r="G523" s="267"/>
      <c r="H523" s="270">
        <v>96.200000000000003</v>
      </c>
      <c r="I523" s="271"/>
      <c r="J523" s="267"/>
      <c r="K523" s="267"/>
      <c r="L523" s="272"/>
      <c r="M523" s="273"/>
      <c r="N523" s="274"/>
      <c r="O523" s="274"/>
      <c r="P523" s="274"/>
      <c r="Q523" s="274"/>
      <c r="R523" s="274"/>
      <c r="S523" s="274"/>
      <c r="T523" s="275"/>
      <c r="U523" s="13"/>
      <c r="V523" s="13"/>
      <c r="W523" s="13"/>
      <c r="X523" s="13"/>
      <c r="Y523" s="13"/>
      <c r="Z523" s="13"/>
      <c r="AA523" s="13"/>
      <c r="AB523" s="13"/>
      <c r="AC523" s="13"/>
      <c r="AD523" s="13"/>
      <c r="AE523" s="13"/>
      <c r="AT523" s="276" t="s">
        <v>271</v>
      </c>
      <c r="AU523" s="276" t="s">
        <v>99</v>
      </c>
      <c r="AV523" s="13" t="s">
        <v>99</v>
      </c>
      <c r="AW523" s="13" t="s">
        <v>4</v>
      </c>
      <c r="AX523" s="13" t="s">
        <v>91</v>
      </c>
      <c r="AY523" s="276" t="s">
        <v>184</v>
      </c>
    </row>
    <row r="524" s="2" customFormat="1" ht="16.5" customHeight="1">
      <c r="A524" s="40"/>
      <c r="B524" s="41"/>
      <c r="C524" s="245" t="s">
        <v>930</v>
      </c>
      <c r="D524" s="245" t="s">
        <v>187</v>
      </c>
      <c r="E524" s="246" t="s">
        <v>931</v>
      </c>
      <c r="F524" s="247" t="s">
        <v>932</v>
      </c>
      <c r="G524" s="248" t="s">
        <v>269</v>
      </c>
      <c r="H524" s="249">
        <v>152.91</v>
      </c>
      <c r="I524" s="250"/>
      <c r="J524" s="251">
        <f>ROUND(I524*H524,2)</f>
        <v>0</v>
      </c>
      <c r="K524" s="247" t="s">
        <v>191</v>
      </c>
      <c r="L524" s="46"/>
      <c r="M524" s="252" t="s">
        <v>1</v>
      </c>
      <c r="N524" s="253" t="s">
        <v>49</v>
      </c>
      <c r="O524" s="93"/>
      <c r="P524" s="254">
        <f>O524*H524</f>
        <v>0</v>
      </c>
      <c r="Q524" s="254">
        <v>6.0000000000000002E-05</v>
      </c>
      <c r="R524" s="254">
        <f>Q524*H524</f>
        <v>0.0091745999999999998</v>
      </c>
      <c r="S524" s="254">
        <v>0</v>
      </c>
      <c r="T524" s="255">
        <f>S524*H524</f>
        <v>0</v>
      </c>
      <c r="U524" s="40"/>
      <c r="V524" s="40"/>
      <c r="W524" s="40"/>
      <c r="X524" s="40"/>
      <c r="Y524" s="40"/>
      <c r="Z524" s="40"/>
      <c r="AA524" s="40"/>
      <c r="AB524" s="40"/>
      <c r="AC524" s="40"/>
      <c r="AD524" s="40"/>
      <c r="AE524" s="40"/>
      <c r="AR524" s="256" t="s">
        <v>196</v>
      </c>
      <c r="AT524" s="256" t="s">
        <v>187</v>
      </c>
      <c r="AU524" s="256" t="s">
        <v>99</v>
      </c>
      <c r="AY524" s="18" t="s">
        <v>184</v>
      </c>
      <c r="BE524" s="257">
        <f>IF(N524="základní",J524,0)</f>
        <v>0</v>
      </c>
      <c r="BF524" s="257">
        <f>IF(N524="snížená",J524,0)</f>
        <v>0</v>
      </c>
      <c r="BG524" s="257">
        <f>IF(N524="zákl. přenesená",J524,0)</f>
        <v>0</v>
      </c>
      <c r="BH524" s="257">
        <f>IF(N524="sníž. přenesená",J524,0)</f>
        <v>0</v>
      </c>
      <c r="BI524" s="257">
        <f>IF(N524="nulová",J524,0)</f>
        <v>0</v>
      </c>
      <c r="BJ524" s="18" t="s">
        <v>99</v>
      </c>
      <c r="BK524" s="257">
        <f>ROUND(I524*H524,2)</f>
        <v>0</v>
      </c>
      <c r="BL524" s="18" t="s">
        <v>196</v>
      </c>
      <c r="BM524" s="256" t="s">
        <v>933</v>
      </c>
    </row>
    <row r="525" s="2" customFormat="1" ht="16.5" customHeight="1">
      <c r="A525" s="40"/>
      <c r="B525" s="41"/>
      <c r="C525" s="245" t="s">
        <v>934</v>
      </c>
      <c r="D525" s="245" t="s">
        <v>187</v>
      </c>
      <c r="E525" s="246" t="s">
        <v>935</v>
      </c>
      <c r="F525" s="247" t="s">
        <v>936</v>
      </c>
      <c r="G525" s="248" t="s">
        <v>269</v>
      </c>
      <c r="H525" s="249">
        <v>1290.3320000000001</v>
      </c>
      <c r="I525" s="250"/>
      <c r="J525" s="251">
        <f>ROUND(I525*H525,2)</f>
        <v>0</v>
      </c>
      <c r="K525" s="247" t="s">
        <v>191</v>
      </c>
      <c r="L525" s="46"/>
      <c r="M525" s="252" t="s">
        <v>1</v>
      </c>
      <c r="N525" s="253" t="s">
        <v>49</v>
      </c>
      <c r="O525" s="93"/>
      <c r="P525" s="254">
        <f>O525*H525</f>
        <v>0</v>
      </c>
      <c r="Q525" s="254">
        <v>6.0000000000000002E-05</v>
      </c>
      <c r="R525" s="254">
        <f>Q525*H525</f>
        <v>0.077419920000000003</v>
      </c>
      <c r="S525" s="254">
        <v>0</v>
      </c>
      <c r="T525" s="255">
        <f>S525*H525</f>
        <v>0</v>
      </c>
      <c r="U525" s="40"/>
      <c r="V525" s="40"/>
      <c r="W525" s="40"/>
      <c r="X525" s="40"/>
      <c r="Y525" s="40"/>
      <c r="Z525" s="40"/>
      <c r="AA525" s="40"/>
      <c r="AB525" s="40"/>
      <c r="AC525" s="40"/>
      <c r="AD525" s="40"/>
      <c r="AE525" s="40"/>
      <c r="AR525" s="256" t="s">
        <v>196</v>
      </c>
      <c r="AT525" s="256" t="s">
        <v>187</v>
      </c>
      <c r="AU525" s="256" t="s">
        <v>99</v>
      </c>
      <c r="AY525" s="18" t="s">
        <v>184</v>
      </c>
      <c r="BE525" s="257">
        <f>IF(N525="základní",J525,0)</f>
        <v>0</v>
      </c>
      <c r="BF525" s="257">
        <f>IF(N525="snížená",J525,0)</f>
        <v>0</v>
      </c>
      <c r="BG525" s="257">
        <f>IF(N525="zákl. přenesená",J525,0)</f>
        <v>0</v>
      </c>
      <c r="BH525" s="257">
        <f>IF(N525="sníž. přenesená",J525,0)</f>
        <v>0</v>
      </c>
      <c r="BI525" s="257">
        <f>IF(N525="nulová",J525,0)</f>
        <v>0</v>
      </c>
      <c r="BJ525" s="18" t="s">
        <v>99</v>
      </c>
      <c r="BK525" s="257">
        <f>ROUND(I525*H525,2)</f>
        <v>0</v>
      </c>
      <c r="BL525" s="18" t="s">
        <v>196</v>
      </c>
      <c r="BM525" s="256" t="s">
        <v>937</v>
      </c>
    </row>
    <row r="526" s="2" customFormat="1" ht="16.5" customHeight="1">
      <c r="A526" s="40"/>
      <c r="B526" s="41"/>
      <c r="C526" s="245" t="s">
        <v>938</v>
      </c>
      <c r="D526" s="245" t="s">
        <v>187</v>
      </c>
      <c r="E526" s="246" t="s">
        <v>939</v>
      </c>
      <c r="F526" s="247" t="s">
        <v>940</v>
      </c>
      <c r="G526" s="248" t="s">
        <v>269</v>
      </c>
      <c r="H526" s="249">
        <v>189.15000000000001</v>
      </c>
      <c r="I526" s="250"/>
      <c r="J526" s="251">
        <f>ROUND(I526*H526,2)</f>
        <v>0</v>
      </c>
      <c r="K526" s="247" t="s">
        <v>191</v>
      </c>
      <c r="L526" s="46"/>
      <c r="M526" s="252" t="s">
        <v>1</v>
      </c>
      <c r="N526" s="253" t="s">
        <v>49</v>
      </c>
      <c r="O526" s="93"/>
      <c r="P526" s="254">
        <f>O526*H526</f>
        <v>0</v>
      </c>
      <c r="Q526" s="254">
        <v>0.0315</v>
      </c>
      <c r="R526" s="254">
        <f>Q526*H526</f>
        <v>5.9582250000000005</v>
      </c>
      <c r="S526" s="254">
        <v>0</v>
      </c>
      <c r="T526" s="255">
        <f>S526*H526</f>
        <v>0</v>
      </c>
      <c r="U526" s="40"/>
      <c r="V526" s="40"/>
      <c r="W526" s="40"/>
      <c r="X526" s="40"/>
      <c r="Y526" s="40"/>
      <c r="Z526" s="40"/>
      <c r="AA526" s="40"/>
      <c r="AB526" s="40"/>
      <c r="AC526" s="40"/>
      <c r="AD526" s="40"/>
      <c r="AE526" s="40"/>
      <c r="AR526" s="256" t="s">
        <v>196</v>
      </c>
      <c r="AT526" s="256" t="s">
        <v>187</v>
      </c>
      <c r="AU526" s="256" t="s">
        <v>99</v>
      </c>
      <c r="AY526" s="18" t="s">
        <v>184</v>
      </c>
      <c r="BE526" s="257">
        <f>IF(N526="základní",J526,0)</f>
        <v>0</v>
      </c>
      <c r="BF526" s="257">
        <f>IF(N526="snížená",J526,0)</f>
        <v>0</v>
      </c>
      <c r="BG526" s="257">
        <f>IF(N526="zákl. přenesená",J526,0)</f>
        <v>0</v>
      </c>
      <c r="BH526" s="257">
        <f>IF(N526="sníž. přenesená",J526,0)</f>
        <v>0</v>
      </c>
      <c r="BI526" s="257">
        <f>IF(N526="nulová",J526,0)</f>
        <v>0</v>
      </c>
      <c r="BJ526" s="18" t="s">
        <v>99</v>
      </c>
      <c r="BK526" s="257">
        <f>ROUND(I526*H526,2)</f>
        <v>0</v>
      </c>
      <c r="BL526" s="18" t="s">
        <v>196</v>
      </c>
      <c r="BM526" s="256" t="s">
        <v>941</v>
      </c>
    </row>
    <row r="527" s="15" customFormat="1">
      <c r="A527" s="15"/>
      <c r="B527" s="288"/>
      <c r="C527" s="289"/>
      <c r="D527" s="258" t="s">
        <v>271</v>
      </c>
      <c r="E527" s="290" t="s">
        <v>1</v>
      </c>
      <c r="F527" s="291" t="s">
        <v>448</v>
      </c>
      <c r="G527" s="289"/>
      <c r="H527" s="290" t="s">
        <v>1</v>
      </c>
      <c r="I527" s="292"/>
      <c r="J527" s="289"/>
      <c r="K527" s="289"/>
      <c r="L527" s="293"/>
      <c r="M527" s="294"/>
      <c r="N527" s="295"/>
      <c r="O527" s="295"/>
      <c r="P527" s="295"/>
      <c r="Q527" s="295"/>
      <c r="R527" s="295"/>
      <c r="S527" s="295"/>
      <c r="T527" s="296"/>
      <c r="U527" s="15"/>
      <c r="V527" s="15"/>
      <c r="W527" s="15"/>
      <c r="X527" s="15"/>
      <c r="Y527" s="15"/>
      <c r="Z527" s="15"/>
      <c r="AA527" s="15"/>
      <c r="AB527" s="15"/>
      <c r="AC527" s="15"/>
      <c r="AD527" s="15"/>
      <c r="AE527" s="15"/>
      <c r="AT527" s="297" t="s">
        <v>271</v>
      </c>
      <c r="AU527" s="297" t="s">
        <v>99</v>
      </c>
      <c r="AV527" s="15" t="s">
        <v>91</v>
      </c>
      <c r="AW527" s="15" t="s">
        <v>38</v>
      </c>
      <c r="AX527" s="15" t="s">
        <v>83</v>
      </c>
      <c r="AY527" s="297" t="s">
        <v>184</v>
      </c>
    </row>
    <row r="528" s="13" customFormat="1">
      <c r="A528" s="13"/>
      <c r="B528" s="266"/>
      <c r="C528" s="267"/>
      <c r="D528" s="258" t="s">
        <v>271</v>
      </c>
      <c r="E528" s="268" t="s">
        <v>1</v>
      </c>
      <c r="F528" s="269" t="s">
        <v>942</v>
      </c>
      <c r="G528" s="267"/>
      <c r="H528" s="270">
        <v>189.15000000000001</v>
      </c>
      <c r="I528" s="271"/>
      <c r="J528" s="267"/>
      <c r="K528" s="267"/>
      <c r="L528" s="272"/>
      <c r="M528" s="273"/>
      <c r="N528" s="274"/>
      <c r="O528" s="274"/>
      <c r="P528" s="274"/>
      <c r="Q528" s="274"/>
      <c r="R528" s="274"/>
      <c r="S528" s="274"/>
      <c r="T528" s="275"/>
      <c r="U528" s="13"/>
      <c r="V528" s="13"/>
      <c r="W528" s="13"/>
      <c r="X528" s="13"/>
      <c r="Y528" s="13"/>
      <c r="Z528" s="13"/>
      <c r="AA528" s="13"/>
      <c r="AB528" s="13"/>
      <c r="AC528" s="13"/>
      <c r="AD528" s="13"/>
      <c r="AE528" s="13"/>
      <c r="AT528" s="276" t="s">
        <v>271</v>
      </c>
      <c r="AU528" s="276" t="s">
        <v>99</v>
      </c>
      <c r="AV528" s="13" t="s">
        <v>99</v>
      </c>
      <c r="AW528" s="13" t="s">
        <v>38</v>
      </c>
      <c r="AX528" s="13" t="s">
        <v>83</v>
      </c>
      <c r="AY528" s="276" t="s">
        <v>184</v>
      </c>
    </row>
    <row r="529" s="14" customFormat="1">
      <c r="A529" s="14"/>
      <c r="B529" s="277"/>
      <c r="C529" s="278"/>
      <c r="D529" s="258" t="s">
        <v>271</v>
      </c>
      <c r="E529" s="279" t="s">
        <v>1</v>
      </c>
      <c r="F529" s="280" t="s">
        <v>273</v>
      </c>
      <c r="G529" s="278"/>
      <c r="H529" s="281">
        <v>189.15000000000001</v>
      </c>
      <c r="I529" s="282"/>
      <c r="J529" s="278"/>
      <c r="K529" s="278"/>
      <c r="L529" s="283"/>
      <c r="M529" s="284"/>
      <c r="N529" s="285"/>
      <c r="O529" s="285"/>
      <c r="P529" s="285"/>
      <c r="Q529" s="285"/>
      <c r="R529" s="285"/>
      <c r="S529" s="285"/>
      <c r="T529" s="286"/>
      <c r="U529" s="14"/>
      <c r="V529" s="14"/>
      <c r="W529" s="14"/>
      <c r="X529" s="14"/>
      <c r="Y529" s="14"/>
      <c r="Z529" s="14"/>
      <c r="AA529" s="14"/>
      <c r="AB529" s="14"/>
      <c r="AC529" s="14"/>
      <c r="AD529" s="14"/>
      <c r="AE529" s="14"/>
      <c r="AT529" s="287" t="s">
        <v>271</v>
      </c>
      <c r="AU529" s="287" t="s">
        <v>99</v>
      </c>
      <c r="AV529" s="14" t="s">
        <v>196</v>
      </c>
      <c r="AW529" s="14" t="s">
        <v>38</v>
      </c>
      <c r="AX529" s="14" t="s">
        <v>91</v>
      </c>
      <c r="AY529" s="287" t="s">
        <v>184</v>
      </c>
    </row>
    <row r="530" s="2" customFormat="1" ht="16.5" customHeight="1">
      <c r="A530" s="40"/>
      <c r="B530" s="41"/>
      <c r="C530" s="245" t="s">
        <v>943</v>
      </c>
      <c r="D530" s="245" t="s">
        <v>187</v>
      </c>
      <c r="E530" s="246" t="s">
        <v>944</v>
      </c>
      <c r="F530" s="247" t="s">
        <v>945</v>
      </c>
      <c r="G530" s="248" t="s">
        <v>269</v>
      </c>
      <c r="H530" s="249">
        <v>1772.2170000000001</v>
      </c>
      <c r="I530" s="250"/>
      <c r="J530" s="251">
        <f>ROUND(I530*H530,2)</f>
        <v>0</v>
      </c>
      <c r="K530" s="247" t="s">
        <v>191</v>
      </c>
      <c r="L530" s="46"/>
      <c r="M530" s="252" t="s">
        <v>1</v>
      </c>
      <c r="N530" s="253" t="s">
        <v>49</v>
      </c>
      <c r="O530" s="93"/>
      <c r="P530" s="254">
        <f>O530*H530</f>
        <v>0</v>
      </c>
      <c r="Q530" s="254">
        <v>0.0315</v>
      </c>
      <c r="R530" s="254">
        <f>Q530*H530</f>
        <v>55.824835500000006</v>
      </c>
      <c r="S530" s="254">
        <v>0</v>
      </c>
      <c r="T530" s="255">
        <f>S530*H530</f>
        <v>0</v>
      </c>
      <c r="U530" s="40"/>
      <c r="V530" s="40"/>
      <c r="W530" s="40"/>
      <c r="X530" s="40"/>
      <c r="Y530" s="40"/>
      <c r="Z530" s="40"/>
      <c r="AA530" s="40"/>
      <c r="AB530" s="40"/>
      <c r="AC530" s="40"/>
      <c r="AD530" s="40"/>
      <c r="AE530" s="40"/>
      <c r="AR530" s="256" t="s">
        <v>196</v>
      </c>
      <c r="AT530" s="256" t="s">
        <v>187</v>
      </c>
      <c r="AU530" s="256" t="s">
        <v>99</v>
      </c>
      <c r="AY530" s="18" t="s">
        <v>184</v>
      </c>
      <c r="BE530" s="257">
        <f>IF(N530="základní",J530,0)</f>
        <v>0</v>
      </c>
      <c r="BF530" s="257">
        <f>IF(N530="snížená",J530,0)</f>
        <v>0</v>
      </c>
      <c r="BG530" s="257">
        <f>IF(N530="zákl. přenesená",J530,0)</f>
        <v>0</v>
      </c>
      <c r="BH530" s="257">
        <f>IF(N530="sníž. přenesená",J530,0)</f>
        <v>0</v>
      </c>
      <c r="BI530" s="257">
        <f>IF(N530="nulová",J530,0)</f>
        <v>0</v>
      </c>
      <c r="BJ530" s="18" t="s">
        <v>99</v>
      </c>
      <c r="BK530" s="257">
        <f>ROUND(I530*H530,2)</f>
        <v>0</v>
      </c>
      <c r="BL530" s="18" t="s">
        <v>196</v>
      </c>
      <c r="BM530" s="256" t="s">
        <v>946</v>
      </c>
    </row>
    <row r="531" s="15" customFormat="1">
      <c r="A531" s="15"/>
      <c r="B531" s="288"/>
      <c r="C531" s="289"/>
      <c r="D531" s="258" t="s">
        <v>271</v>
      </c>
      <c r="E531" s="290" t="s">
        <v>1</v>
      </c>
      <c r="F531" s="291" t="s">
        <v>874</v>
      </c>
      <c r="G531" s="289"/>
      <c r="H531" s="290" t="s">
        <v>1</v>
      </c>
      <c r="I531" s="292"/>
      <c r="J531" s="289"/>
      <c r="K531" s="289"/>
      <c r="L531" s="293"/>
      <c r="M531" s="294"/>
      <c r="N531" s="295"/>
      <c r="O531" s="295"/>
      <c r="P531" s="295"/>
      <c r="Q531" s="295"/>
      <c r="R531" s="295"/>
      <c r="S531" s="295"/>
      <c r="T531" s="296"/>
      <c r="U531" s="15"/>
      <c r="V531" s="15"/>
      <c r="W531" s="15"/>
      <c r="X531" s="15"/>
      <c r="Y531" s="15"/>
      <c r="Z531" s="15"/>
      <c r="AA531" s="15"/>
      <c r="AB531" s="15"/>
      <c r="AC531" s="15"/>
      <c r="AD531" s="15"/>
      <c r="AE531" s="15"/>
      <c r="AT531" s="297" t="s">
        <v>271</v>
      </c>
      <c r="AU531" s="297" t="s">
        <v>99</v>
      </c>
      <c r="AV531" s="15" t="s">
        <v>91</v>
      </c>
      <c r="AW531" s="15" t="s">
        <v>38</v>
      </c>
      <c r="AX531" s="15" t="s">
        <v>83</v>
      </c>
      <c r="AY531" s="297" t="s">
        <v>184</v>
      </c>
    </row>
    <row r="532" s="13" customFormat="1">
      <c r="A532" s="13"/>
      <c r="B532" s="266"/>
      <c r="C532" s="267"/>
      <c r="D532" s="258" t="s">
        <v>271</v>
      </c>
      <c r="E532" s="268" t="s">
        <v>1</v>
      </c>
      <c r="F532" s="269" t="s">
        <v>875</v>
      </c>
      <c r="G532" s="267"/>
      <c r="H532" s="270">
        <v>1558.817</v>
      </c>
      <c r="I532" s="271"/>
      <c r="J532" s="267"/>
      <c r="K532" s="267"/>
      <c r="L532" s="272"/>
      <c r="M532" s="273"/>
      <c r="N532" s="274"/>
      <c r="O532" s="274"/>
      <c r="P532" s="274"/>
      <c r="Q532" s="274"/>
      <c r="R532" s="274"/>
      <c r="S532" s="274"/>
      <c r="T532" s="275"/>
      <c r="U532" s="13"/>
      <c r="V532" s="13"/>
      <c r="W532" s="13"/>
      <c r="X532" s="13"/>
      <c r="Y532" s="13"/>
      <c r="Z532" s="13"/>
      <c r="AA532" s="13"/>
      <c r="AB532" s="13"/>
      <c r="AC532" s="13"/>
      <c r="AD532" s="13"/>
      <c r="AE532" s="13"/>
      <c r="AT532" s="276" t="s">
        <v>271</v>
      </c>
      <c r="AU532" s="276" t="s">
        <v>99</v>
      </c>
      <c r="AV532" s="13" t="s">
        <v>99</v>
      </c>
      <c r="AW532" s="13" t="s">
        <v>38</v>
      </c>
      <c r="AX532" s="13" t="s">
        <v>83</v>
      </c>
      <c r="AY532" s="276" t="s">
        <v>184</v>
      </c>
    </row>
    <row r="533" s="13" customFormat="1">
      <c r="A533" s="13"/>
      <c r="B533" s="266"/>
      <c r="C533" s="267"/>
      <c r="D533" s="258" t="s">
        <v>271</v>
      </c>
      <c r="E533" s="268" t="s">
        <v>1</v>
      </c>
      <c r="F533" s="269" t="s">
        <v>876</v>
      </c>
      <c r="G533" s="267"/>
      <c r="H533" s="270">
        <v>213.40000000000001</v>
      </c>
      <c r="I533" s="271"/>
      <c r="J533" s="267"/>
      <c r="K533" s="267"/>
      <c r="L533" s="272"/>
      <c r="M533" s="273"/>
      <c r="N533" s="274"/>
      <c r="O533" s="274"/>
      <c r="P533" s="274"/>
      <c r="Q533" s="274"/>
      <c r="R533" s="274"/>
      <c r="S533" s="274"/>
      <c r="T533" s="275"/>
      <c r="U533" s="13"/>
      <c r="V533" s="13"/>
      <c r="W533" s="13"/>
      <c r="X533" s="13"/>
      <c r="Y533" s="13"/>
      <c r="Z533" s="13"/>
      <c r="AA533" s="13"/>
      <c r="AB533" s="13"/>
      <c r="AC533" s="13"/>
      <c r="AD533" s="13"/>
      <c r="AE533" s="13"/>
      <c r="AT533" s="276" t="s">
        <v>271</v>
      </c>
      <c r="AU533" s="276" t="s">
        <v>99</v>
      </c>
      <c r="AV533" s="13" t="s">
        <v>99</v>
      </c>
      <c r="AW533" s="13" t="s">
        <v>38</v>
      </c>
      <c r="AX533" s="13" t="s">
        <v>83</v>
      </c>
      <c r="AY533" s="276" t="s">
        <v>184</v>
      </c>
    </row>
    <row r="534" s="14" customFormat="1">
      <c r="A534" s="14"/>
      <c r="B534" s="277"/>
      <c r="C534" s="278"/>
      <c r="D534" s="258" t="s">
        <v>271</v>
      </c>
      <c r="E534" s="279" t="s">
        <v>1</v>
      </c>
      <c r="F534" s="280" t="s">
        <v>273</v>
      </c>
      <c r="G534" s="278"/>
      <c r="H534" s="281">
        <v>1772.2170000000001</v>
      </c>
      <c r="I534" s="282"/>
      <c r="J534" s="278"/>
      <c r="K534" s="278"/>
      <c r="L534" s="283"/>
      <c r="M534" s="284"/>
      <c r="N534" s="285"/>
      <c r="O534" s="285"/>
      <c r="P534" s="285"/>
      <c r="Q534" s="285"/>
      <c r="R534" s="285"/>
      <c r="S534" s="285"/>
      <c r="T534" s="286"/>
      <c r="U534" s="14"/>
      <c r="V534" s="14"/>
      <c r="W534" s="14"/>
      <c r="X534" s="14"/>
      <c r="Y534" s="14"/>
      <c r="Z534" s="14"/>
      <c r="AA534" s="14"/>
      <c r="AB534" s="14"/>
      <c r="AC534" s="14"/>
      <c r="AD534" s="14"/>
      <c r="AE534" s="14"/>
      <c r="AT534" s="287" t="s">
        <v>271</v>
      </c>
      <c r="AU534" s="287" t="s">
        <v>99</v>
      </c>
      <c r="AV534" s="14" t="s">
        <v>196</v>
      </c>
      <c r="AW534" s="14" t="s">
        <v>38</v>
      </c>
      <c r="AX534" s="14" t="s">
        <v>91</v>
      </c>
      <c r="AY534" s="287" t="s">
        <v>184</v>
      </c>
    </row>
    <row r="535" s="2" customFormat="1" ht="16.5" customHeight="1">
      <c r="A535" s="40"/>
      <c r="B535" s="41"/>
      <c r="C535" s="245" t="s">
        <v>947</v>
      </c>
      <c r="D535" s="245" t="s">
        <v>187</v>
      </c>
      <c r="E535" s="246" t="s">
        <v>948</v>
      </c>
      <c r="F535" s="247" t="s">
        <v>949</v>
      </c>
      <c r="G535" s="248" t="s">
        <v>269</v>
      </c>
      <c r="H535" s="249">
        <v>1558.817</v>
      </c>
      <c r="I535" s="250"/>
      <c r="J535" s="251">
        <f>ROUND(I535*H535,2)</f>
        <v>0</v>
      </c>
      <c r="K535" s="247" t="s">
        <v>284</v>
      </c>
      <c r="L535" s="46"/>
      <c r="M535" s="252" t="s">
        <v>1</v>
      </c>
      <c r="N535" s="253" t="s">
        <v>49</v>
      </c>
      <c r="O535" s="93"/>
      <c r="P535" s="254">
        <f>O535*H535</f>
        <v>0</v>
      </c>
      <c r="Q535" s="254">
        <v>0</v>
      </c>
      <c r="R535" s="254">
        <f>Q535*H535</f>
        <v>0</v>
      </c>
      <c r="S535" s="254">
        <v>0</v>
      </c>
      <c r="T535" s="255">
        <f>S535*H535</f>
        <v>0</v>
      </c>
      <c r="U535" s="40"/>
      <c r="V535" s="40"/>
      <c r="W535" s="40"/>
      <c r="X535" s="40"/>
      <c r="Y535" s="40"/>
      <c r="Z535" s="40"/>
      <c r="AA535" s="40"/>
      <c r="AB535" s="40"/>
      <c r="AC535" s="40"/>
      <c r="AD535" s="40"/>
      <c r="AE535" s="40"/>
      <c r="AR535" s="256" t="s">
        <v>196</v>
      </c>
      <c r="AT535" s="256" t="s">
        <v>187</v>
      </c>
      <c r="AU535" s="256" t="s">
        <v>99</v>
      </c>
      <c r="AY535" s="18" t="s">
        <v>184</v>
      </c>
      <c r="BE535" s="257">
        <f>IF(N535="základní",J535,0)</f>
        <v>0</v>
      </c>
      <c r="BF535" s="257">
        <f>IF(N535="snížená",J535,0)</f>
        <v>0</v>
      </c>
      <c r="BG535" s="257">
        <f>IF(N535="zákl. přenesená",J535,0)</f>
        <v>0</v>
      </c>
      <c r="BH535" s="257">
        <f>IF(N535="sníž. přenesená",J535,0)</f>
        <v>0</v>
      </c>
      <c r="BI535" s="257">
        <f>IF(N535="nulová",J535,0)</f>
        <v>0</v>
      </c>
      <c r="BJ535" s="18" t="s">
        <v>99</v>
      </c>
      <c r="BK535" s="257">
        <f>ROUND(I535*H535,2)</f>
        <v>0</v>
      </c>
      <c r="BL535" s="18" t="s">
        <v>196</v>
      </c>
      <c r="BM535" s="256" t="s">
        <v>950</v>
      </c>
    </row>
    <row r="536" s="2" customFormat="1">
      <c r="A536" s="40"/>
      <c r="B536" s="41"/>
      <c r="C536" s="42"/>
      <c r="D536" s="258" t="s">
        <v>194</v>
      </c>
      <c r="E536" s="42"/>
      <c r="F536" s="259" t="s">
        <v>951</v>
      </c>
      <c r="G536" s="42"/>
      <c r="H536" s="42"/>
      <c r="I536" s="156"/>
      <c r="J536" s="42"/>
      <c r="K536" s="42"/>
      <c r="L536" s="46"/>
      <c r="M536" s="260"/>
      <c r="N536" s="261"/>
      <c r="O536" s="93"/>
      <c r="P536" s="93"/>
      <c r="Q536" s="93"/>
      <c r="R536" s="93"/>
      <c r="S536" s="93"/>
      <c r="T536" s="94"/>
      <c r="U536" s="40"/>
      <c r="V536" s="40"/>
      <c r="W536" s="40"/>
      <c r="X536" s="40"/>
      <c r="Y536" s="40"/>
      <c r="Z536" s="40"/>
      <c r="AA536" s="40"/>
      <c r="AB536" s="40"/>
      <c r="AC536" s="40"/>
      <c r="AD536" s="40"/>
      <c r="AE536" s="40"/>
      <c r="AT536" s="18" t="s">
        <v>194</v>
      </c>
      <c r="AU536" s="18" t="s">
        <v>99</v>
      </c>
    </row>
    <row r="537" s="15" customFormat="1">
      <c r="A537" s="15"/>
      <c r="B537" s="288"/>
      <c r="C537" s="289"/>
      <c r="D537" s="258" t="s">
        <v>271</v>
      </c>
      <c r="E537" s="290" t="s">
        <v>1</v>
      </c>
      <c r="F537" s="291" t="s">
        <v>952</v>
      </c>
      <c r="G537" s="289"/>
      <c r="H537" s="290" t="s">
        <v>1</v>
      </c>
      <c r="I537" s="292"/>
      <c r="J537" s="289"/>
      <c r="K537" s="289"/>
      <c r="L537" s="293"/>
      <c r="M537" s="294"/>
      <c r="N537" s="295"/>
      <c r="O537" s="295"/>
      <c r="P537" s="295"/>
      <c r="Q537" s="295"/>
      <c r="R537" s="295"/>
      <c r="S537" s="295"/>
      <c r="T537" s="296"/>
      <c r="U537" s="15"/>
      <c r="V537" s="15"/>
      <c r="W537" s="15"/>
      <c r="X537" s="15"/>
      <c r="Y537" s="15"/>
      <c r="Z537" s="15"/>
      <c r="AA537" s="15"/>
      <c r="AB537" s="15"/>
      <c r="AC537" s="15"/>
      <c r="AD537" s="15"/>
      <c r="AE537" s="15"/>
      <c r="AT537" s="297" t="s">
        <v>271</v>
      </c>
      <c r="AU537" s="297" t="s">
        <v>99</v>
      </c>
      <c r="AV537" s="15" t="s">
        <v>91</v>
      </c>
      <c r="AW537" s="15" t="s">
        <v>38</v>
      </c>
      <c r="AX537" s="15" t="s">
        <v>83</v>
      </c>
      <c r="AY537" s="297" t="s">
        <v>184</v>
      </c>
    </row>
    <row r="538" s="15" customFormat="1">
      <c r="A538" s="15"/>
      <c r="B538" s="288"/>
      <c r="C538" s="289"/>
      <c r="D538" s="258" t="s">
        <v>271</v>
      </c>
      <c r="E538" s="290" t="s">
        <v>1</v>
      </c>
      <c r="F538" s="291" t="s">
        <v>953</v>
      </c>
      <c r="G538" s="289"/>
      <c r="H538" s="290" t="s">
        <v>1</v>
      </c>
      <c r="I538" s="292"/>
      <c r="J538" s="289"/>
      <c r="K538" s="289"/>
      <c r="L538" s="293"/>
      <c r="M538" s="294"/>
      <c r="N538" s="295"/>
      <c r="O538" s="295"/>
      <c r="P538" s="295"/>
      <c r="Q538" s="295"/>
      <c r="R538" s="295"/>
      <c r="S538" s="295"/>
      <c r="T538" s="296"/>
      <c r="U538" s="15"/>
      <c r="V538" s="15"/>
      <c r="W538" s="15"/>
      <c r="X538" s="15"/>
      <c r="Y538" s="15"/>
      <c r="Z538" s="15"/>
      <c r="AA538" s="15"/>
      <c r="AB538" s="15"/>
      <c r="AC538" s="15"/>
      <c r="AD538" s="15"/>
      <c r="AE538" s="15"/>
      <c r="AT538" s="297" t="s">
        <v>271</v>
      </c>
      <c r="AU538" s="297" t="s">
        <v>99</v>
      </c>
      <c r="AV538" s="15" t="s">
        <v>91</v>
      </c>
      <c r="AW538" s="15" t="s">
        <v>38</v>
      </c>
      <c r="AX538" s="15" t="s">
        <v>83</v>
      </c>
      <c r="AY538" s="297" t="s">
        <v>184</v>
      </c>
    </row>
    <row r="539" s="15" customFormat="1">
      <c r="A539" s="15"/>
      <c r="B539" s="288"/>
      <c r="C539" s="289"/>
      <c r="D539" s="258" t="s">
        <v>271</v>
      </c>
      <c r="E539" s="290" t="s">
        <v>1</v>
      </c>
      <c r="F539" s="291" t="s">
        <v>954</v>
      </c>
      <c r="G539" s="289"/>
      <c r="H539" s="290" t="s">
        <v>1</v>
      </c>
      <c r="I539" s="292"/>
      <c r="J539" s="289"/>
      <c r="K539" s="289"/>
      <c r="L539" s="293"/>
      <c r="M539" s="294"/>
      <c r="N539" s="295"/>
      <c r="O539" s="295"/>
      <c r="P539" s="295"/>
      <c r="Q539" s="295"/>
      <c r="R539" s="295"/>
      <c r="S539" s="295"/>
      <c r="T539" s="296"/>
      <c r="U539" s="15"/>
      <c r="V539" s="15"/>
      <c r="W539" s="15"/>
      <c r="X539" s="15"/>
      <c r="Y539" s="15"/>
      <c r="Z539" s="15"/>
      <c r="AA539" s="15"/>
      <c r="AB539" s="15"/>
      <c r="AC539" s="15"/>
      <c r="AD539" s="15"/>
      <c r="AE539" s="15"/>
      <c r="AT539" s="297" t="s">
        <v>271</v>
      </c>
      <c r="AU539" s="297" t="s">
        <v>99</v>
      </c>
      <c r="AV539" s="15" t="s">
        <v>91</v>
      </c>
      <c r="AW539" s="15" t="s">
        <v>38</v>
      </c>
      <c r="AX539" s="15" t="s">
        <v>83</v>
      </c>
      <c r="AY539" s="297" t="s">
        <v>184</v>
      </c>
    </row>
    <row r="540" s="15" customFormat="1">
      <c r="A540" s="15"/>
      <c r="B540" s="288"/>
      <c r="C540" s="289"/>
      <c r="D540" s="258" t="s">
        <v>271</v>
      </c>
      <c r="E540" s="290" t="s">
        <v>1</v>
      </c>
      <c r="F540" s="291" t="s">
        <v>955</v>
      </c>
      <c r="G540" s="289"/>
      <c r="H540" s="290" t="s">
        <v>1</v>
      </c>
      <c r="I540" s="292"/>
      <c r="J540" s="289"/>
      <c r="K540" s="289"/>
      <c r="L540" s="293"/>
      <c r="M540" s="294"/>
      <c r="N540" s="295"/>
      <c r="O540" s="295"/>
      <c r="P540" s="295"/>
      <c r="Q540" s="295"/>
      <c r="R540" s="295"/>
      <c r="S540" s="295"/>
      <c r="T540" s="296"/>
      <c r="U540" s="15"/>
      <c r="V540" s="15"/>
      <c r="W540" s="15"/>
      <c r="X540" s="15"/>
      <c r="Y540" s="15"/>
      <c r="Z540" s="15"/>
      <c r="AA540" s="15"/>
      <c r="AB540" s="15"/>
      <c r="AC540" s="15"/>
      <c r="AD540" s="15"/>
      <c r="AE540" s="15"/>
      <c r="AT540" s="297" t="s">
        <v>271</v>
      </c>
      <c r="AU540" s="297" t="s">
        <v>99</v>
      </c>
      <c r="AV540" s="15" t="s">
        <v>91</v>
      </c>
      <c r="AW540" s="15" t="s">
        <v>38</v>
      </c>
      <c r="AX540" s="15" t="s">
        <v>83</v>
      </c>
      <c r="AY540" s="297" t="s">
        <v>184</v>
      </c>
    </row>
    <row r="541" s="15" customFormat="1">
      <c r="A541" s="15"/>
      <c r="B541" s="288"/>
      <c r="C541" s="289"/>
      <c r="D541" s="258" t="s">
        <v>271</v>
      </c>
      <c r="E541" s="290" t="s">
        <v>1</v>
      </c>
      <c r="F541" s="291" t="s">
        <v>956</v>
      </c>
      <c r="G541" s="289"/>
      <c r="H541" s="290" t="s">
        <v>1</v>
      </c>
      <c r="I541" s="292"/>
      <c r="J541" s="289"/>
      <c r="K541" s="289"/>
      <c r="L541" s="293"/>
      <c r="M541" s="294"/>
      <c r="N541" s="295"/>
      <c r="O541" s="295"/>
      <c r="P541" s="295"/>
      <c r="Q541" s="295"/>
      <c r="R541" s="295"/>
      <c r="S541" s="295"/>
      <c r="T541" s="296"/>
      <c r="U541" s="15"/>
      <c r="V541" s="15"/>
      <c r="W541" s="15"/>
      <c r="X541" s="15"/>
      <c r="Y541" s="15"/>
      <c r="Z541" s="15"/>
      <c r="AA541" s="15"/>
      <c r="AB541" s="15"/>
      <c r="AC541" s="15"/>
      <c r="AD541" s="15"/>
      <c r="AE541" s="15"/>
      <c r="AT541" s="297" t="s">
        <v>271</v>
      </c>
      <c r="AU541" s="297" t="s">
        <v>99</v>
      </c>
      <c r="AV541" s="15" t="s">
        <v>91</v>
      </c>
      <c r="AW541" s="15" t="s">
        <v>38</v>
      </c>
      <c r="AX541" s="15" t="s">
        <v>83</v>
      </c>
      <c r="AY541" s="297" t="s">
        <v>184</v>
      </c>
    </row>
    <row r="542" s="13" customFormat="1">
      <c r="A542" s="13"/>
      <c r="B542" s="266"/>
      <c r="C542" s="267"/>
      <c r="D542" s="258" t="s">
        <v>271</v>
      </c>
      <c r="E542" s="268" t="s">
        <v>1</v>
      </c>
      <c r="F542" s="269" t="s">
        <v>957</v>
      </c>
      <c r="G542" s="267"/>
      <c r="H542" s="270">
        <v>1558.817</v>
      </c>
      <c r="I542" s="271"/>
      <c r="J542" s="267"/>
      <c r="K542" s="267"/>
      <c r="L542" s="272"/>
      <c r="M542" s="273"/>
      <c r="N542" s="274"/>
      <c r="O542" s="274"/>
      <c r="P542" s="274"/>
      <c r="Q542" s="274"/>
      <c r="R542" s="274"/>
      <c r="S542" s="274"/>
      <c r="T542" s="275"/>
      <c r="U542" s="13"/>
      <c r="V542" s="13"/>
      <c r="W542" s="13"/>
      <c r="X542" s="13"/>
      <c r="Y542" s="13"/>
      <c r="Z542" s="13"/>
      <c r="AA542" s="13"/>
      <c r="AB542" s="13"/>
      <c r="AC542" s="13"/>
      <c r="AD542" s="13"/>
      <c r="AE542" s="13"/>
      <c r="AT542" s="276" t="s">
        <v>271</v>
      </c>
      <c r="AU542" s="276" t="s">
        <v>99</v>
      </c>
      <c r="AV542" s="13" t="s">
        <v>99</v>
      </c>
      <c r="AW542" s="13" t="s">
        <v>38</v>
      </c>
      <c r="AX542" s="13" t="s">
        <v>83</v>
      </c>
      <c r="AY542" s="276" t="s">
        <v>184</v>
      </c>
    </row>
    <row r="543" s="14" customFormat="1">
      <c r="A543" s="14"/>
      <c r="B543" s="277"/>
      <c r="C543" s="278"/>
      <c r="D543" s="258" t="s">
        <v>271</v>
      </c>
      <c r="E543" s="279" t="s">
        <v>1</v>
      </c>
      <c r="F543" s="280" t="s">
        <v>273</v>
      </c>
      <c r="G543" s="278"/>
      <c r="H543" s="281">
        <v>1558.817</v>
      </c>
      <c r="I543" s="282"/>
      <c r="J543" s="278"/>
      <c r="K543" s="278"/>
      <c r="L543" s="283"/>
      <c r="M543" s="284"/>
      <c r="N543" s="285"/>
      <c r="O543" s="285"/>
      <c r="P543" s="285"/>
      <c r="Q543" s="285"/>
      <c r="R543" s="285"/>
      <c r="S543" s="285"/>
      <c r="T543" s="286"/>
      <c r="U543" s="14"/>
      <c r="V543" s="14"/>
      <c r="W543" s="14"/>
      <c r="X543" s="14"/>
      <c r="Y543" s="14"/>
      <c r="Z543" s="14"/>
      <c r="AA543" s="14"/>
      <c r="AB543" s="14"/>
      <c r="AC543" s="14"/>
      <c r="AD543" s="14"/>
      <c r="AE543" s="14"/>
      <c r="AT543" s="287" t="s">
        <v>271</v>
      </c>
      <c r="AU543" s="287" t="s">
        <v>99</v>
      </c>
      <c r="AV543" s="14" t="s">
        <v>196</v>
      </c>
      <c r="AW543" s="14" t="s">
        <v>38</v>
      </c>
      <c r="AX543" s="14" t="s">
        <v>91</v>
      </c>
      <c r="AY543" s="287" t="s">
        <v>184</v>
      </c>
    </row>
    <row r="544" s="2" customFormat="1" ht="16.5" customHeight="1">
      <c r="A544" s="40"/>
      <c r="B544" s="41"/>
      <c r="C544" s="245" t="s">
        <v>958</v>
      </c>
      <c r="D544" s="245" t="s">
        <v>187</v>
      </c>
      <c r="E544" s="246" t="s">
        <v>959</v>
      </c>
      <c r="F544" s="247" t="s">
        <v>960</v>
      </c>
      <c r="G544" s="248" t="s">
        <v>269</v>
      </c>
      <c r="H544" s="249">
        <v>172.285</v>
      </c>
      <c r="I544" s="250"/>
      <c r="J544" s="251">
        <f>ROUND(I544*H544,2)</f>
        <v>0</v>
      </c>
      <c r="K544" s="247" t="s">
        <v>191</v>
      </c>
      <c r="L544" s="46"/>
      <c r="M544" s="252" t="s">
        <v>1</v>
      </c>
      <c r="N544" s="253" t="s">
        <v>49</v>
      </c>
      <c r="O544" s="93"/>
      <c r="P544" s="254">
        <f>O544*H544</f>
        <v>0</v>
      </c>
      <c r="Q544" s="254">
        <v>0.00628</v>
      </c>
      <c r="R544" s="254">
        <f>Q544*H544</f>
        <v>1.0819498000000001</v>
      </c>
      <c r="S544" s="254">
        <v>0</v>
      </c>
      <c r="T544" s="255">
        <f>S544*H544</f>
        <v>0</v>
      </c>
      <c r="U544" s="40"/>
      <c r="V544" s="40"/>
      <c r="W544" s="40"/>
      <c r="X544" s="40"/>
      <c r="Y544" s="40"/>
      <c r="Z544" s="40"/>
      <c r="AA544" s="40"/>
      <c r="AB544" s="40"/>
      <c r="AC544" s="40"/>
      <c r="AD544" s="40"/>
      <c r="AE544" s="40"/>
      <c r="AR544" s="256" t="s">
        <v>196</v>
      </c>
      <c r="AT544" s="256" t="s">
        <v>187</v>
      </c>
      <c r="AU544" s="256" t="s">
        <v>99</v>
      </c>
      <c r="AY544" s="18" t="s">
        <v>184</v>
      </c>
      <c r="BE544" s="257">
        <f>IF(N544="základní",J544,0)</f>
        <v>0</v>
      </c>
      <c r="BF544" s="257">
        <f>IF(N544="snížená",J544,0)</f>
        <v>0</v>
      </c>
      <c r="BG544" s="257">
        <f>IF(N544="zákl. přenesená",J544,0)</f>
        <v>0</v>
      </c>
      <c r="BH544" s="257">
        <f>IF(N544="sníž. přenesená",J544,0)</f>
        <v>0</v>
      </c>
      <c r="BI544" s="257">
        <f>IF(N544="nulová",J544,0)</f>
        <v>0</v>
      </c>
      <c r="BJ544" s="18" t="s">
        <v>99</v>
      </c>
      <c r="BK544" s="257">
        <f>ROUND(I544*H544,2)</f>
        <v>0</v>
      </c>
      <c r="BL544" s="18" t="s">
        <v>196</v>
      </c>
      <c r="BM544" s="256" t="s">
        <v>961</v>
      </c>
    </row>
    <row r="545" s="2" customFormat="1" ht="16.5" customHeight="1">
      <c r="A545" s="40"/>
      <c r="B545" s="41"/>
      <c r="C545" s="245" t="s">
        <v>962</v>
      </c>
      <c r="D545" s="245" t="s">
        <v>187</v>
      </c>
      <c r="E545" s="246" t="s">
        <v>963</v>
      </c>
      <c r="F545" s="247" t="s">
        <v>964</v>
      </c>
      <c r="G545" s="248" t="s">
        <v>269</v>
      </c>
      <c r="H545" s="249">
        <v>1386.5319999999999</v>
      </c>
      <c r="I545" s="250"/>
      <c r="J545" s="251">
        <f>ROUND(I545*H545,2)</f>
        <v>0</v>
      </c>
      <c r="K545" s="247" t="s">
        <v>191</v>
      </c>
      <c r="L545" s="46"/>
      <c r="M545" s="252" t="s">
        <v>1</v>
      </c>
      <c r="N545" s="253" t="s">
        <v>49</v>
      </c>
      <c r="O545" s="93"/>
      <c r="P545" s="254">
        <f>O545*H545</f>
        <v>0</v>
      </c>
      <c r="Q545" s="254">
        <v>0.0047800000000000004</v>
      </c>
      <c r="R545" s="254">
        <f>Q545*H545</f>
        <v>6.6276229600000001</v>
      </c>
      <c r="S545" s="254">
        <v>0</v>
      </c>
      <c r="T545" s="255">
        <f>S545*H545</f>
        <v>0</v>
      </c>
      <c r="U545" s="40"/>
      <c r="V545" s="40"/>
      <c r="W545" s="40"/>
      <c r="X545" s="40"/>
      <c r="Y545" s="40"/>
      <c r="Z545" s="40"/>
      <c r="AA545" s="40"/>
      <c r="AB545" s="40"/>
      <c r="AC545" s="40"/>
      <c r="AD545" s="40"/>
      <c r="AE545" s="40"/>
      <c r="AR545" s="256" t="s">
        <v>196</v>
      </c>
      <c r="AT545" s="256" t="s">
        <v>187</v>
      </c>
      <c r="AU545" s="256" t="s">
        <v>99</v>
      </c>
      <c r="AY545" s="18" t="s">
        <v>184</v>
      </c>
      <c r="BE545" s="257">
        <f>IF(N545="základní",J545,0)</f>
        <v>0</v>
      </c>
      <c r="BF545" s="257">
        <f>IF(N545="snížená",J545,0)</f>
        <v>0</v>
      </c>
      <c r="BG545" s="257">
        <f>IF(N545="zákl. přenesená",J545,0)</f>
        <v>0</v>
      </c>
      <c r="BH545" s="257">
        <f>IF(N545="sníž. přenesená",J545,0)</f>
        <v>0</v>
      </c>
      <c r="BI545" s="257">
        <f>IF(N545="nulová",J545,0)</f>
        <v>0</v>
      </c>
      <c r="BJ545" s="18" t="s">
        <v>99</v>
      </c>
      <c r="BK545" s="257">
        <f>ROUND(I545*H545,2)</f>
        <v>0</v>
      </c>
      <c r="BL545" s="18" t="s">
        <v>196</v>
      </c>
      <c r="BM545" s="256" t="s">
        <v>965</v>
      </c>
    </row>
    <row r="546" s="2" customFormat="1" ht="16.5" customHeight="1">
      <c r="A546" s="40"/>
      <c r="B546" s="41"/>
      <c r="C546" s="245" t="s">
        <v>966</v>
      </c>
      <c r="D546" s="245" t="s">
        <v>187</v>
      </c>
      <c r="E546" s="246" t="s">
        <v>967</v>
      </c>
      <c r="F546" s="247" t="s">
        <v>968</v>
      </c>
      <c r="G546" s="248" t="s">
        <v>269</v>
      </c>
      <c r="H546" s="249">
        <v>208.84999999999999</v>
      </c>
      <c r="I546" s="250"/>
      <c r="J546" s="251">
        <f>ROUND(I546*H546,2)</f>
        <v>0</v>
      </c>
      <c r="K546" s="247" t="s">
        <v>191</v>
      </c>
      <c r="L546" s="46"/>
      <c r="M546" s="252" t="s">
        <v>1</v>
      </c>
      <c r="N546" s="253" t="s">
        <v>49</v>
      </c>
      <c r="O546" s="93"/>
      <c r="P546" s="254">
        <f>O546*H546</f>
        <v>0</v>
      </c>
      <c r="Q546" s="254">
        <v>0</v>
      </c>
      <c r="R546" s="254">
        <f>Q546*H546</f>
        <v>0</v>
      </c>
      <c r="S546" s="254">
        <v>0</v>
      </c>
      <c r="T546" s="255">
        <f>S546*H546</f>
        <v>0</v>
      </c>
      <c r="U546" s="40"/>
      <c r="V546" s="40"/>
      <c r="W546" s="40"/>
      <c r="X546" s="40"/>
      <c r="Y546" s="40"/>
      <c r="Z546" s="40"/>
      <c r="AA546" s="40"/>
      <c r="AB546" s="40"/>
      <c r="AC546" s="40"/>
      <c r="AD546" s="40"/>
      <c r="AE546" s="40"/>
      <c r="AR546" s="256" t="s">
        <v>196</v>
      </c>
      <c r="AT546" s="256" t="s">
        <v>187</v>
      </c>
      <c r="AU546" s="256" t="s">
        <v>99</v>
      </c>
      <c r="AY546" s="18" t="s">
        <v>184</v>
      </c>
      <c r="BE546" s="257">
        <f>IF(N546="základní",J546,0)</f>
        <v>0</v>
      </c>
      <c r="BF546" s="257">
        <f>IF(N546="snížená",J546,0)</f>
        <v>0</v>
      </c>
      <c r="BG546" s="257">
        <f>IF(N546="zákl. přenesená",J546,0)</f>
        <v>0</v>
      </c>
      <c r="BH546" s="257">
        <f>IF(N546="sníž. přenesená",J546,0)</f>
        <v>0</v>
      </c>
      <c r="BI546" s="257">
        <f>IF(N546="nulová",J546,0)</f>
        <v>0</v>
      </c>
      <c r="BJ546" s="18" t="s">
        <v>99</v>
      </c>
      <c r="BK546" s="257">
        <f>ROUND(I546*H546,2)</f>
        <v>0</v>
      </c>
      <c r="BL546" s="18" t="s">
        <v>196</v>
      </c>
      <c r="BM546" s="256" t="s">
        <v>969</v>
      </c>
    </row>
    <row r="547" s="2" customFormat="1" ht="16.5" customHeight="1">
      <c r="A547" s="40"/>
      <c r="B547" s="41"/>
      <c r="C547" s="245" t="s">
        <v>970</v>
      </c>
      <c r="D547" s="245" t="s">
        <v>187</v>
      </c>
      <c r="E547" s="246" t="s">
        <v>971</v>
      </c>
      <c r="F547" s="247" t="s">
        <v>972</v>
      </c>
      <c r="G547" s="248" t="s">
        <v>269</v>
      </c>
      <c r="H547" s="249">
        <v>1772.2170000000001</v>
      </c>
      <c r="I547" s="250"/>
      <c r="J547" s="251">
        <f>ROUND(I547*H547,2)</f>
        <v>0</v>
      </c>
      <c r="K547" s="247" t="s">
        <v>191</v>
      </c>
      <c r="L547" s="46"/>
      <c r="M547" s="252" t="s">
        <v>1</v>
      </c>
      <c r="N547" s="253" t="s">
        <v>49</v>
      </c>
      <c r="O547" s="93"/>
      <c r="P547" s="254">
        <f>O547*H547</f>
        <v>0</v>
      </c>
      <c r="Q547" s="254">
        <v>0</v>
      </c>
      <c r="R547" s="254">
        <f>Q547*H547</f>
        <v>0</v>
      </c>
      <c r="S547" s="254">
        <v>0</v>
      </c>
      <c r="T547" s="255">
        <f>S547*H547</f>
        <v>0</v>
      </c>
      <c r="U547" s="40"/>
      <c r="V547" s="40"/>
      <c r="W547" s="40"/>
      <c r="X547" s="40"/>
      <c r="Y547" s="40"/>
      <c r="Z547" s="40"/>
      <c r="AA547" s="40"/>
      <c r="AB547" s="40"/>
      <c r="AC547" s="40"/>
      <c r="AD547" s="40"/>
      <c r="AE547" s="40"/>
      <c r="AR547" s="256" t="s">
        <v>196</v>
      </c>
      <c r="AT547" s="256" t="s">
        <v>187</v>
      </c>
      <c r="AU547" s="256" t="s">
        <v>99</v>
      </c>
      <c r="AY547" s="18" t="s">
        <v>184</v>
      </c>
      <c r="BE547" s="257">
        <f>IF(N547="základní",J547,0)</f>
        <v>0</v>
      </c>
      <c r="BF547" s="257">
        <f>IF(N547="snížená",J547,0)</f>
        <v>0</v>
      </c>
      <c r="BG547" s="257">
        <f>IF(N547="zákl. přenesená",J547,0)</f>
        <v>0</v>
      </c>
      <c r="BH547" s="257">
        <f>IF(N547="sníž. přenesená",J547,0)</f>
        <v>0</v>
      </c>
      <c r="BI547" s="257">
        <f>IF(N547="nulová",J547,0)</f>
        <v>0</v>
      </c>
      <c r="BJ547" s="18" t="s">
        <v>99</v>
      </c>
      <c r="BK547" s="257">
        <f>ROUND(I547*H547,2)</f>
        <v>0</v>
      </c>
      <c r="BL547" s="18" t="s">
        <v>196</v>
      </c>
      <c r="BM547" s="256" t="s">
        <v>973</v>
      </c>
    </row>
    <row r="548" s="15" customFormat="1">
      <c r="A548" s="15"/>
      <c r="B548" s="288"/>
      <c r="C548" s="289"/>
      <c r="D548" s="258" t="s">
        <v>271</v>
      </c>
      <c r="E548" s="290" t="s">
        <v>1</v>
      </c>
      <c r="F548" s="291" t="s">
        <v>874</v>
      </c>
      <c r="G548" s="289"/>
      <c r="H548" s="290" t="s">
        <v>1</v>
      </c>
      <c r="I548" s="292"/>
      <c r="J548" s="289"/>
      <c r="K548" s="289"/>
      <c r="L548" s="293"/>
      <c r="M548" s="294"/>
      <c r="N548" s="295"/>
      <c r="O548" s="295"/>
      <c r="P548" s="295"/>
      <c r="Q548" s="295"/>
      <c r="R548" s="295"/>
      <c r="S548" s="295"/>
      <c r="T548" s="296"/>
      <c r="U548" s="15"/>
      <c r="V548" s="15"/>
      <c r="W548" s="15"/>
      <c r="X548" s="15"/>
      <c r="Y548" s="15"/>
      <c r="Z548" s="15"/>
      <c r="AA548" s="15"/>
      <c r="AB548" s="15"/>
      <c r="AC548" s="15"/>
      <c r="AD548" s="15"/>
      <c r="AE548" s="15"/>
      <c r="AT548" s="297" t="s">
        <v>271</v>
      </c>
      <c r="AU548" s="297" t="s">
        <v>99</v>
      </c>
      <c r="AV548" s="15" t="s">
        <v>91</v>
      </c>
      <c r="AW548" s="15" t="s">
        <v>38</v>
      </c>
      <c r="AX548" s="15" t="s">
        <v>83</v>
      </c>
      <c r="AY548" s="297" t="s">
        <v>184</v>
      </c>
    </row>
    <row r="549" s="13" customFormat="1">
      <c r="A549" s="13"/>
      <c r="B549" s="266"/>
      <c r="C549" s="267"/>
      <c r="D549" s="258" t="s">
        <v>271</v>
      </c>
      <c r="E549" s="268" t="s">
        <v>1</v>
      </c>
      <c r="F549" s="269" t="s">
        <v>875</v>
      </c>
      <c r="G549" s="267"/>
      <c r="H549" s="270">
        <v>1558.817</v>
      </c>
      <c r="I549" s="271"/>
      <c r="J549" s="267"/>
      <c r="K549" s="267"/>
      <c r="L549" s="272"/>
      <c r="M549" s="273"/>
      <c r="N549" s="274"/>
      <c r="O549" s="274"/>
      <c r="P549" s="274"/>
      <c r="Q549" s="274"/>
      <c r="R549" s="274"/>
      <c r="S549" s="274"/>
      <c r="T549" s="275"/>
      <c r="U549" s="13"/>
      <c r="V549" s="13"/>
      <c r="W549" s="13"/>
      <c r="X549" s="13"/>
      <c r="Y549" s="13"/>
      <c r="Z549" s="13"/>
      <c r="AA549" s="13"/>
      <c r="AB549" s="13"/>
      <c r="AC549" s="13"/>
      <c r="AD549" s="13"/>
      <c r="AE549" s="13"/>
      <c r="AT549" s="276" t="s">
        <v>271</v>
      </c>
      <c r="AU549" s="276" t="s">
        <v>99</v>
      </c>
      <c r="AV549" s="13" t="s">
        <v>99</v>
      </c>
      <c r="AW549" s="13" t="s">
        <v>38</v>
      </c>
      <c r="AX549" s="13" t="s">
        <v>83</v>
      </c>
      <c r="AY549" s="276" t="s">
        <v>184</v>
      </c>
    </row>
    <row r="550" s="13" customFormat="1">
      <c r="A550" s="13"/>
      <c r="B550" s="266"/>
      <c r="C550" s="267"/>
      <c r="D550" s="258" t="s">
        <v>271</v>
      </c>
      <c r="E550" s="268" t="s">
        <v>1</v>
      </c>
      <c r="F550" s="269" t="s">
        <v>876</v>
      </c>
      <c r="G550" s="267"/>
      <c r="H550" s="270">
        <v>213.40000000000001</v>
      </c>
      <c r="I550" s="271"/>
      <c r="J550" s="267"/>
      <c r="K550" s="267"/>
      <c r="L550" s="272"/>
      <c r="M550" s="273"/>
      <c r="N550" s="274"/>
      <c r="O550" s="274"/>
      <c r="P550" s="274"/>
      <c r="Q550" s="274"/>
      <c r="R550" s="274"/>
      <c r="S550" s="274"/>
      <c r="T550" s="275"/>
      <c r="U550" s="13"/>
      <c r="V550" s="13"/>
      <c r="W550" s="13"/>
      <c r="X550" s="13"/>
      <c r="Y550" s="13"/>
      <c r="Z550" s="13"/>
      <c r="AA550" s="13"/>
      <c r="AB550" s="13"/>
      <c r="AC550" s="13"/>
      <c r="AD550" s="13"/>
      <c r="AE550" s="13"/>
      <c r="AT550" s="276" t="s">
        <v>271</v>
      </c>
      <c r="AU550" s="276" t="s">
        <v>99</v>
      </c>
      <c r="AV550" s="13" t="s">
        <v>99</v>
      </c>
      <c r="AW550" s="13" t="s">
        <v>38</v>
      </c>
      <c r="AX550" s="13" t="s">
        <v>83</v>
      </c>
      <c r="AY550" s="276" t="s">
        <v>184</v>
      </c>
    </row>
    <row r="551" s="14" customFormat="1">
      <c r="A551" s="14"/>
      <c r="B551" s="277"/>
      <c r="C551" s="278"/>
      <c r="D551" s="258" t="s">
        <v>271</v>
      </c>
      <c r="E551" s="279" t="s">
        <v>1</v>
      </c>
      <c r="F551" s="280" t="s">
        <v>273</v>
      </c>
      <c r="G551" s="278"/>
      <c r="H551" s="281">
        <v>1772.2170000000001</v>
      </c>
      <c r="I551" s="282"/>
      <c r="J551" s="278"/>
      <c r="K551" s="278"/>
      <c r="L551" s="283"/>
      <c r="M551" s="284"/>
      <c r="N551" s="285"/>
      <c r="O551" s="285"/>
      <c r="P551" s="285"/>
      <c r="Q551" s="285"/>
      <c r="R551" s="285"/>
      <c r="S551" s="285"/>
      <c r="T551" s="286"/>
      <c r="U551" s="14"/>
      <c r="V551" s="14"/>
      <c r="W551" s="14"/>
      <c r="X551" s="14"/>
      <c r="Y551" s="14"/>
      <c r="Z551" s="14"/>
      <c r="AA551" s="14"/>
      <c r="AB551" s="14"/>
      <c r="AC551" s="14"/>
      <c r="AD551" s="14"/>
      <c r="AE551" s="14"/>
      <c r="AT551" s="287" t="s">
        <v>271</v>
      </c>
      <c r="AU551" s="287" t="s">
        <v>99</v>
      </c>
      <c r="AV551" s="14" t="s">
        <v>196</v>
      </c>
      <c r="AW551" s="14" t="s">
        <v>38</v>
      </c>
      <c r="AX551" s="14" t="s">
        <v>91</v>
      </c>
      <c r="AY551" s="287" t="s">
        <v>184</v>
      </c>
    </row>
    <row r="552" s="2" customFormat="1" ht="16.5" customHeight="1">
      <c r="A552" s="40"/>
      <c r="B552" s="41"/>
      <c r="C552" s="245" t="s">
        <v>974</v>
      </c>
      <c r="D552" s="245" t="s">
        <v>187</v>
      </c>
      <c r="E552" s="246" t="s">
        <v>975</v>
      </c>
      <c r="F552" s="247" t="s">
        <v>976</v>
      </c>
      <c r="G552" s="248" t="s">
        <v>319</v>
      </c>
      <c r="H552" s="249">
        <v>6.3390000000000004</v>
      </c>
      <c r="I552" s="250"/>
      <c r="J552" s="251">
        <f>ROUND(I552*H552,2)</f>
        <v>0</v>
      </c>
      <c r="K552" s="247" t="s">
        <v>191</v>
      </c>
      <c r="L552" s="46"/>
      <c r="M552" s="252" t="s">
        <v>1</v>
      </c>
      <c r="N552" s="253" t="s">
        <v>49</v>
      </c>
      <c r="O552" s="93"/>
      <c r="P552" s="254">
        <f>O552*H552</f>
        <v>0</v>
      </c>
      <c r="Q552" s="254">
        <v>2.45329</v>
      </c>
      <c r="R552" s="254">
        <f>Q552*H552</f>
        <v>15.551405310000002</v>
      </c>
      <c r="S552" s="254">
        <v>0</v>
      </c>
      <c r="T552" s="255">
        <f>S552*H552</f>
        <v>0</v>
      </c>
      <c r="U552" s="40"/>
      <c r="V552" s="40"/>
      <c r="W552" s="40"/>
      <c r="X552" s="40"/>
      <c r="Y552" s="40"/>
      <c r="Z552" s="40"/>
      <c r="AA552" s="40"/>
      <c r="AB552" s="40"/>
      <c r="AC552" s="40"/>
      <c r="AD552" s="40"/>
      <c r="AE552" s="40"/>
      <c r="AR552" s="256" t="s">
        <v>196</v>
      </c>
      <c r="AT552" s="256" t="s">
        <v>187</v>
      </c>
      <c r="AU552" s="256" t="s">
        <v>99</v>
      </c>
      <c r="AY552" s="18" t="s">
        <v>184</v>
      </c>
      <c r="BE552" s="257">
        <f>IF(N552="základní",J552,0)</f>
        <v>0</v>
      </c>
      <c r="BF552" s="257">
        <f>IF(N552="snížená",J552,0)</f>
        <v>0</v>
      </c>
      <c r="BG552" s="257">
        <f>IF(N552="zákl. přenesená",J552,0)</f>
        <v>0</v>
      </c>
      <c r="BH552" s="257">
        <f>IF(N552="sníž. přenesená",J552,0)</f>
        <v>0</v>
      </c>
      <c r="BI552" s="257">
        <f>IF(N552="nulová",J552,0)</f>
        <v>0</v>
      </c>
      <c r="BJ552" s="18" t="s">
        <v>99</v>
      </c>
      <c r="BK552" s="257">
        <f>ROUND(I552*H552,2)</f>
        <v>0</v>
      </c>
      <c r="BL552" s="18" t="s">
        <v>196</v>
      </c>
      <c r="BM552" s="256" t="s">
        <v>977</v>
      </c>
    </row>
    <row r="553" s="15" customFormat="1">
      <c r="A553" s="15"/>
      <c r="B553" s="288"/>
      <c r="C553" s="289"/>
      <c r="D553" s="258" t="s">
        <v>271</v>
      </c>
      <c r="E553" s="290" t="s">
        <v>1</v>
      </c>
      <c r="F553" s="291" t="s">
        <v>760</v>
      </c>
      <c r="G553" s="289"/>
      <c r="H553" s="290" t="s">
        <v>1</v>
      </c>
      <c r="I553" s="292"/>
      <c r="J553" s="289"/>
      <c r="K553" s="289"/>
      <c r="L553" s="293"/>
      <c r="M553" s="294"/>
      <c r="N553" s="295"/>
      <c r="O553" s="295"/>
      <c r="P553" s="295"/>
      <c r="Q553" s="295"/>
      <c r="R553" s="295"/>
      <c r="S553" s="295"/>
      <c r="T553" s="296"/>
      <c r="U553" s="15"/>
      <c r="V553" s="15"/>
      <c r="W553" s="15"/>
      <c r="X553" s="15"/>
      <c r="Y553" s="15"/>
      <c r="Z553" s="15"/>
      <c r="AA553" s="15"/>
      <c r="AB553" s="15"/>
      <c r="AC553" s="15"/>
      <c r="AD553" s="15"/>
      <c r="AE553" s="15"/>
      <c r="AT553" s="297" t="s">
        <v>271</v>
      </c>
      <c r="AU553" s="297" t="s">
        <v>99</v>
      </c>
      <c r="AV553" s="15" t="s">
        <v>91</v>
      </c>
      <c r="AW553" s="15" t="s">
        <v>38</v>
      </c>
      <c r="AX553" s="15" t="s">
        <v>83</v>
      </c>
      <c r="AY553" s="297" t="s">
        <v>184</v>
      </c>
    </row>
    <row r="554" s="13" customFormat="1">
      <c r="A554" s="13"/>
      <c r="B554" s="266"/>
      <c r="C554" s="267"/>
      <c r="D554" s="258" t="s">
        <v>271</v>
      </c>
      <c r="E554" s="268" t="s">
        <v>1</v>
      </c>
      <c r="F554" s="269" t="s">
        <v>978</v>
      </c>
      <c r="G554" s="267"/>
      <c r="H554" s="270">
        <v>6.3390000000000004</v>
      </c>
      <c r="I554" s="271"/>
      <c r="J554" s="267"/>
      <c r="K554" s="267"/>
      <c r="L554" s="272"/>
      <c r="M554" s="273"/>
      <c r="N554" s="274"/>
      <c r="O554" s="274"/>
      <c r="P554" s="274"/>
      <c r="Q554" s="274"/>
      <c r="R554" s="274"/>
      <c r="S554" s="274"/>
      <c r="T554" s="275"/>
      <c r="U554" s="13"/>
      <c r="V554" s="13"/>
      <c r="W554" s="13"/>
      <c r="X554" s="13"/>
      <c r="Y554" s="13"/>
      <c r="Z554" s="13"/>
      <c r="AA554" s="13"/>
      <c r="AB554" s="13"/>
      <c r="AC554" s="13"/>
      <c r="AD554" s="13"/>
      <c r="AE554" s="13"/>
      <c r="AT554" s="276" t="s">
        <v>271</v>
      </c>
      <c r="AU554" s="276" t="s">
        <v>99</v>
      </c>
      <c r="AV554" s="13" t="s">
        <v>99</v>
      </c>
      <c r="AW554" s="13" t="s">
        <v>38</v>
      </c>
      <c r="AX554" s="13" t="s">
        <v>83</v>
      </c>
      <c r="AY554" s="276" t="s">
        <v>184</v>
      </c>
    </row>
    <row r="555" s="14" customFormat="1">
      <c r="A555" s="14"/>
      <c r="B555" s="277"/>
      <c r="C555" s="278"/>
      <c r="D555" s="258" t="s">
        <v>271</v>
      </c>
      <c r="E555" s="279" t="s">
        <v>1</v>
      </c>
      <c r="F555" s="280" t="s">
        <v>273</v>
      </c>
      <c r="G555" s="278"/>
      <c r="H555" s="281">
        <v>6.3390000000000004</v>
      </c>
      <c r="I555" s="282"/>
      <c r="J555" s="278"/>
      <c r="K555" s="278"/>
      <c r="L555" s="283"/>
      <c r="M555" s="284"/>
      <c r="N555" s="285"/>
      <c r="O555" s="285"/>
      <c r="P555" s="285"/>
      <c r="Q555" s="285"/>
      <c r="R555" s="285"/>
      <c r="S555" s="285"/>
      <c r="T555" s="286"/>
      <c r="U555" s="14"/>
      <c r="V555" s="14"/>
      <c r="W555" s="14"/>
      <c r="X555" s="14"/>
      <c r="Y555" s="14"/>
      <c r="Z555" s="14"/>
      <c r="AA555" s="14"/>
      <c r="AB555" s="14"/>
      <c r="AC555" s="14"/>
      <c r="AD555" s="14"/>
      <c r="AE555" s="14"/>
      <c r="AT555" s="287" t="s">
        <v>271</v>
      </c>
      <c r="AU555" s="287" t="s">
        <v>99</v>
      </c>
      <c r="AV555" s="14" t="s">
        <v>196</v>
      </c>
      <c r="AW555" s="14" t="s">
        <v>38</v>
      </c>
      <c r="AX555" s="14" t="s">
        <v>91</v>
      </c>
      <c r="AY555" s="287" t="s">
        <v>184</v>
      </c>
    </row>
    <row r="556" s="2" customFormat="1" ht="16.5" customHeight="1">
      <c r="A556" s="40"/>
      <c r="B556" s="41"/>
      <c r="C556" s="245" t="s">
        <v>979</v>
      </c>
      <c r="D556" s="245" t="s">
        <v>187</v>
      </c>
      <c r="E556" s="246" t="s">
        <v>980</v>
      </c>
      <c r="F556" s="247" t="s">
        <v>981</v>
      </c>
      <c r="G556" s="248" t="s">
        <v>319</v>
      </c>
      <c r="H556" s="249">
        <v>26.994</v>
      </c>
      <c r="I556" s="250"/>
      <c r="J556" s="251">
        <f>ROUND(I556*H556,2)</f>
        <v>0</v>
      </c>
      <c r="K556" s="247" t="s">
        <v>191</v>
      </c>
      <c r="L556" s="46"/>
      <c r="M556" s="252" t="s">
        <v>1</v>
      </c>
      <c r="N556" s="253" t="s">
        <v>49</v>
      </c>
      <c r="O556" s="93"/>
      <c r="P556" s="254">
        <f>O556*H556</f>
        <v>0</v>
      </c>
      <c r="Q556" s="254">
        <v>2.45329</v>
      </c>
      <c r="R556" s="254">
        <f>Q556*H556</f>
        <v>66.224110260000003</v>
      </c>
      <c r="S556" s="254">
        <v>0</v>
      </c>
      <c r="T556" s="255">
        <f>S556*H556</f>
        <v>0</v>
      </c>
      <c r="U556" s="40"/>
      <c r="V556" s="40"/>
      <c r="W556" s="40"/>
      <c r="X556" s="40"/>
      <c r="Y556" s="40"/>
      <c r="Z556" s="40"/>
      <c r="AA556" s="40"/>
      <c r="AB556" s="40"/>
      <c r="AC556" s="40"/>
      <c r="AD556" s="40"/>
      <c r="AE556" s="40"/>
      <c r="AR556" s="256" t="s">
        <v>196</v>
      </c>
      <c r="AT556" s="256" t="s">
        <v>187</v>
      </c>
      <c r="AU556" s="256" t="s">
        <v>99</v>
      </c>
      <c r="AY556" s="18" t="s">
        <v>184</v>
      </c>
      <c r="BE556" s="257">
        <f>IF(N556="základní",J556,0)</f>
        <v>0</v>
      </c>
      <c r="BF556" s="257">
        <f>IF(N556="snížená",J556,0)</f>
        <v>0</v>
      </c>
      <c r="BG556" s="257">
        <f>IF(N556="zákl. přenesená",J556,0)</f>
        <v>0</v>
      </c>
      <c r="BH556" s="257">
        <f>IF(N556="sníž. přenesená",J556,0)</f>
        <v>0</v>
      </c>
      <c r="BI556" s="257">
        <f>IF(N556="nulová",J556,0)</f>
        <v>0</v>
      </c>
      <c r="BJ556" s="18" t="s">
        <v>99</v>
      </c>
      <c r="BK556" s="257">
        <f>ROUND(I556*H556,2)</f>
        <v>0</v>
      </c>
      <c r="BL556" s="18" t="s">
        <v>196</v>
      </c>
      <c r="BM556" s="256" t="s">
        <v>982</v>
      </c>
    </row>
    <row r="557" s="15" customFormat="1">
      <c r="A557" s="15"/>
      <c r="B557" s="288"/>
      <c r="C557" s="289"/>
      <c r="D557" s="258" t="s">
        <v>271</v>
      </c>
      <c r="E557" s="290" t="s">
        <v>1</v>
      </c>
      <c r="F557" s="291" t="s">
        <v>760</v>
      </c>
      <c r="G557" s="289"/>
      <c r="H557" s="290" t="s">
        <v>1</v>
      </c>
      <c r="I557" s="292"/>
      <c r="J557" s="289"/>
      <c r="K557" s="289"/>
      <c r="L557" s="293"/>
      <c r="M557" s="294"/>
      <c r="N557" s="295"/>
      <c r="O557" s="295"/>
      <c r="P557" s="295"/>
      <c r="Q557" s="295"/>
      <c r="R557" s="295"/>
      <c r="S557" s="295"/>
      <c r="T557" s="296"/>
      <c r="U557" s="15"/>
      <c r="V557" s="15"/>
      <c r="W557" s="15"/>
      <c r="X557" s="15"/>
      <c r="Y557" s="15"/>
      <c r="Z557" s="15"/>
      <c r="AA557" s="15"/>
      <c r="AB557" s="15"/>
      <c r="AC557" s="15"/>
      <c r="AD557" s="15"/>
      <c r="AE557" s="15"/>
      <c r="AT557" s="297" t="s">
        <v>271</v>
      </c>
      <c r="AU557" s="297" t="s">
        <v>99</v>
      </c>
      <c r="AV557" s="15" t="s">
        <v>91</v>
      </c>
      <c r="AW557" s="15" t="s">
        <v>38</v>
      </c>
      <c r="AX557" s="15" t="s">
        <v>83</v>
      </c>
      <c r="AY557" s="297" t="s">
        <v>184</v>
      </c>
    </row>
    <row r="558" s="13" customFormat="1">
      <c r="A558" s="13"/>
      <c r="B558" s="266"/>
      <c r="C558" s="267"/>
      <c r="D558" s="258" t="s">
        <v>271</v>
      </c>
      <c r="E558" s="268" t="s">
        <v>1</v>
      </c>
      <c r="F558" s="269" t="s">
        <v>983</v>
      </c>
      <c r="G558" s="267"/>
      <c r="H558" s="270">
        <v>26.994</v>
      </c>
      <c r="I558" s="271"/>
      <c r="J558" s="267"/>
      <c r="K558" s="267"/>
      <c r="L558" s="272"/>
      <c r="M558" s="273"/>
      <c r="N558" s="274"/>
      <c r="O558" s="274"/>
      <c r="P558" s="274"/>
      <c r="Q558" s="274"/>
      <c r="R558" s="274"/>
      <c r="S558" s="274"/>
      <c r="T558" s="275"/>
      <c r="U558" s="13"/>
      <c r="V558" s="13"/>
      <c r="W558" s="13"/>
      <c r="X558" s="13"/>
      <c r="Y558" s="13"/>
      <c r="Z558" s="13"/>
      <c r="AA558" s="13"/>
      <c r="AB558" s="13"/>
      <c r="AC558" s="13"/>
      <c r="AD558" s="13"/>
      <c r="AE558" s="13"/>
      <c r="AT558" s="276" t="s">
        <v>271</v>
      </c>
      <c r="AU558" s="276" t="s">
        <v>99</v>
      </c>
      <c r="AV558" s="13" t="s">
        <v>99</v>
      </c>
      <c r="AW558" s="13" t="s">
        <v>38</v>
      </c>
      <c r="AX558" s="13" t="s">
        <v>83</v>
      </c>
      <c r="AY558" s="276" t="s">
        <v>184</v>
      </c>
    </row>
    <row r="559" s="14" customFormat="1">
      <c r="A559" s="14"/>
      <c r="B559" s="277"/>
      <c r="C559" s="278"/>
      <c r="D559" s="258" t="s">
        <v>271</v>
      </c>
      <c r="E559" s="279" t="s">
        <v>1</v>
      </c>
      <c r="F559" s="280" t="s">
        <v>273</v>
      </c>
      <c r="G559" s="278"/>
      <c r="H559" s="281">
        <v>26.994</v>
      </c>
      <c r="I559" s="282"/>
      <c r="J559" s="278"/>
      <c r="K559" s="278"/>
      <c r="L559" s="283"/>
      <c r="M559" s="284"/>
      <c r="N559" s="285"/>
      <c r="O559" s="285"/>
      <c r="P559" s="285"/>
      <c r="Q559" s="285"/>
      <c r="R559" s="285"/>
      <c r="S559" s="285"/>
      <c r="T559" s="286"/>
      <c r="U559" s="14"/>
      <c r="V559" s="14"/>
      <c r="W559" s="14"/>
      <c r="X559" s="14"/>
      <c r="Y559" s="14"/>
      <c r="Z559" s="14"/>
      <c r="AA559" s="14"/>
      <c r="AB559" s="14"/>
      <c r="AC559" s="14"/>
      <c r="AD559" s="14"/>
      <c r="AE559" s="14"/>
      <c r="AT559" s="287" t="s">
        <v>271</v>
      </c>
      <c r="AU559" s="287" t="s">
        <v>99</v>
      </c>
      <c r="AV559" s="14" t="s">
        <v>196</v>
      </c>
      <c r="AW559" s="14" t="s">
        <v>38</v>
      </c>
      <c r="AX559" s="14" t="s">
        <v>91</v>
      </c>
      <c r="AY559" s="287" t="s">
        <v>184</v>
      </c>
    </row>
    <row r="560" s="2" customFormat="1" ht="16.5" customHeight="1">
      <c r="A560" s="40"/>
      <c r="B560" s="41"/>
      <c r="C560" s="245" t="s">
        <v>984</v>
      </c>
      <c r="D560" s="245" t="s">
        <v>187</v>
      </c>
      <c r="E560" s="246" t="s">
        <v>985</v>
      </c>
      <c r="F560" s="247" t="s">
        <v>986</v>
      </c>
      <c r="G560" s="248" t="s">
        <v>319</v>
      </c>
      <c r="H560" s="249">
        <v>13.497</v>
      </c>
      <c r="I560" s="250"/>
      <c r="J560" s="251">
        <f>ROUND(I560*H560,2)</f>
        <v>0</v>
      </c>
      <c r="K560" s="247" t="s">
        <v>191</v>
      </c>
      <c r="L560" s="46"/>
      <c r="M560" s="252" t="s">
        <v>1</v>
      </c>
      <c r="N560" s="253" t="s">
        <v>49</v>
      </c>
      <c r="O560" s="93"/>
      <c r="P560" s="254">
        <f>O560*H560</f>
        <v>0</v>
      </c>
      <c r="Q560" s="254">
        <v>2.45329</v>
      </c>
      <c r="R560" s="254">
        <f>Q560*H560</f>
        <v>33.112055130000002</v>
      </c>
      <c r="S560" s="254">
        <v>0</v>
      </c>
      <c r="T560" s="255">
        <f>S560*H560</f>
        <v>0</v>
      </c>
      <c r="U560" s="40"/>
      <c r="V560" s="40"/>
      <c r="W560" s="40"/>
      <c r="X560" s="40"/>
      <c r="Y560" s="40"/>
      <c r="Z560" s="40"/>
      <c r="AA560" s="40"/>
      <c r="AB560" s="40"/>
      <c r="AC560" s="40"/>
      <c r="AD560" s="40"/>
      <c r="AE560" s="40"/>
      <c r="AR560" s="256" t="s">
        <v>196</v>
      </c>
      <c r="AT560" s="256" t="s">
        <v>187</v>
      </c>
      <c r="AU560" s="256" t="s">
        <v>99</v>
      </c>
      <c r="AY560" s="18" t="s">
        <v>184</v>
      </c>
      <c r="BE560" s="257">
        <f>IF(N560="základní",J560,0)</f>
        <v>0</v>
      </c>
      <c r="BF560" s="257">
        <f>IF(N560="snížená",J560,0)</f>
        <v>0</v>
      </c>
      <c r="BG560" s="257">
        <f>IF(N560="zákl. přenesená",J560,0)</f>
        <v>0</v>
      </c>
      <c r="BH560" s="257">
        <f>IF(N560="sníž. přenesená",J560,0)</f>
        <v>0</v>
      </c>
      <c r="BI560" s="257">
        <f>IF(N560="nulová",J560,0)</f>
        <v>0</v>
      </c>
      <c r="BJ560" s="18" t="s">
        <v>99</v>
      </c>
      <c r="BK560" s="257">
        <f>ROUND(I560*H560,2)</f>
        <v>0</v>
      </c>
      <c r="BL560" s="18" t="s">
        <v>196</v>
      </c>
      <c r="BM560" s="256" t="s">
        <v>987</v>
      </c>
    </row>
    <row r="561" s="15" customFormat="1">
      <c r="A561" s="15"/>
      <c r="B561" s="288"/>
      <c r="C561" s="289"/>
      <c r="D561" s="258" t="s">
        <v>271</v>
      </c>
      <c r="E561" s="290" t="s">
        <v>1</v>
      </c>
      <c r="F561" s="291" t="s">
        <v>760</v>
      </c>
      <c r="G561" s="289"/>
      <c r="H561" s="290" t="s">
        <v>1</v>
      </c>
      <c r="I561" s="292"/>
      <c r="J561" s="289"/>
      <c r="K561" s="289"/>
      <c r="L561" s="293"/>
      <c r="M561" s="294"/>
      <c r="N561" s="295"/>
      <c r="O561" s="295"/>
      <c r="P561" s="295"/>
      <c r="Q561" s="295"/>
      <c r="R561" s="295"/>
      <c r="S561" s="295"/>
      <c r="T561" s="296"/>
      <c r="U561" s="15"/>
      <c r="V561" s="15"/>
      <c r="W561" s="15"/>
      <c r="X561" s="15"/>
      <c r="Y561" s="15"/>
      <c r="Z561" s="15"/>
      <c r="AA561" s="15"/>
      <c r="AB561" s="15"/>
      <c r="AC561" s="15"/>
      <c r="AD561" s="15"/>
      <c r="AE561" s="15"/>
      <c r="AT561" s="297" t="s">
        <v>271</v>
      </c>
      <c r="AU561" s="297" t="s">
        <v>99</v>
      </c>
      <c r="AV561" s="15" t="s">
        <v>91</v>
      </c>
      <c r="AW561" s="15" t="s">
        <v>38</v>
      </c>
      <c r="AX561" s="15" t="s">
        <v>83</v>
      </c>
      <c r="AY561" s="297" t="s">
        <v>184</v>
      </c>
    </row>
    <row r="562" s="13" customFormat="1">
      <c r="A562" s="13"/>
      <c r="B562" s="266"/>
      <c r="C562" s="267"/>
      <c r="D562" s="258" t="s">
        <v>271</v>
      </c>
      <c r="E562" s="268" t="s">
        <v>1</v>
      </c>
      <c r="F562" s="269" t="s">
        <v>988</v>
      </c>
      <c r="G562" s="267"/>
      <c r="H562" s="270">
        <v>13.497</v>
      </c>
      <c r="I562" s="271"/>
      <c r="J562" s="267"/>
      <c r="K562" s="267"/>
      <c r="L562" s="272"/>
      <c r="M562" s="273"/>
      <c r="N562" s="274"/>
      <c r="O562" s="274"/>
      <c r="P562" s="274"/>
      <c r="Q562" s="274"/>
      <c r="R562" s="274"/>
      <c r="S562" s="274"/>
      <c r="T562" s="275"/>
      <c r="U562" s="13"/>
      <c r="V562" s="13"/>
      <c r="W562" s="13"/>
      <c r="X562" s="13"/>
      <c r="Y562" s="13"/>
      <c r="Z562" s="13"/>
      <c r="AA562" s="13"/>
      <c r="AB562" s="13"/>
      <c r="AC562" s="13"/>
      <c r="AD562" s="13"/>
      <c r="AE562" s="13"/>
      <c r="AT562" s="276" t="s">
        <v>271</v>
      </c>
      <c r="AU562" s="276" t="s">
        <v>99</v>
      </c>
      <c r="AV562" s="13" t="s">
        <v>99</v>
      </c>
      <c r="AW562" s="13" t="s">
        <v>38</v>
      </c>
      <c r="AX562" s="13" t="s">
        <v>83</v>
      </c>
      <c r="AY562" s="276" t="s">
        <v>184</v>
      </c>
    </row>
    <row r="563" s="14" customFormat="1">
      <c r="A563" s="14"/>
      <c r="B563" s="277"/>
      <c r="C563" s="278"/>
      <c r="D563" s="258" t="s">
        <v>271</v>
      </c>
      <c r="E563" s="279" t="s">
        <v>1</v>
      </c>
      <c r="F563" s="280" t="s">
        <v>273</v>
      </c>
      <c r="G563" s="278"/>
      <c r="H563" s="281">
        <v>13.497</v>
      </c>
      <c r="I563" s="282"/>
      <c r="J563" s="278"/>
      <c r="K563" s="278"/>
      <c r="L563" s="283"/>
      <c r="M563" s="284"/>
      <c r="N563" s="285"/>
      <c r="O563" s="285"/>
      <c r="P563" s="285"/>
      <c r="Q563" s="285"/>
      <c r="R563" s="285"/>
      <c r="S563" s="285"/>
      <c r="T563" s="286"/>
      <c r="U563" s="14"/>
      <c r="V563" s="14"/>
      <c r="W563" s="14"/>
      <c r="X563" s="14"/>
      <c r="Y563" s="14"/>
      <c r="Z563" s="14"/>
      <c r="AA563" s="14"/>
      <c r="AB563" s="14"/>
      <c r="AC563" s="14"/>
      <c r="AD563" s="14"/>
      <c r="AE563" s="14"/>
      <c r="AT563" s="287" t="s">
        <v>271</v>
      </c>
      <c r="AU563" s="287" t="s">
        <v>99</v>
      </c>
      <c r="AV563" s="14" t="s">
        <v>196</v>
      </c>
      <c r="AW563" s="14" t="s">
        <v>38</v>
      </c>
      <c r="AX563" s="14" t="s">
        <v>91</v>
      </c>
      <c r="AY563" s="287" t="s">
        <v>184</v>
      </c>
    </row>
    <row r="564" s="2" customFormat="1" ht="16.5" customHeight="1">
      <c r="A564" s="40"/>
      <c r="B564" s="41"/>
      <c r="C564" s="245" t="s">
        <v>989</v>
      </c>
      <c r="D564" s="245" t="s">
        <v>187</v>
      </c>
      <c r="E564" s="246" t="s">
        <v>990</v>
      </c>
      <c r="F564" s="247" t="s">
        <v>991</v>
      </c>
      <c r="G564" s="248" t="s">
        <v>319</v>
      </c>
      <c r="H564" s="249">
        <v>6.3390000000000004</v>
      </c>
      <c r="I564" s="250"/>
      <c r="J564" s="251">
        <f>ROUND(I564*H564,2)</f>
        <v>0</v>
      </c>
      <c r="K564" s="247" t="s">
        <v>191</v>
      </c>
      <c r="L564" s="46"/>
      <c r="M564" s="252" t="s">
        <v>1</v>
      </c>
      <c r="N564" s="253" t="s">
        <v>49</v>
      </c>
      <c r="O564" s="93"/>
      <c r="P564" s="254">
        <f>O564*H564</f>
        <v>0</v>
      </c>
      <c r="Q564" s="254">
        <v>0</v>
      </c>
      <c r="R564" s="254">
        <f>Q564*H564</f>
        <v>0</v>
      </c>
      <c r="S564" s="254">
        <v>0</v>
      </c>
      <c r="T564" s="255">
        <f>S564*H564</f>
        <v>0</v>
      </c>
      <c r="U564" s="40"/>
      <c r="V564" s="40"/>
      <c r="W564" s="40"/>
      <c r="X564" s="40"/>
      <c r="Y564" s="40"/>
      <c r="Z564" s="40"/>
      <c r="AA564" s="40"/>
      <c r="AB564" s="40"/>
      <c r="AC564" s="40"/>
      <c r="AD564" s="40"/>
      <c r="AE564" s="40"/>
      <c r="AR564" s="256" t="s">
        <v>196</v>
      </c>
      <c r="AT564" s="256" t="s">
        <v>187</v>
      </c>
      <c r="AU564" s="256" t="s">
        <v>99</v>
      </c>
      <c r="AY564" s="18" t="s">
        <v>184</v>
      </c>
      <c r="BE564" s="257">
        <f>IF(N564="základní",J564,0)</f>
        <v>0</v>
      </c>
      <c r="BF564" s="257">
        <f>IF(N564="snížená",J564,0)</f>
        <v>0</v>
      </c>
      <c r="BG564" s="257">
        <f>IF(N564="zákl. přenesená",J564,0)</f>
        <v>0</v>
      </c>
      <c r="BH564" s="257">
        <f>IF(N564="sníž. přenesená",J564,0)</f>
        <v>0</v>
      </c>
      <c r="BI564" s="257">
        <f>IF(N564="nulová",J564,0)</f>
        <v>0</v>
      </c>
      <c r="BJ564" s="18" t="s">
        <v>99</v>
      </c>
      <c r="BK564" s="257">
        <f>ROUND(I564*H564,2)</f>
        <v>0</v>
      </c>
      <c r="BL564" s="18" t="s">
        <v>196</v>
      </c>
      <c r="BM564" s="256" t="s">
        <v>992</v>
      </c>
    </row>
    <row r="565" s="2" customFormat="1" ht="16.5" customHeight="1">
      <c r="A565" s="40"/>
      <c r="B565" s="41"/>
      <c r="C565" s="245" t="s">
        <v>993</v>
      </c>
      <c r="D565" s="245" t="s">
        <v>187</v>
      </c>
      <c r="E565" s="246" t="s">
        <v>990</v>
      </c>
      <c r="F565" s="247" t="s">
        <v>991</v>
      </c>
      <c r="G565" s="248" t="s">
        <v>319</v>
      </c>
      <c r="H565" s="249">
        <v>13.497</v>
      </c>
      <c r="I565" s="250"/>
      <c r="J565" s="251">
        <f>ROUND(I565*H565,2)</f>
        <v>0</v>
      </c>
      <c r="K565" s="247" t="s">
        <v>191</v>
      </c>
      <c r="L565" s="46"/>
      <c r="M565" s="252" t="s">
        <v>1</v>
      </c>
      <c r="N565" s="253" t="s">
        <v>49</v>
      </c>
      <c r="O565" s="93"/>
      <c r="P565" s="254">
        <f>O565*H565</f>
        <v>0</v>
      </c>
      <c r="Q565" s="254">
        <v>0</v>
      </c>
      <c r="R565" s="254">
        <f>Q565*H565</f>
        <v>0</v>
      </c>
      <c r="S565" s="254">
        <v>0</v>
      </c>
      <c r="T565" s="255">
        <f>S565*H565</f>
        <v>0</v>
      </c>
      <c r="U565" s="40"/>
      <c r="V565" s="40"/>
      <c r="W565" s="40"/>
      <c r="X565" s="40"/>
      <c r="Y565" s="40"/>
      <c r="Z565" s="40"/>
      <c r="AA565" s="40"/>
      <c r="AB565" s="40"/>
      <c r="AC565" s="40"/>
      <c r="AD565" s="40"/>
      <c r="AE565" s="40"/>
      <c r="AR565" s="256" t="s">
        <v>196</v>
      </c>
      <c r="AT565" s="256" t="s">
        <v>187</v>
      </c>
      <c r="AU565" s="256" t="s">
        <v>99</v>
      </c>
      <c r="AY565" s="18" t="s">
        <v>184</v>
      </c>
      <c r="BE565" s="257">
        <f>IF(N565="základní",J565,0)</f>
        <v>0</v>
      </c>
      <c r="BF565" s="257">
        <f>IF(N565="snížená",J565,0)</f>
        <v>0</v>
      </c>
      <c r="BG565" s="257">
        <f>IF(N565="zákl. přenesená",J565,0)</f>
        <v>0</v>
      </c>
      <c r="BH565" s="257">
        <f>IF(N565="sníž. přenesená",J565,0)</f>
        <v>0</v>
      </c>
      <c r="BI565" s="257">
        <f>IF(N565="nulová",J565,0)</f>
        <v>0</v>
      </c>
      <c r="BJ565" s="18" t="s">
        <v>99</v>
      </c>
      <c r="BK565" s="257">
        <f>ROUND(I565*H565,2)</f>
        <v>0</v>
      </c>
      <c r="BL565" s="18" t="s">
        <v>196</v>
      </c>
      <c r="BM565" s="256" t="s">
        <v>994</v>
      </c>
    </row>
    <row r="566" s="2" customFormat="1" ht="16.5" customHeight="1">
      <c r="A566" s="40"/>
      <c r="B566" s="41"/>
      <c r="C566" s="245" t="s">
        <v>995</v>
      </c>
      <c r="D566" s="245" t="s">
        <v>187</v>
      </c>
      <c r="E566" s="246" t="s">
        <v>990</v>
      </c>
      <c r="F566" s="247" t="s">
        <v>991</v>
      </c>
      <c r="G566" s="248" t="s">
        <v>319</v>
      </c>
      <c r="H566" s="249">
        <v>26.994</v>
      </c>
      <c r="I566" s="250"/>
      <c r="J566" s="251">
        <f>ROUND(I566*H566,2)</f>
        <v>0</v>
      </c>
      <c r="K566" s="247" t="s">
        <v>191</v>
      </c>
      <c r="L566" s="46"/>
      <c r="M566" s="252" t="s">
        <v>1</v>
      </c>
      <c r="N566" s="253" t="s">
        <v>49</v>
      </c>
      <c r="O566" s="93"/>
      <c r="P566" s="254">
        <f>O566*H566</f>
        <v>0</v>
      </c>
      <c r="Q566" s="254">
        <v>0</v>
      </c>
      <c r="R566" s="254">
        <f>Q566*H566</f>
        <v>0</v>
      </c>
      <c r="S566" s="254">
        <v>0</v>
      </c>
      <c r="T566" s="255">
        <f>S566*H566</f>
        <v>0</v>
      </c>
      <c r="U566" s="40"/>
      <c r="V566" s="40"/>
      <c r="W566" s="40"/>
      <c r="X566" s="40"/>
      <c r="Y566" s="40"/>
      <c r="Z566" s="40"/>
      <c r="AA566" s="40"/>
      <c r="AB566" s="40"/>
      <c r="AC566" s="40"/>
      <c r="AD566" s="40"/>
      <c r="AE566" s="40"/>
      <c r="AR566" s="256" t="s">
        <v>196</v>
      </c>
      <c r="AT566" s="256" t="s">
        <v>187</v>
      </c>
      <c r="AU566" s="256" t="s">
        <v>99</v>
      </c>
      <c r="AY566" s="18" t="s">
        <v>184</v>
      </c>
      <c r="BE566" s="257">
        <f>IF(N566="základní",J566,0)</f>
        <v>0</v>
      </c>
      <c r="BF566" s="257">
        <f>IF(N566="snížená",J566,0)</f>
        <v>0</v>
      </c>
      <c r="BG566" s="257">
        <f>IF(N566="zákl. přenesená",J566,0)</f>
        <v>0</v>
      </c>
      <c r="BH566" s="257">
        <f>IF(N566="sníž. přenesená",J566,0)</f>
        <v>0</v>
      </c>
      <c r="BI566" s="257">
        <f>IF(N566="nulová",J566,0)</f>
        <v>0</v>
      </c>
      <c r="BJ566" s="18" t="s">
        <v>99</v>
      </c>
      <c r="BK566" s="257">
        <f>ROUND(I566*H566,2)</f>
        <v>0</v>
      </c>
      <c r="BL566" s="18" t="s">
        <v>196</v>
      </c>
      <c r="BM566" s="256" t="s">
        <v>996</v>
      </c>
    </row>
    <row r="567" s="2" customFormat="1" ht="16.5" customHeight="1">
      <c r="A567" s="40"/>
      <c r="B567" s="41"/>
      <c r="C567" s="245" t="s">
        <v>997</v>
      </c>
      <c r="D567" s="245" t="s">
        <v>187</v>
      </c>
      <c r="E567" s="246" t="s">
        <v>998</v>
      </c>
      <c r="F567" s="247" t="s">
        <v>999</v>
      </c>
      <c r="G567" s="248" t="s">
        <v>389</v>
      </c>
      <c r="H567" s="249">
        <v>4.4400000000000004</v>
      </c>
      <c r="I567" s="250"/>
      <c r="J567" s="251">
        <f>ROUND(I567*H567,2)</f>
        <v>0</v>
      </c>
      <c r="K567" s="247" t="s">
        <v>191</v>
      </c>
      <c r="L567" s="46"/>
      <c r="M567" s="252" t="s">
        <v>1</v>
      </c>
      <c r="N567" s="253" t="s">
        <v>49</v>
      </c>
      <c r="O567" s="93"/>
      <c r="P567" s="254">
        <f>O567*H567</f>
        <v>0</v>
      </c>
      <c r="Q567" s="254">
        <v>1.06277</v>
      </c>
      <c r="R567" s="254">
        <f>Q567*H567</f>
        <v>4.7186988000000003</v>
      </c>
      <c r="S567" s="254">
        <v>0</v>
      </c>
      <c r="T567" s="255">
        <f>S567*H567</f>
        <v>0</v>
      </c>
      <c r="U567" s="40"/>
      <c r="V567" s="40"/>
      <c r="W567" s="40"/>
      <c r="X567" s="40"/>
      <c r="Y567" s="40"/>
      <c r="Z567" s="40"/>
      <c r="AA567" s="40"/>
      <c r="AB567" s="40"/>
      <c r="AC567" s="40"/>
      <c r="AD567" s="40"/>
      <c r="AE567" s="40"/>
      <c r="AR567" s="256" t="s">
        <v>196</v>
      </c>
      <c r="AT567" s="256" t="s">
        <v>187</v>
      </c>
      <c r="AU567" s="256" t="s">
        <v>99</v>
      </c>
      <c r="AY567" s="18" t="s">
        <v>184</v>
      </c>
      <c r="BE567" s="257">
        <f>IF(N567="základní",J567,0)</f>
        <v>0</v>
      </c>
      <c r="BF567" s="257">
        <f>IF(N567="snížená",J567,0)</f>
        <v>0</v>
      </c>
      <c r="BG567" s="257">
        <f>IF(N567="zákl. přenesená",J567,0)</f>
        <v>0</v>
      </c>
      <c r="BH567" s="257">
        <f>IF(N567="sníž. přenesená",J567,0)</f>
        <v>0</v>
      </c>
      <c r="BI567" s="257">
        <f>IF(N567="nulová",J567,0)</f>
        <v>0</v>
      </c>
      <c r="BJ567" s="18" t="s">
        <v>99</v>
      </c>
      <c r="BK567" s="257">
        <f>ROUND(I567*H567,2)</f>
        <v>0</v>
      </c>
      <c r="BL567" s="18" t="s">
        <v>196</v>
      </c>
      <c r="BM567" s="256" t="s">
        <v>1000</v>
      </c>
    </row>
    <row r="568" s="15" customFormat="1">
      <c r="A568" s="15"/>
      <c r="B568" s="288"/>
      <c r="C568" s="289"/>
      <c r="D568" s="258" t="s">
        <v>271</v>
      </c>
      <c r="E568" s="290" t="s">
        <v>1</v>
      </c>
      <c r="F568" s="291" t="s">
        <v>760</v>
      </c>
      <c r="G568" s="289"/>
      <c r="H568" s="290" t="s">
        <v>1</v>
      </c>
      <c r="I568" s="292"/>
      <c r="J568" s="289"/>
      <c r="K568" s="289"/>
      <c r="L568" s="293"/>
      <c r="M568" s="294"/>
      <c r="N568" s="295"/>
      <c r="O568" s="295"/>
      <c r="P568" s="295"/>
      <c r="Q568" s="295"/>
      <c r="R568" s="295"/>
      <c r="S568" s="295"/>
      <c r="T568" s="296"/>
      <c r="U568" s="15"/>
      <c r="V568" s="15"/>
      <c r="W568" s="15"/>
      <c r="X568" s="15"/>
      <c r="Y568" s="15"/>
      <c r="Z568" s="15"/>
      <c r="AA568" s="15"/>
      <c r="AB568" s="15"/>
      <c r="AC568" s="15"/>
      <c r="AD568" s="15"/>
      <c r="AE568" s="15"/>
      <c r="AT568" s="297" t="s">
        <v>271</v>
      </c>
      <c r="AU568" s="297" t="s">
        <v>99</v>
      </c>
      <c r="AV568" s="15" t="s">
        <v>91</v>
      </c>
      <c r="AW568" s="15" t="s">
        <v>38</v>
      </c>
      <c r="AX568" s="15" t="s">
        <v>83</v>
      </c>
      <c r="AY568" s="297" t="s">
        <v>184</v>
      </c>
    </row>
    <row r="569" s="13" customFormat="1">
      <c r="A569" s="13"/>
      <c r="B569" s="266"/>
      <c r="C569" s="267"/>
      <c r="D569" s="258" t="s">
        <v>271</v>
      </c>
      <c r="E569" s="268" t="s">
        <v>1</v>
      </c>
      <c r="F569" s="269" t="s">
        <v>1001</v>
      </c>
      <c r="G569" s="267"/>
      <c r="H569" s="270">
        <v>0.60099999999999998</v>
      </c>
      <c r="I569" s="271"/>
      <c r="J569" s="267"/>
      <c r="K569" s="267"/>
      <c r="L569" s="272"/>
      <c r="M569" s="273"/>
      <c r="N569" s="274"/>
      <c r="O569" s="274"/>
      <c r="P569" s="274"/>
      <c r="Q569" s="274"/>
      <c r="R569" s="274"/>
      <c r="S569" s="274"/>
      <c r="T569" s="275"/>
      <c r="U569" s="13"/>
      <c r="V569" s="13"/>
      <c r="W569" s="13"/>
      <c r="X569" s="13"/>
      <c r="Y569" s="13"/>
      <c r="Z569" s="13"/>
      <c r="AA569" s="13"/>
      <c r="AB569" s="13"/>
      <c r="AC569" s="13"/>
      <c r="AD569" s="13"/>
      <c r="AE569" s="13"/>
      <c r="AT569" s="276" t="s">
        <v>271</v>
      </c>
      <c r="AU569" s="276" t="s">
        <v>99</v>
      </c>
      <c r="AV569" s="13" t="s">
        <v>99</v>
      </c>
      <c r="AW569" s="13" t="s">
        <v>38</v>
      </c>
      <c r="AX569" s="13" t="s">
        <v>83</v>
      </c>
      <c r="AY569" s="276" t="s">
        <v>184</v>
      </c>
    </row>
    <row r="570" s="16" customFormat="1">
      <c r="A570" s="16"/>
      <c r="B570" s="298"/>
      <c r="C570" s="299"/>
      <c r="D570" s="258" t="s">
        <v>271</v>
      </c>
      <c r="E570" s="300" t="s">
        <v>1</v>
      </c>
      <c r="F570" s="301" t="s">
        <v>346</v>
      </c>
      <c r="G570" s="299"/>
      <c r="H570" s="302">
        <v>0.60099999999999998</v>
      </c>
      <c r="I570" s="303"/>
      <c r="J570" s="299"/>
      <c r="K570" s="299"/>
      <c r="L570" s="304"/>
      <c r="M570" s="305"/>
      <c r="N570" s="306"/>
      <c r="O570" s="306"/>
      <c r="P570" s="306"/>
      <c r="Q570" s="306"/>
      <c r="R570" s="306"/>
      <c r="S570" s="306"/>
      <c r="T570" s="307"/>
      <c r="U570" s="16"/>
      <c r="V570" s="16"/>
      <c r="W570" s="16"/>
      <c r="X570" s="16"/>
      <c r="Y570" s="16"/>
      <c r="Z570" s="16"/>
      <c r="AA570" s="16"/>
      <c r="AB570" s="16"/>
      <c r="AC570" s="16"/>
      <c r="AD570" s="16"/>
      <c r="AE570" s="16"/>
      <c r="AT570" s="308" t="s">
        <v>271</v>
      </c>
      <c r="AU570" s="308" t="s">
        <v>99</v>
      </c>
      <c r="AV570" s="16" t="s">
        <v>278</v>
      </c>
      <c r="AW570" s="16" t="s">
        <v>38</v>
      </c>
      <c r="AX570" s="16" t="s">
        <v>83</v>
      </c>
      <c r="AY570" s="308" t="s">
        <v>184</v>
      </c>
    </row>
    <row r="571" s="13" customFormat="1">
      <c r="A571" s="13"/>
      <c r="B571" s="266"/>
      <c r="C571" s="267"/>
      <c r="D571" s="258" t="s">
        <v>271</v>
      </c>
      <c r="E571" s="268" t="s">
        <v>1</v>
      </c>
      <c r="F571" s="269" t="s">
        <v>1002</v>
      </c>
      <c r="G571" s="267"/>
      <c r="H571" s="270">
        <v>3.839</v>
      </c>
      <c r="I571" s="271"/>
      <c r="J571" s="267"/>
      <c r="K571" s="267"/>
      <c r="L571" s="272"/>
      <c r="M571" s="273"/>
      <c r="N571" s="274"/>
      <c r="O571" s="274"/>
      <c r="P571" s="274"/>
      <c r="Q571" s="274"/>
      <c r="R571" s="274"/>
      <c r="S571" s="274"/>
      <c r="T571" s="275"/>
      <c r="U571" s="13"/>
      <c r="V571" s="13"/>
      <c r="W571" s="13"/>
      <c r="X571" s="13"/>
      <c r="Y571" s="13"/>
      <c r="Z571" s="13"/>
      <c r="AA571" s="13"/>
      <c r="AB571" s="13"/>
      <c r="AC571" s="13"/>
      <c r="AD571" s="13"/>
      <c r="AE571" s="13"/>
      <c r="AT571" s="276" t="s">
        <v>271</v>
      </c>
      <c r="AU571" s="276" t="s">
        <v>99</v>
      </c>
      <c r="AV571" s="13" t="s">
        <v>99</v>
      </c>
      <c r="AW571" s="13" t="s">
        <v>38</v>
      </c>
      <c r="AX571" s="13" t="s">
        <v>83</v>
      </c>
      <c r="AY571" s="276" t="s">
        <v>184</v>
      </c>
    </row>
    <row r="572" s="14" customFormat="1">
      <c r="A572" s="14"/>
      <c r="B572" s="277"/>
      <c r="C572" s="278"/>
      <c r="D572" s="258" t="s">
        <v>271</v>
      </c>
      <c r="E572" s="279" t="s">
        <v>1</v>
      </c>
      <c r="F572" s="280" t="s">
        <v>273</v>
      </c>
      <c r="G572" s="278"/>
      <c r="H572" s="281">
        <v>4.4400000000000004</v>
      </c>
      <c r="I572" s="282"/>
      <c r="J572" s="278"/>
      <c r="K572" s="278"/>
      <c r="L572" s="283"/>
      <c r="M572" s="284"/>
      <c r="N572" s="285"/>
      <c r="O572" s="285"/>
      <c r="P572" s="285"/>
      <c r="Q572" s="285"/>
      <c r="R572" s="285"/>
      <c r="S572" s="285"/>
      <c r="T572" s="286"/>
      <c r="U572" s="14"/>
      <c r="V572" s="14"/>
      <c r="W572" s="14"/>
      <c r="X572" s="14"/>
      <c r="Y572" s="14"/>
      <c r="Z572" s="14"/>
      <c r="AA572" s="14"/>
      <c r="AB572" s="14"/>
      <c r="AC572" s="14"/>
      <c r="AD572" s="14"/>
      <c r="AE572" s="14"/>
      <c r="AT572" s="287" t="s">
        <v>271</v>
      </c>
      <c r="AU572" s="287" t="s">
        <v>99</v>
      </c>
      <c r="AV572" s="14" t="s">
        <v>196</v>
      </c>
      <c r="AW572" s="14" t="s">
        <v>38</v>
      </c>
      <c r="AX572" s="14" t="s">
        <v>91</v>
      </c>
      <c r="AY572" s="287" t="s">
        <v>184</v>
      </c>
    </row>
    <row r="573" s="2" customFormat="1" ht="16.5" customHeight="1">
      <c r="A573" s="40"/>
      <c r="B573" s="41"/>
      <c r="C573" s="245" t="s">
        <v>1003</v>
      </c>
      <c r="D573" s="245" t="s">
        <v>187</v>
      </c>
      <c r="E573" s="246" t="s">
        <v>1004</v>
      </c>
      <c r="F573" s="247" t="s">
        <v>1005</v>
      </c>
      <c r="G573" s="248" t="s">
        <v>269</v>
      </c>
      <c r="H573" s="249">
        <v>30.850000000000001</v>
      </c>
      <c r="I573" s="250"/>
      <c r="J573" s="251">
        <f>ROUND(I573*H573,2)</f>
        <v>0</v>
      </c>
      <c r="K573" s="247" t="s">
        <v>191</v>
      </c>
      <c r="L573" s="46"/>
      <c r="M573" s="252" t="s">
        <v>1</v>
      </c>
      <c r="N573" s="253" t="s">
        <v>49</v>
      </c>
      <c r="O573" s="93"/>
      <c r="P573" s="254">
        <f>O573*H573</f>
        <v>0</v>
      </c>
      <c r="Q573" s="254">
        <v>0.063</v>
      </c>
      <c r="R573" s="254">
        <f>Q573*H573</f>
        <v>1.9435500000000001</v>
      </c>
      <c r="S573" s="254">
        <v>0</v>
      </c>
      <c r="T573" s="255">
        <f>S573*H573</f>
        <v>0</v>
      </c>
      <c r="U573" s="40"/>
      <c r="V573" s="40"/>
      <c r="W573" s="40"/>
      <c r="X573" s="40"/>
      <c r="Y573" s="40"/>
      <c r="Z573" s="40"/>
      <c r="AA573" s="40"/>
      <c r="AB573" s="40"/>
      <c r="AC573" s="40"/>
      <c r="AD573" s="40"/>
      <c r="AE573" s="40"/>
      <c r="AR573" s="256" t="s">
        <v>196</v>
      </c>
      <c r="AT573" s="256" t="s">
        <v>187</v>
      </c>
      <c r="AU573" s="256" t="s">
        <v>99</v>
      </c>
      <c r="AY573" s="18" t="s">
        <v>184</v>
      </c>
      <c r="BE573" s="257">
        <f>IF(N573="základní",J573,0)</f>
        <v>0</v>
      </c>
      <c r="BF573" s="257">
        <f>IF(N573="snížená",J573,0)</f>
        <v>0</v>
      </c>
      <c r="BG573" s="257">
        <f>IF(N573="zákl. přenesená",J573,0)</f>
        <v>0</v>
      </c>
      <c r="BH573" s="257">
        <f>IF(N573="sníž. přenesená",J573,0)</f>
        <v>0</v>
      </c>
      <c r="BI573" s="257">
        <f>IF(N573="nulová",J573,0)</f>
        <v>0</v>
      </c>
      <c r="BJ573" s="18" t="s">
        <v>99</v>
      </c>
      <c r="BK573" s="257">
        <f>ROUND(I573*H573,2)</f>
        <v>0</v>
      </c>
      <c r="BL573" s="18" t="s">
        <v>196</v>
      </c>
      <c r="BM573" s="256" t="s">
        <v>1006</v>
      </c>
    </row>
    <row r="574" s="15" customFormat="1">
      <c r="A574" s="15"/>
      <c r="B574" s="288"/>
      <c r="C574" s="289"/>
      <c r="D574" s="258" t="s">
        <v>271</v>
      </c>
      <c r="E574" s="290" t="s">
        <v>1</v>
      </c>
      <c r="F574" s="291" t="s">
        <v>643</v>
      </c>
      <c r="G574" s="289"/>
      <c r="H574" s="290" t="s">
        <v>1</v>
      </c>
      <c r="I574" s="292"/>
      <c r="J574" s="289"/>
      <c r="K574" s="289"/>
      <c r="L574" s="293"/>
      <c r="M574" s="294"/>
      <c r="N574" s="295"/>
      <c r="O574" s="295"/>
      <c r="P574" s="295"/>
      <c r="Q574" s="295"/>
      <c r="R574" s="295"/>
      <c r="S574" s="295"/>
      <c r="T574" s="296"/>
      <c r="U574" s="15"/>
      <c r="V574" s="15"/>
      <c r="W574" s="15"/>
      <c r="X574" s="15"/>
      <c r="Y574" s="15"/>
      <c r="Z574" s="15"/>
      <c r="AA574" s="15"/>
      <c r="AB574" s="15"/>
      <c r="AC574" s="15"/>
      <c r="AD574" s="15"/>
      <c r="AE574" s="15"/>
      <c r="AT574" s="297" t="s">
        <v>271</v>
      </c>
      <c r="AU574" s="297" t="s">
        <v>99</v>
      </c>
      <c r="AV574" s="15" t="s">
        <v>91</v>
      </c>
      <c r="AW574" s="15" t="s">
        <v>38</v>
      </c>
      <c r="AX574" s="15" t="s">
        <v>83</v>
      </c>
      <c r="AY574" s="297" t="s">
        <v>184</v>
      </c>
    </row>
    <row r="575" s="13" customFormat="1">
      <c r="A575" s="13"/>
      <c r="B575" s="266"/>
      <c r="C575" s="267"/>
      <c r="D575" s="258" t="s">
        <v>271</v>
      </c>
      <c r="E575" s="268" t="s">
        <v>1</v>
      </c>
      <c r="F575" s="269" t="s">
        <v>1007</v>
      </c>
      <c r="G575" s="267"/>
      <c r="H575" s="270">
        <v>30.850000000000001</v>
      </c>
      <c r="I575" s="271"/>
      <c r="J575" s="267"/>
      <c r="K575" s="267"/>
      <c r="L575" s="272"/>
      <c r="M575" s="273"/>
      <c r="N575" s="274"/>
      <c r="O575" s="274"/>
      <c r="P575" s="274"/>
      <c r="Q575" s="274"/>
      <c r="R575" s="274"/>
      <c r="S575" s="274"/>
      <c r="T575" s="275"/>
      <c r="U575" s="13"/>
      <c r="V575" s="13"/>
      <c r="W575" s="13"/>
      <c r="X575" s="13"/>
      <c r="Y575" s="13"/>
      <c r="Z575" s="13"/>
      <c r="AA575" s="13"/>
      <c r="AB575" s="13"/>
      <c r="AC575" s="13"/>
      <c r="AD575" s="13"/>
      <c r="AE575" s="13"/>
      <c r="AT575" s="276" t="s">
        <v>271</v>
      </c>
      <c r="AU575" s="276" t="s">
        <v>99</v>
      </c>
      <c r="AV575" s="13" t="s">
        <v>99</v>
      </c>
      <c r="AW575" s="13" t="s">
        <v>38</v>
      </c>
      <c r="AX575" s="13" t="s">
        <v>83</v>
      </c>
      <c r="AY575" s="276" t="s">
        <v>184</v>
      </c>
    </row>
    <row r="576" s="14" customFormat="1">
      <c r="A576" s="14"/>
      <c r="B576" s="277"/>
      <c r="C576" s="278"/>
      <c r="D576" s="258" t="s">
        <v>271</v>
      </c>
      <c r="E576" s="279" t="s">
        <v>1</v>
      </c>
      <c r="F576" s="280" t="s">
        <v>273</v>
      </c>
      <c r="G576" s="278"/>
      <c r="H576" s="281">
        <v>30.850000000000001</v>
      </c>
      <c r="I576" s="282"/>
      <c r="J576" s="278"/>
      <c r="K576" s="278"/>
      <c r="L576" s="283"/>
      <c r="M576" s="284"/>
      <c r="N576" s="285"/>
      <c r="O576" s="285"/>
      <c r="P576" s="285"/>
      <c r="Q576" s="285"/>
      <c r="R576" s="285"/>
      <c r="S576" s="285"/>
      <c r="T576" s="286"/>
      <c r="U576" s="14"/>
      <c r="V576" s="14"/>
      <c r="W576" s="14"/>
      <c r="X576" s="14"/>
      <c r="Y576" s="14"/>
      <c r="Z576" s="14"/>
      <c r="AA576" s="14"/>
      <c r="AB576" s="14"/>
      <c r="AC576" s="14"/>
      <c r="AD576" s="14"/>
      <c r="AE576" s="14"/>
      <c r="AT576" s="287" t="s">
        <v>271</v>
      </c>
      <c r="AU576" s="287" t="s">
        <v>99</v>
      </c>
      <c r="AV576" s="14" t="s">
        <v>196</v>
      </c>
      <c r="AW576" s="14" t="s">
        <v>38</v>
      </c>
      <c r="AX576" s="14" t="s">
        <v>91</v>
      </c>
      <c r="AY576" s="287" t="s">
        <v>184</v>
      </c>
    </row>
    <row r="577" s="2" customFormat="1" ht="16.5" customHeight="1">
      <c r="A577" s="40"/>
      <c r="B577" s="41"/>
      <c r="C577" s="245" t="s">
        <v>1008</v>
      </c>
      <c r="D577" s="245" t="s">
        <v>187</v>
      </c>
      <c r="E577" s="246" t="s">
        <v>1009</v>
      </c>
      <c r="F577" s="247" t="s">
        <v>1010</v>
      </c>
      <c r="G577" s="248" t="s">
        <v>269</v>
      </c>
      <c r="H577" s="249">
        <v>76.989999999999995</v>
      </c>
      <c r="I577" s="250"/>
      <c r="J577" s="251">
        <f>ROUND(I577*H577,2)</f>
        <v>0</v>
      </c>
      <c r="K577" s="247" t="s">
        <v>191</v>
      </c>
      <c r="L577" s="46"/>
      <c r="M577" s="252" t="s">
        <v>1</v>
      </c>
      <c r="N577" s="253" t="s">
        <v>49</v>
      </c>
      <c r="O577" s="93"/>
      <c r="P577" s="254">
        <f>O577*H577</f>
        <v>0</v>
      </c>
      <c r="Q577" s="254">
        <v>0.084000000000000005</v>
      </c>
      <c r="R577" s="254">
        <f>Q577*H577</f>
        <v>6.4671599999999998</v>
      </c>
      <c r="S577" s="254">
        <v>0</v>
      </c>
      <c r="T577" s="255">
        <f>S577*H577</f>
        <v>0</v>
      </c>
      <c r="U577" s="40"/>
      <c r="V577" s="40"/>
      <c r="W577" s="40"/>
      <c r="X577" s="40"/>
      <c r="Y577" s="40"/>
      <c r="Z577" s="40"/>
      <c r="AA577" s="40"/>
      <c r="AB577" s="40"/>
      <c r="AC577" s="40"/>
      <c r="AD577" s="40"/>
      <c r="AE577" s="40"/>
      <c r="AR577" s="256" t="s">
        <v>196</v>
      </c>
      <c r="AT577" s="256" t="s">
        <v>187</v>
      </c>
      <c r="AU577" s="256" t="s">
        <v>99</v>
      </c>
      <c r="AY577" s="18" t="s">
        <v>184</v>
      </c>
      <c r="BE577" s="257">
        <f>IF(N577="základní",J577,0)</f>
        <v>0</v>
      </c>
      <c r="BF577" s="257">
        <f>IF(N577="snížená",J577,0)</f>
        <v>0</v>
      </c>
      <c r="BG577" s="257">
        <f>IF(N577="zákl. přenesená",J577,0)</f>
        <v>0</v>
      </c>
      <c r="BH577" s="257">
        <f>IF(N577="sníž. přenesená",J577,0)</f>
        <v>0</v>
      </c>
      <c r="BI577" s="257">
        <f>IF(N577="nulová",J577,0)</f>
        <v>0</v>
      </c>
      <c r="BJ577" s="18" t="s">
        <v>99</v>
      </c>
      <c r="BK577" s="257">
        <f>ROUND(I577*H577,2)</f>
        <v>0</v>
      </c>
      <c r="BL577" s="18" t="s">
        <v>196</v>
      </c>
      <c r="BM577" s="256" t="s">
        <v>1011</v>
      </c>
    </row>
    <row r="578" s="15" customFormat="1">
      <c r="A578" s="15"/>
      <c r="B578" s="288"/>
      <c r="C578" s="289"/>
      <c r="D578" s="258" t="s">
        <v>271</v>
      </c>
      <c r="E578" s="290" t="s">
        <v>1</v>
      </c>
      <c r="F578" s="291" t="s">
        <v>535</v>
      </c>
      <c r="G578" s="289"/>
      <c r="H578" s="290" t="s">
        <v>1</v>
      </c>
      <c r="I578" s="292"/>
      <c r="J578" s="289"/>
      <c r="K578" s="289"/>
      <c r="L578" s="293"/>
      <c r="M578" s="294"/>
      <c r="N578" s="295"/>
      <c r="O578" s="295"/>
      <c r="P578" s="295"/>
      <c r="Q578" s="295"/>
      <c r="R578" s="295"/>
      <c r="S578" s="295"/>
      <c r="T578" s="296"/>
      <c r="U578" s="15"/>
      <c r="V578" s="15"/>
      <c r="W578" s="15"/>
      <c r="X578" s="15"/>
      <c r="Y578" s="15"/>
      <c r="Z578" s="15"/>
      <c r="AA578" s="15"/>
      <c r="AB578" s="15"/>
      <c r="AC578" s="15"/>
      <c r="AD578" s="15"/>
      <c r="AE578" s="15"/>
      <c r="AT578" s="297" t="s">
        <v>271</v>
      </c>
      <c r="AU578" s="297" t="s">
        <v>99</v>
      </c>
      <c r="AV578" s="15" t="s">
        <v>91</v>
      </c>
      <c r="AW578" s="15" t="s">
        <v>38</v>
      </c>
      <c r="AX578" s="15" t="s">
        <v>83</v>
      </c>
      <c r="AY578" s="297" t="s">
        <v>184</v>
      </c>
    </row>
    <row r="579" s="13" customFormat="1">
      <c r="A579" s="13"/>
      <c r="B579" s="266"/>
      <c r="C579" s="267"/>
      <c r="D579" s="258" t="s">
        <v>271</v>
      </c>
      <c r="E579" s="268" t="s">
        <v>1</v>
      </c>
      <c r="F579" s="269" t="s">
        <v>1012</v>
      </c>
      <c r="G579" s="267"/>
      <c r="H579" s="270">
        <v>76.989999999999995</v>
      </c>
      <c r="I579" s="271"/>
      <c r="J579" s="267"/>
      <c r="K579" s="267"/>
      <c r="L579" s="272"/>
      <c r="M579" s="273"/>
      <c r="N579" s="274"/>
      <c r="O579" s="274"/>
      <c r="P579" s="274"/>
      <c r="Q579" s="274"/>
      <c r="R579" s="274"/>
      <c r="S579" s="274"/>
      <c r="T579" s="275"/>
      <c r="U579" s="13"/>
      <c r="V579" s="13"/>
      <c r="W579" s="13"/>
      <c r="X579" s="13"/>
      <c r="Y579" s="13"/>
      <c r="Z579" s="13"/>
      <c r="AA579" s="13"/>
      <c r="AB579" s="13"/>
      <c r="AC579" s="13"/>
      <c r="AD579" s="13"/>
      <c r="AE579" s="13"/>
      <c r="AT579" s="276" t="s">
        <v>271</v>
      </c>
      <c r="AU579" s="276" t="s">
        <v>99</v>
      </c>
      <c r="AV579" s="13" t="s">
        <v>99</v>
      </c>
      <c r="AW579" s="13" t="s">
        <v>38</v>
      </c>
      <c r="AX579" s="13" t="s">
        <v>83</v>
      </c>
      <c r="AY579" s="276" t="s">
        <v>184</v>
      </c>
    </row>
    <row r="580" s="14" customFormat="1">
      <c r="A580" s="14"/>
      <c r="B580" s="277"/>
      <c r="C580" s="278"/>
      <c r="D580" s="258" t="s">
        <v>271</v>
      </c>
      <c r="E580" s="279" t="s">
        <v>1</v>
      </c>
      <c r="F580" s="280" t="s">
        <v>273</v>
      </c>
      <c r="G580" s="278"/>
      <c r="H580" s="281">
        <v>76.989999999999995</v>
      </c>
      <c r="I580" s="282"/>
      <c r="J580" s="278"/>
      <c r="K580" s="278"/>
      <c r="L580" s="283"/>
      <c r="M580" s="284"/>
      <c r="N580" s="285"/>
      <c r="O580" s="285"/>
      <c r="P580" s="285"/>
      <c r="Q580" s="285"/>
      <c r="R580" s="285"/>
      <c r="S580" s="285"/>
      <c r="T580" s="286"/>
      <c r="U580" s="14"/>
      <c r="V580" s="14"/>
      <c r="W580" s="14"/>
      <c r="X580" s="14"/>
      <c r="Y580" s="14"/>
      <c r="Z580" s="14"/>
      <c r="AA580" s="14"/>
      <c r="AB580" s="14"/>
      <c r="AC580" s="14"/>
      <c r="AD580" s="14"/>
      <c r="AE580" s="14"/>
      <c r="AT580" s="287" t="s">
        <v>271</v>
      </c>
      <c r="AU580" s="287" t="s">
        <v>99</v>
      </c>
      <c r="AV580" s="14" t="s">
        <v>196</v>
      </c>
      <c r="AW580" s="14" t="s">
        <v>38</v>
      </c>
      <c r="AX580" s="14" t="s">
        <v>91</v>
      </c>
      <c r="AY580" s="287" t="s">
        <v>184</v>
      </c>
    </row>
    <row r="581" s="2" customFormat="1" ht="16.5" customHeight="1">
      <c r="A581" s="40"/>
      <c r="B581" s="41"/>
      <c r="C581" s="245" t="s">
        <v>1013</v>
      </c>
      <c r="D581" s="245" t="s">
        <v>187</v>
      </c>
      <c r="E581" s="246" t="s">
        <v>1014</v>
      </c>
      <c r="F581" s="247" t="s">
        <v>1015</v>
      </c>
      <c r="G581" s="248" t="s">
        <v>269</v>
      </c>
      <c r="H581" s="249">
        <v>1057.2529999999999</v>
      </c>
      <c r="I581" s="250"/>
      <c r="J581" s="251">
        <f>ROUND(I581*H581,2)</f>
        <v>0</v>
      </c>
      <c r="K581" s="247" t="s">
        <v>191</v>
      </c>
      <c r="L581" s="46"/>
      <c r="M581" s="252" t="s">
        <v>1</v>
      </c>
      <c r="N581" s="253" t="s">
        <v>49</v>
      </c>
      <c r="O581" s="93"/>
      <c r="P581" s="254">
        <f>O581*H581</f>
        <v>0</v>
      </c>
      <c r="Q581" s="254">
        <v>0.063</v>
      </c>
      <c r="R581" s="254">
        <f>Q581*H581</f>
        <v>66.606938999999997</v>
      </c>
      <c r="S581" s="254">
        <v>0</v>
      </c>
      <c r="T581" s="255">
        <f>S581*H581</f>
        <v>0</v>
      </c>
      <c r="U581" s="40"/>
      <c r="V581" s="40"/>
      <c r="W581" s="40"/>
      <c r="X581" s="40"/>
      <c r="Y581" s="40"/>
      <c r="Z581" s="40"/>
      <c r="AA581" s="40"/>
      <c r="AB581" s="40"/>
      <c r="AC581" s="40"/>
      <c r="AD581" s="40"/>
      <c r="AE581" s="40"/>
      <c r="AR581" s="256" t="s">
        <v>196</v>
      </c>
      <c r="AT581" s="256" t="s">
        <v>187</v>
      </c>
      <c r="AU581" s="256" t="s">
        <v>99</v>
      </c>
      <c r="AY581" s="18" t="s">
        <v>184</v>
      </c>
      <c r="BE581" s="257">
        <f>IF(N581="základní",J581,0)</f>
        <v>0</v>
      </c>
      <c r="BF581" s="257">
        <f>IF(N581="snížená",J581,0)</f>
        <v>0</v>
      </c>
      <c r="BG581" s="257">
        <f>IF(N581="zákl. přenesená",J581,0)</f>
        <v>0</v>
      </c>
      <c r="BH581" s="257">
        <f>IF(N581="sníž. přenesená",J581,0)</f>
        <v>0</v>
      </c>
      <c r="BI581" s="257">
        <f>IF(N581="nulová",J581,0)</f>
        <v>0</v>
      </c>
      <c r="BJ581" s="18" t="s">
        <v>99</v>
      </c>
      <c r="BK581" s="257">
        <f>ROUND(I581*H581,2)</f>
        <v>0</v>
      </c>
      <c r="BL581" s="18" t="s">
        <v>196</v>
      </c>
      <c r="BM581" s="256" t="s">
        <v>1016</v>
      </c>
    </row>
    <row r="582" s="2" customFormat="1" ht="16.5" customHeight="1">
      <c r="A582" s="40"/>
      <c r="B582" s="41"/>
      <c r="C582" s="245" t="s">
        <v>1017</v>
      </c>
      <c r="D582" s="245" t="s">
        <v>187</v>
      </c>
      <c r="E582" s="246" t="s">
        <v>1018</v>
      </c>
      <c r="F582" s="247" t="s">
        <v>1019</v>
      </c>
      <c r="G582" s="248" t="s">
        <v>269</v>
      </c>
      <c r="H582" s="249">
        <v>1245.2000000000001</v>
      </c>
      <c r="I582" s="250"/>
      <c r="J582" s="251">
        <f>ROUND(I582*H582,2)</f>
        <v>0</v>
      </c>
      <c r="K582" s="247" t="s">
        <v>191</v>
      </c>
      <c r="L582" s="46"/>
      <c r="M582" s="252" t="s">
        <v>1</v>
      </c>
      <c r="N582" s="253" t="s">
        <v>49</v>
      </c>
      <c r="O582" s="93"/>
      <c r="P582" s="254">
        <f>O582*H582</f>
        <v>0</v>
      </c>
      <c r="Q582" s="254">
        <v>0.11</v>
      </c>
      <c r="R582" s="254">
        <f>Q582*H582</f>
        <v>136.97200000000001</v>
      </c>
      <c r="S582" s="254">
        <v>0</v>
      </c>
      <c r="T582" s="255">
        <f>S582*H582</f>
        <v>0</v>
      </c>
      <c r="U582" s="40"/>
      <c r="V582" s="40"/>
      <c r="W582" s="40"/>
      <c r="X582" s="40"/>
      <c r="Y582" s="40"/>
      <c r="Z582" s="40"/>
      <c r="AA582" s="40"/>
      <c r="AB582" s="40"/>
      <c r="AC582" s="40"/>
      <c r="AD582" s="40"/>
      <c r="AE582" s="40"/>
      <c r="AR582" s="256" t="s">
        <v>196</v>
      </c>
      <c r="AT582" s="256" t="s">
        <v>187</v>
      </c>
      <c r="AU582" s="256" t="s">
        <v>99</v>
      </c>
      <c r="AY582" s="18" t="s">
        <v>184</v>
      </c>
      <c r="BE582" s="257">
        <f>IF(N582="základní",J582,0)</f>
        <v>0</v>
      </c>
      <c r="BF582" s="257">
        <f>IF(N582="snížená",J582,0)</f>
        <v>0</v>
      </c>
      <c r="BG582" s="257">
        <f>IF(N582="zákl. přenesená",J582,0)</f>
        <v>0</v>
      </c>
      <c r="BH582" s="257">
        <f>IF(N582="sníž. přenesená",J582,0)</f>
        <v>0</v>
      </c>
      <c r="BI582" s="257">
        <f>IF(N582="nulová",J582,0)</f>
        <v>0</v>
      </c>
      <c r="BJ582" s="18" t="s">
        <v>99</v>
      </c>
      <c r="BK582" s="257">
        <f>ROUND(I582*H582,2)</f>
        <v>0</v>
      </c>
      <c r="BL582" s="18" t="s">
        <v>196</v>
      </c>
      <c r="BM582" s="256" t="s">
        <v>1020</v>
      </c>
    </row>
    <row r="583" s="15" customFormat="1">
      <c r="A583" s="15"/>
      <c r="B583" s="288"/>
      <c r="C583" s="289"/>
      <c r="D583" s="258" t="s">
        <v>271</v>
      </c>
      <c r="E583" s="290" t="s">
        <v>1</v>
      </c>
      <c r="F583" s="291" t="s">
        <v>760</v>
      </c>
      <c r="G583" s="289"/>
      <c r="H583" s="290" t="s">
        <v>1</v>
      </c>
      <c r="I583" s="292"/>
      <c r="J583" s="289"/>
      <c r="K583" s="289"/>
      <c r="L583" s="293"/>
      <c r="M583" s="294"/>
      <c r="N583" s="295"/>
      <c r="O583" s="295"/>
      <c r="P583" s="295"/>
      <c r="Q583" s="295"/>
      <c r="R583" s="295"/>
      <c r="S583" s="295"/>
      <c r="T583" s="296"/>
      <c r="U583" s="15"/>
      <c r="V583" s="15"/>
      <c r="W583" s="15"/>
      <c r="X583" s="15"/>
      <c r="Y583" s="15"/>
      <c r="Z583" s="15"/>
      <c r="AA583" s="15"/>
      <c r="AB583" s="15"/>
      <c r="AC583" s="15"/>
      <c r="AD583" s="15"/>
      <c r="AE583" s="15"/>
      <c r="AT583" s="297" t="s">
        <v>271</v>
      </c>
      <c r="AU583" s="297" t="s">
        <v>99</v>
      </c>
      <c r="AV583" s="15" t="s">
        <v>91</v>
      </c>
      <c r="AW583" s="15" t="s">
        <v>38</v>
      </c>
      <c r="AX583" s="15" t="s">
        <v>83</v>
      </c>
      <c r="AY583" s="297" t="s">
        <v>184</v>
      </c>
    </row>
    <row r="584" s="13" customFormat="1">
      <c r="A584" s="13"/>
      <c r="B584" s="266"/>
      <c r="C584" s="267"/>
      <c r="D584" s="258" t="s">
        <v>271</v>
      </c>
      <c r="E584" s="268" t="s">
        <v>1</v>
      </c>
      <c r="F584" s="269" t="s">
        <v>1021</v>
      </c>
      <c r="G584" s="267"/>
      <c r="H584" s="270">
        <v>72.109999999999999</v>
      </c>
      <c r="I584" s="271"/>
      <c r="J584" s="267"/>
      <c r="K584" s="267"/>
      <c r="L584" s="272"/>
      <c r="M584" s="273"/>
      <c r="N584" s="274"/>
      <c r="O584" s="274"/>
      <c r="P584" s="274"/>
      <c r="Q584" s="274"/>
      <c r="R584" s="274"/>
      <c r="S584" s="274"/>
      <c r="T584" s="275"/>
      <c r="U584" s="13"/>
      <c r="V584" s="13"/>
      <c r="W584" s="13"/>
      <c r="X584" s="13"/>
      <c r="Y584" s="13"/>
      <c r="Z584" s="13"/>
      <c r="AA584" s="13"/>
      <c r="AB584" s="13"/>
      <c r="AC584" s="13"/>
      <c r="AD584" s="13"/>
      <c r="AE584" s="13"/>
      <c r="AT584" s="276" t="s">
        <v>271</v>
      </c>
      <c r="AU584" s="276" t="s">
        <v>99</v>
      </c>
      <c r="AV584" s="13" t="s">
        <v>99</v>
      </c>
      <c r="AW584" s="13" t="s">
        <v>38</v>
      </c>
      <c r="AX584" s="13" t="s">
        <v>83</v>
      </c>
      <c r="AY584" s="276" t="s">
        <v>184</v>
      </c>
    </row>
    <row r="585" s="13" customFormat="1">
      <c r="A585" s="13"/>
      <c r="B585" s="266"/>
      <c r="C585" s="267"/>
      <c r="D585" s="258" t="s">
        <v>271</v>
      </c>
      <c r="E585" s="268" t="s">
        <v>1</v>
      </c>
      <c r="F585" s="269" t="s">
        <v>1022</v>
      </c>
      <c r="G585" s="267"/>
      <c r="H585" s="270">
        <v>73.469999999999999</v>
      </c>
      <c r="I585" s="271"/>
      <c r="J585" s="267"/>
      <c r="K585" s="267"/>
      <c r="L585" s="272"/>
      <c r="M585" s="273"/>
      <c r="N585" s="274"/>
      <c r="O585" s="274"/>
      <c r="P585" s="274"/>
      <c r="Q585" s="274"/>
      <c r="R585" s="274"/>
      <c r="S585" s="274"/>
      <c r="T585" s="275"/>
      <c r="U585" s="13"/>
      <c r="V585" s="13"/>
      <c r="W585" s="13"/>
      <c r="X585" s="13"/>
      <c r="Y585" s="13"/>
      <c r="Z585" s="13"/>
      <c r="AA585" s="13"/>
      <c r="AB585" s="13"/>
      <c r="AC585" s="13"/>
      <c r="AD585" s="13"/>
      <c r="AE585" s="13"/>
      <c r="AT585" s="276" t="s">
        <v>271</v>
      </c>
      <c r="AU585" s="276" t="s">
        <v>99</v>
      </c>
      <c r="AV585" s="13" t="s">
        <v>99</v>
      </c>
      <c r="AW585" s="13" t="s">
        <v>38</v>
      </c>
      <c r="AX585" s="13" t="s">
        <v>83</v>
      </c>
      <c r="AY585" s="276" t="s">
        <v>184</v>
      </c>
    </row>
    <row r="586" s="13" customFormat="1">
      <c r="A586" s="13"/>
      <c r="B586" s="266"/>
      <c r="C586" s="267"/>
      <c r="D586" s="258" t="s">
        <v>271</v>
      </c>
      <c r="E586" s="268" t="s">
        <v>1</v>
      </c>
      <c r="F586" s="269" t="s">
        <v>1023</v>
      </c>
      <c r="G586" s="267"/>
      <c r="H586" s="270">
        <v>51.880000000000003</v>
      </c>
      <c r="I586" s="271"/>
      <c r="J586" s="267"/>
      <c r="K586" s="267"/>
      <c r="L586" s="272"/>
      <c r="M586" s="273"/>
      <c r="N586" s="274"/>
      <c r="O586" s="274"/>
      <c r="P586" s="274"/>
      <c r="Q586" s="274"/>
      <c r="R586" s="274"/>
      <c r="S586" s="274"/>
      <c r="T586" s="275"/>
      <c r="U586" s="13"/>
      <c r="V586" s="13"/>
      <c r="W586" s="13"/>
      <c r="X586" s="13"/>
      <c r="Y586" s="13"/>
      <c r="Z586" s="13"/>
      <c r="AA586" s="13"/>
      <c r="AB586" s="13"/>
      <c r="AC586" s="13"/>
      <c r="AD586" s="13"/>
      <c r="AE586" s="13"/>
      <c r="AT586" s="276" t="s">
        <v>271</v>
      </c>
      <c r="AU586" s="276" t="s">
        <v>99</v>
      </c>
      <c r="AV586" s="13" t="s">
        <v>99</v>
      </c>
      <c r="AW586" s="13" t="s">
        <v>38</v>
      </c>
      <c r="AX586" s="13" t="s">
        <v>83</v>
      </c>
      <c r="AY586" s="276" t="s">
        <v>184</v>
      </c>
    </row>
    <row r="587" s="13" customFormat="1">
      <c r="A587" s="13"/>
      <c r="B587" s="266"/>
      <c r="C587" s="267"/>
      <c r="D587" s="258" t="s">
        <v>271</v>
      </c>
      <c r="E587" s="268" t="s">
        <v>1</v>
      </c>
      <c r="F587" s="269" t="s">
        <v>1024</v>
      </c>
      <c r="G587" s="267"/>
      <c r="H587" s="270">
        <v>27.23</v>
      </c>
      <c r="I587" s="271"/>
      <c r="J587" s="267"/>
      <c r="K587" s="267"/>
      <c r="L587" s="272"/>
      <c r="M587" s="273"/>
      <c r="N587" s="274"/>
      <c r="O587" s="274"/>
      <c r="P587" s="274"/>
      <c r="Q587" s="274"/>
      <c r="R587" s="274"/>
      <c r="S587" s="274"/>
      <c r="T587" s="275"/>
      <c r="U587" s="13"/>
      <c r="V587" s="13"/>
      <c r="W587" s="13"/>
      <c r="X587" s="13"/>
      <c r="Y587" s="13"/>
      <c r="Z587" s="13"/>
      <c r="AA587" s="13"/>
      <c r="AB587" s="13"/>
      <c r="AC587" s="13"/>
      <c r="AD587" s="13"/>
      <c r="AE587" s="13"/>
      <c r="AT587" s="276" t="s">
        <v>271</v>
      </c>
      <c r="AU587" s="276" t="s">
        <v>99</v>
      </c>
      <c r="AV587" s="13" t="s">
        <v>99</v>
      </c>
      <c r="AW587" s="13" t="s">
        <v>38</v>
      </c>
      <c r="AX587" s="13" t="s">
        <v>83</v>
      </c>
      <c r="AY587" s="276" t="s">
        <v>184</v>
      </c>
    </row>
    <row r="588" s="13" customFormat="1">
      <c r="A588" s="13"/>
      <c r="B588" s="266"/>
      <c r="C588" s="267"/>
      <c r="D588" s="258" t="s">
        <v>271</v>
      </c>
      <c r="E588" s="268" t="s">
        <v>1</v>
      </c>
      <c r="F588" s="269" t="s">
        <v>1025</v>
      </c>
      <c r="G588" s="267"/>
      <c r="H588" s="270">
        <v>72.760000000000005</v>
      </c>
      <c r="I588" s="271"/>
      <c r="J588" s="267"/>
      <c r="K588" s="267"/>
      <c r="L588" s="272"/>
      <c r="M588" s="273"/>
      <c r="N588" s="274"/>
      <c r="O588" s="274"/>
      <c r="P588" s="274"/>
      <c r="Q588" s="274"/>
      <c r="R588" s="274"/>
      <c r="S588" s="274"/>
      <c r="T588" s="275"/>
      <c r="U588" s="13"/>
      <c r="V588" s="13"/>
      <c r="W588" s="13"/>
      <c r="X588" s="13"/>
      <c r="Y588" s="13"/>
      <c r="Z588" s="13"/>
      <c r="AA588" s="13"/>
      <c r="AB588" s="13"/>
      <c r="AC588" s="13"/>
      <c r="AD588" s="13"/>
      <c r="AE588" s="13"/>
      <c r="AT588" s="276" t="s">
        <v>271</v>
      </c>
      <c r="AU588" s="276" t="s">
        <v>99</v>
      </c>
      <c r="AV588" s="13" t="s">
        <v>99</v>
      </c>
      <c r="AW588" s="13" t="s">
        <v>38</v>
      </c>
      <c r="AX588" s="13" t="s">
        <v>83</v>
      </c>
      <c r="AY588" s="276" t="s">
        <v>184</v>
      </c>
    </row>
    <row r="589" s="13" customFormat="1">
      <c r="A589" s="13"/>
      <c r="B589" s="266"/>
      <c r="C589" s="267"/>
      <c r="D589" s="258" t="s">
        <v>271</v>
      </c>
      <c r="E589" s="268" t="s">
        <v>1</v>
      </c>
      <c r="F589" s="269" t="s">
        <v>1026</v>
      </c>
      <c r="G589" s="267"/>
      <c r="H589" s="270">
        <v>10.9</v>
      </c>
      <c r="I589" s="271"/>
      <c r="J589" s="267"/>
      <c r="K589" s="267"/>
      <c r="L589" s="272"/>
      <c r="M589" s="273"/>
      <c r="N589" s="274"/>
      <c r="O589" s="274"/>
      <c r="P589" s="274"/>
      <c r="Q589" s="274"/>
      <c r="R589" s="274"/>
      <c r="S589" s="274"/>
      <c r="T589" s="275"/>
      <c r="U589" s="13"/>
      <c r="V589" s="13"/>
      <c r="W589" s="13"/>
      <c r="X589" s="13"/>
      <c r="Y589" s="13"/>
      <c r="Z589" s="13"/>
      <c r="AA589" s="13"/>
      <c r="AB589" s="13"/>
      <c r="AC589" s="13"/>
      <c r="AD589" s="13"/>
      <c r="AE589" s="13"/>
      <c r="AT589" s="276" t="s">
        <v>271</v>
      </c>
      <c r="AU589" s="276" t="s">
        <v>99</v>
      </c>
      <c r="AV589" s="13" t="s">
        <v>99</v>
      </c>
      <c r="AW589" s="13" t="s">
        <v>38</v>
      </c>
      <c r="AX589" s="13" t="s">
        <v>83</v>
      </c>
      <c r="AY589" s="276" t="s">
        <v>184</v>
      </c>
    </row>
    <row r="590" s="13" customFormat="1">
      <c r="A590" s="13"/>
      <c r="B590" s="266"/>
      <c r="C590" s="267"/>
      <c r="D590" s="258" t="s">
        <v>271</v>
      </c>
      <c r="E590" s="268" t="s">
        <v>1</v>
      </c>
      <c r="F590" s="269" t="s">
        <v>1027</v>
      </c>
      <c r="G590" s="267"/>
      <c r="H590" s="270">
        <v>63.390000000000001</v>
      </c>
      <c r="I590" s="271"/>
      <c r="J590" s="267"/>
      <c r="K590" s="267"/>
      <c r="L590" s="272"/>
      <c r="M590" s="273"/>
      <c r="N590" s="274"/>
      <c r="O590" s="274"/>
      <c r="P590" s="274"/>
      <c r="Q590" s="274"/>
      <c r="R590" s="274"/>
      <c r="S590" s="274"/>
      <c r="T590" s="275"/>
      <c r="U590" s="13"/>
      <c r="V590" s="13"/>
      <c r="W590" s="13"/>
      <c r="X590" s="13"/>
      <c r="Y590" s="13"/>
      <c r="Z590" s="13"/>
      <c r="AA590" s="13"/>
      <c r="AB590" s="13"/>
      <c r="AC590" s="13"/>
      <c r="AD590" s="13"/>
      <c r="AE590" s="13"/>
      <c r="AT590" s="276" t="s">
        <v>271</v>
      </c>
      <c r="AU590" s="276" t="s">
        <v>99</v>
      </c>
      <c r="AV590" s="13" t="s">
        <v>99</v>
      </c>
      <c r="AW590" s="13" t="s">
        <v>38</v>
      </c>
      <c r="AX590" s="13" t="s">
        <v>83</v>
      </c>
      <c r="AY590" s="276" t="s">
        <v>184</v>
      </c>
    </row>
    <row r="591" s="16" customFormat="1">
      <c r="A591" s="16"/>
      <c r="B591" s="298"/>
      <c r="C591" s="299"/>
      <c r="D591" s="258" t="s">
        <v>271</v>
      </c>
      <c r="E591" s="300" t="s">
        <v>1</v>
      </c>
      <c r="F591" s="301" t="s">
        <v>346</v>
      </c>
      <c r="G591" s="299"/>
      <c r="H591" s="302">
        <v>371.74000000000001</v>
      </c>
      <c r="I591" s="303"/>
      <c r="J591" s="299"/>
      <c r="K591" s="299"/>
      <c r="L591" s="304"/>
      <c r="M591" s="305"/>
      <c r="N591" s="306"/>
      <c r="O591" s="306"/>
      <c r="P591" s="306"/>
      <c r="Q591" s="306"/>
      <c r="R591" s="306"/>
      <c r="S591" s="306"/>
      <c r="T591" s="307"/>
      <c r="U591" s="16"/>
      <c r="V591" s="16"/>
      <c r="W591" s="16"/>
      <c r="X591" s="16"/>
      <c r="Y591" s="16"/>
      <c r="Z591" s="16"/>
      <c r="AA591" s="16"/>
      <c r="AB591" s="16"/>
      <c r="AC591" s="16"/>
      <c r="AD591" s="16"/>
      <c r="AE591" s="16"/>
      <c r="AT591" s="308" t="s">
        <v>271</v>
      </c>
      <c r="AU591" s="308" t="s">
        <v>99</v>
      </c>
      <c r="AV591" s="16" t="s">
        <v>278</v>
      </c>
      <c r="AW591" s="16" t="s">
        <v>38</v>
      </c>
      <c r="AX591" s="16" t="s">
        <v>83</v>
      </c>
      <c r="AY591" s="308" t="s">
        <v>184</v>
      </c>
    </row>
    <row r="592" s="13" customFormat="1">
      <c r="A592" s="13"/>
      <c r="B592" s="266"/>
      <c r="C592" s="267"/>
      <c r="D592" s="258" t="s">
        <v>271</v>
      </c>
      <c r="E592" s="268" t="s">
        <v>1</v>
      </c>
      <c r="F592" s="269" t="s">
        <v>1028</v>
      </c>
      <c r="G592" s="267"/>
      <c r="H592" s="270">
        <v>31.440000000000001</v>
      </c>
      <c r="I592" s="271"/>
      <c r="J592" s="267"/>
      <c r="K592" s="267"/>
      <c r="L592" s="272"/>
      <c r="M592" s="273"/>
      <c r="N592" s="274"/>
      <c r="O592" s="274"/>
      <c r="P592" s="274"/>
      <c r="Q592" s="274"/>
      <c r="R592" s="274"/>
      <c r="S592" s="274"/>
      <c r="T592" s="275"/>
      <c r="U592" s="13"/>
      <c r="V592" s="13"/>
      <c r="W592" s="13"/>
      <c r="X592" s="13"/>
      <c r="Y592" s="13"/>
      <c r="Z592" s="13"/>
      <c r="AA592" s="13"/>
      <c r="AB592" s="13"/>
      <c r="AC592" s="13"/>
      <c r="AD592" s="13"/>
      <c r="AE592" s="13"/>
      <c r="AT592" s="276" t="s">
        <v>271</v>
      </c>
      <c r="AU592" s="276" t="s">
        <v>99</v>
      </c>
      <c r="AV592" s="13" t="s">
        <v>99</v>
      </c>
      <c r="AW592" s="13" t="s">
        <v>38</v>
      </c>
      <c r="AX592" s="13" t="s">
        <v>83</v>
      </c>
      <c r="AY592" s="276" t="s">
        <v>184</v>
      </c>
    </row>
    <row r="593" s="13" customFormat="1">
      <c r="A593" s="13"/>
      <c r="B593" s="266"/>
      <c r="C593" s="267"/>
      <c r="D593" s="258" t="s">
        <v>271</v>
      </c>
      <c r="E593" s="268" t="s">
        <v>1</v>
      </c>
      <c r="F593" s="269" t="s">
        <v>1029</v>
      </c>
      <c r="G593" s="267"/>
      <c r="H593" s="270">
        <v>101.41</v>
      </c>
      <c r="I593" s="271"/>
      <c r="J593" s="267"/>
      <c r="K593" s="267"/>
      <c r="L593" s="272"/>
      <c r="M593" s="273"/>
      <c r="N593" s="274"/>
      <c r="O593" s="274"/>
      <c r="P593" s="274"/>
      <c r="Q593" s="274"/>
      <c r="R593" s="274"/>
      <c r="S593" s="274"/>
      <c r="T593" s="275"/>
      <c r="U593" s="13"/>
      <c r="V593" s="13"/>
      <c r="W593" s="13"/>
      <c r="X593" s="13"/>
      <c r="Y593" s="13"/>
      <c r="Z593" s="13"/>
      <c r="AA593" s="13"/>
      <c r="AB593" s="13"/>
      <c r="AC593" s="13"/>
      <c r="AD593" s="13"/>
      <c r="AE593" s="13"/>
      <c r="AT593" s="276" t="s">
        <v>271</v>
      </c>
      <c r="AU593" s="276" t="s">
        <v>99</v>
      </c>
      <c r="AV593" s="13" t="s">
        <v>99</v>
      </c>
      <c r="AW593" s="13" t="s">
        <v>38</v>
      </c>
      <c r="AX593" s="13" t="s">
        <v>83</v>
      </c>
      <c r="AY593" s="276" t="s">
        <v>184</v>
      </c>
    </row>
    <row r="594" s="16" customFormat="1">
      <c r="A594" s="16"/>
      <c r="B594" s="298"/>
      <c r="C594" s="299"/>
      <c r="D594" s="258" t="s">
        <v>271</v>
      </c>
      <c r="E594" s="300" t="s">
        <v>1</v>
      </c>
      <c r="F594" s="301" t="s">
        <v>346</v>
      </c>
      <c r="G594" s="299"/>
      <c r="H594" s="302">
        <v>132.84999999999999</v>
      </c>
      <c r="I594" s="303"/>
      <c r="J594" s="299"/>
      <c r="K594" s="299"/>
      <c r="L594" s="304"/>
      <c r="M594" s="305"/>
      <c r="N594" s="306"/>
      <c r="O594" s="306"/>
      <c r="P594" s="306"/>
      <c r="Q594" s="306"/>
      <c r="R594" s="306"/>
      <c r="S594" s="306"/>
      <c r="T594" s="307"/>
      <c r="U594" s="16"/>
      <c r="V594" s="16"/>
      <c r="W594" s="16"/>
      <c r="X594" s="16"/>
      <c r="Y594" s="16"/>
      <c r="Z594" s="16"/>
      <c r="AA594" s="16"/>
      <c r="AB594" s="16"/>
      <c r="AC594" s="16"/>
      <c r="AD594" s="16"/>
      <c r="AE594" s="16"/>
      <c r="AT594" s="308" t="s">
        <v>271</v>
      </c>
      <c r="AU594" s="308" t="s">
        <v>99</v>
      </c>
      <c r="AV594" s="16" t="s">
        <v>278</v>
      </c>
      <c r="AW594" s="16" t="s">
        <v>38</v>
      </c>
      <c r="AX594" s="16" t="s">
        <v>83</v>
      </c>
      <c r="AY594" s="308" t="s">
        <v>184</v>
      </c>
    </row>
    <row r="595" s="13" customFormat="1">
      <c r="A595" s="13"/>
      <c r="B595" s="266"/>
      <c r="C595" s="267"/>
      <c r="D595" s="258" t="s">
        <v>271</v>
      </c>
      <c r="E595" s="268" t="s">
        <v>1</v>
      </c>
      <c r="F595" s="269" t="s">
        <v>1030</v>
      </c>
      <c r="G595" s="267"/>
      <c r="H595" s="270">
        <v>51.880000000000003</v>
      </c>
      <c r="I595" s="271"/>
      <c r="J595" s="267"/>
      <c r="K595" s="267"/>
      <c r="L595" s="272"/>
      <c r="M595" s="273"/>
      <c r="N595" s="274"/>
      <c r="O595" s="274"/>
      <c r="P595" s="274"/>
      <c r="Q595" s="274"/>
      <c r="R595" s="274"/>
      <c r="S595" s="274"/>
      <c r="T595" s="275"/>
      <c r="U595" s="13"/>
      <c r="V595" s="13"/>
      <c r="W595" s="13"/>
      <c r="X595" s="13"/>
      <c r="Y595" s="13"/>
      <c r="Z595" s="13"/>
      <c r="AA595" s="13"/>
      <c r="AB595" s="13"/>
      <c r="AC595" s="13"/>
      <c r="AD595" s="13"/>
      <c r="AE595" s="13"/>
      <c r="AT595" s="276" t="s">
        <v>271</v>
      </c>
      <c r="AU595" s="276" t="s">
        <v>99</v>
      </c>
      <c r="AV595" s="13" t="s">
        <v>99</v>
      </c>
      <c r="AW595" s="13" t="s">
        <v>38</v>
      </c>
      <c r="AX595" s="13" t="s">
        <v>83</v>
      </c>
      <c r="AY595" s="276" t="s">
        <v>184</v>
      </c>
    </row>
    <row r="596" s="13" customFormat="1">
      <c r="A596" s="13"/>
      <c r="B596" s="266"/>
      <c r="C596" s="267"/>
      <c r="D596" s="258" t="s">
        <v>271</v>
      </c>
      <c r="E596" s="268" t="s">
        <v>1</v>
      </c>
      <c r="F596" s="269" t="s">
        <v>1031</v>
      </c>
      <c r="G596" s="267"/>
      <c r="H596" s="270">
        <v>156.36000000000001</v>
      </c>
      <c r="I596" s="271"/>
      <c r="J596" s="267"/>
      <c r="K596" s="267"/>
      <c r="L596" s="272"/>
      <c r="M596" s="273"/>
      <c r="N596" s="274"/>
      <c r="O596" s="274"/>
      <c r="P596" s="274"/>
      <c r="Q596" s="274"/>
      <c r="R596" s="274"/>
      <c r="S596" s="274"/>
      <c r="T596" s="275"/>
      <c r="U596" s="13"/>
      <c r="V596" s="13"/>
      <c r="W596" s="13"/>
      <c r="X596" s="13"/>
      <c r="Y596" s="13"/>
      <c r="Z596" s="13"/>
      <c r="AA596" s="13"/>
      <c r="AB596" s="13"/>
      <c r="AC596" s="13"/>
      <c r="AD596" s="13"/>
      <c r="AE596" s="13"/>
      <c r="AT596" s="276" t="s">
        <v>271</v>
      </c>
      <c r="AU596" s="276" t="s">
        <v>99</v>
      </c>
      <c r="AV596" s="13" t="s">
        <v>99</v>
      </c>
      <c r="AW596" s="13" t="s">
        <v>38</v>
      </c>
      <c r="AX596" s="13" t="s">
        <v>83</v>
      </c>
      <c r="AY596" s="276" t="s">
        <v>184</v>
      </c>
    </row>
    <row r="597" s="13" customFormat="1">
      <c r="A597" s="13"/>
      <c r="B597" s="266"/>
      <c r="C597" s="267"/>
      <c r="D597" s="258" t="s">
        <v>271</v>
      </c>
      <c r="E597" s="268" t="s">
        <v>1</v>
      </c>
      <c r="F597" s="269" t="s">
        <v>1032</v>
      </c>
      <c r="G597" s="267"/>
      <c r="H597" s="270">
        <v>96.5</v>
      </c>
      <c r="I597" s="271"/>
      <c r="J597" s="267"/>
      <c r="K597" s="267"/>
      <c r="L597" s="272"/>
      <c r="M597" s="273"/>
      <c r="N597" s="274"/>
      <c r="O597" s="274"/>
      <c r="P597" s="274"/>
      <c r="Q597" s="274"/>
      <c r="R597" s="274"/>
      <c r="S597" s="274"/>
      <c r="T597" s="275"/>
      <c r="U597" s="13"/>
      <c r="V597" s="13"/>
      <c r="W597" s="13"/>
      <c r="X597" s="13"/>
      <c r="Y597" s="13"/>
      <c r="Z597" s="13"/>
      <c r="AA597" s="13"/>
      <c r="AB597" s="13"/>
      <c r="AC597" s="13"/>
      <c r="AD597" s="13"/>
      <c r="AE597" s="13"/>
      <c r="AT597" s="276" t="s">
        <v>271</v>
      </c>
      <c r="AU597" s="276" t="s">
        <v>99</v>
      </c>
      <c r="AV597" s="13" t="s">
        <v>99</v>
      </c>
      <c r="AW597" s="13" t="s">
        <v>38</v>
      </c>
      <c r="AX597" s="13" t="s">
        <v>83</v>
      </c>
      <c r="AY597" s="276" t="s">
        <v>184</v>
      </c>
    </row>
    <row r="598" s="13" customFormat="1">
      <c r="A598" s="13"/>
      <c r="B598" s="266"/>
      <c r="C598" s="267"/>
      <c r="D598" s="258" t="s">
        <v>271</v>
      </c>
      <c r="E598" s="268" t="s">
        <v>1</v>
      </c>
      <c r="F598" s="269" t="s">
        <v>1033</v>
      </c>
      <c r="G598" s="267"/>
      <c r="H598" s="270">
        <v>31.68</v>
      </c>
      <c r="I598" s="271"/>
      <c r="J598" s="267"/>
      <c r="K598" s="267"/>
      <c r="L598" s="272"/>
      <c r="M598" s="273"/>
      <c r="N598" s="274"/>
      <c r="O598" s="274"/>
      <c r="P598" s="274"/>
      <c r="Q598" s="274"/>
      <c r="R598" s="274"/>
      <c r="S598" s="274"/>
      <c r="T598" s="275"/>
      <c r="U598" s="13"/>
      <c r="V598" s="13"/>
      <c r="W598" s="13"/>
      <c r="X598" s="13"/>
      <c r="Y598" s="13"/>
      <c r="Z598" s="13"/>
      <c r="AA598" s="13"/>
      <c r="AB598" s="13"/>
      <c r="AC598" s="13"/>
      <c r="AD598" s="13"/>
      <c r="AE598" s="13"/>
      <c r="AT598" s="276" t="s">
        <v>271</v>
      </c>
      <c r="AU598" s="276" t="s">
        <v>99</v>
      </c>
      <c r="AV598" s="13" t="s">
        <v>99</v>
      </c>
      <c r="AW598" s="13" t="s">
        <v>38</v>
      </c>
      <c r="AX598" s="13" t="s">
        <v>83</v>
      </c>
      <c r="AY598" s="276" t="s">
        <v>184</v>
      </c>
    </row>
    <row r="599" s="13" customFormat="1">
      <c r="A599" s="13"/>
      <c r="B599" s="266"/>
      <c r="C599" s="267"/>
      <c r="D599" s="258" t="s">
        <v>271</v>
      </c>
      <c r="E599" s="268" t="s">
        <v>1</v>
      </c>
      <c r="F599" s="269" t="s">
        <v>1034</v>
      </c>
      <c r="G599" s="267"/>
      <c r="H599" s="270">
        <v>23.98</v>
      </c>
      <c r="I599" s="271"/>
      <c r="J599" s="267"/>
      <c r="K599" s="267"/>
      <c r="L599" s="272"/>
      <c r="M599" s="273"/>
      <c r="N599" s="274"/>
      <c r="O599" s="274"/>
      <c r="P599" s="274"/>
      <c r="Q599" s="274"/>
      <c r="R599" s="274"/>
      <c r="S599" s="274"/>
      <c r="T599" s="275"/>
      <c r="U599" s="13"/>
      <c r="V599" s="13"/>
      <c r="W599" s="13"/>
      <c r="X599" s="13"/>
      <c r="Y599" s="13"/>
      <c r="Z599" s="13"/>
      <c r="AA599" s="13"/>
      <c r="AB599" s="13"/>
      <c r="AC599" s="13"/>
      <c r="AD599" s="13"/>
      <c r="AE599" s="13"/>
      <c r="AT599" s="276" t="s">
        <v>271</v>
      </c>
      <c r="AU599" s="276" t="s">
        <v>99</v>
      </c>
      <c r="AV599" s="13" t="s">
        <v>99</v>
      </c>
      <c r="AW599" s="13" t="s">
        <v>38</v>
      </c>
      <c r="AX599" s="13" t="s">
        <v>83</v>
      </c>
      <c r="AY599" s="276" t="s">
        <v>184</v>
      </c>
    </row>
    <row r="600" s="16" customFormat="1">
      <c r="A600" s="16"/>
      <c r="B600" s="298"/>
      <c r="C600" s="299"/>
      <c r="D600" s="258" t="s">
        <v>271</v>
      </c>
      <c r="E600" s="300" t="s">
        <v>1</v>
      </c>
      <c r="F600" s="301" t="s">
        <v>346</v>
      </c>
      <c r="G600" s="299"/>
      <c r="H600" s="302">
        <v>360.39999999999998</v>
      </c>
      <c r="I600" s="303"/>
      <c r="J600" s="299"/>
      <c r="K600" s="299"/>
      <c r="L600" s="304"/>
      <c r="M600" s="305"/>
      <c r="N600" s="306"/>
      <c r="O600" s="306"/>
      <c r="P600" s="306"/>
      <c r="Q600" s="306"/>
      <c r="R600" s="306"/>
      <c r="S600" s="306"/>
      <c r="T600" s="307"/>
      <c r="U600" s="16"/>
      <c r="V600" s="16"/>
      <c r="W600" s="16"/>
      <c r="X600" s="16"/>
      <c r="Y600" s="16"/>
      <c r="Z600" s="16"/>
      <c r="AA600" s="16"/>
      <c r="AB600" s="16"/>
      <c r="AC600" s="16"/>
      <c r="AD600" s="16"/>
      <c r="AE600" s="16"/>
      <c r="AT600" s="308" t="s">
        <v>271</v>
      </c>
      <c r="AU600" s="308" t="s">
        <v>99</v>
      </c>
      <c r="AV600" s="16" t="s">
        <v>278</v>
      </c>
      <c r="AW600" s="16" t="s">
        <v>38</v>
      </c>
      <c r="AX600" s="16" t="s">
        <v>83</v>
      </c>
      <c r="AY600" s="308" t="s">
        <v>184</v>
      </c>
    </row>
    <row r="601" s="13" customFormat="1">
      <c r="A601" s="13"/>
      <c r="B601" s="266"/>
      <c r="C601" s="267"/>
      <c r="D601" s="258" t="s">
        <v>271</v>
      </c>
      <c r="E601" s="268" t="s">
        <v>1</v>
      </c>
      <c r="F601" s="269" t="s">
        <v>1035</v>
      </c>
      <c r="G601" s="267"/>
      <c r="H601" s="270">
        <v>30.98</v>
      </c>
      <c r="I601" s="271"/>
      <c r="J601" s="267"/>
      <c r="K601" s="267"/>
      <c r="L601" s="272"/>
      <c r="M601" s="273"/>
      <c r="N601" s="274"/>
      <c r="O601" s="274"/>
      <c r="P601" s="274"/>
      <c r="Q601" s="274"/>
      <c r="R601" s="274"/>
      <c r="S601" s="274"/>
      <c r="T601" s="275"/>
      <c r="U601" s="13"/>
      <c r="V601" s="13"/>
      <c r="W601" s="13"/>
      <c r="X601" s="13"/>
      <c r="Y601" s="13"/>
      <c r="Z601" s="13"/>
      <c r="AA601" s="13"/>
      <c r="AB601" s="13"/>
      <c r="AC601" s="13"/>
      <c r="AD601" s="13"/>
      <c r="AE601" s="13"/>
      <c r="AT601" s="276" t="s">
        <v>271</v>
      </c>
      <c r="AU601" s="276" t="s">
        <v>99</v>
      </c>
      <c r="AV601" s="13" t="s">
        <v>99</v>
      </c>
      <c r="AW601" s="13" t="s">
        <v>38</v>
      </c>
      <c r="AX601" s="13" t="s">
        <v>83</v>
      </c>
      <c r="AY601" s="276" t="s">
        <v>184</v>
      </c>
    </row>
    <row r="602" s="13" customFormat="1">
      <c r="A602" s="13"/>
      <c r="B602" s="266"/>
      <c r="C602" s="267"/>
      <c r="D602" s="258" t="s">
        <v>271</v>
      </c>
      <c r="E602" s="268" t="s">
        <v>1</v>
      </c>
      <c r="F602" s="269" t="s">
        <v>1036</v>
      </c>
      <c r="G602" s="267"/>
      <c r="H602" s="270">
        <v>291.19</v>
      </c>
      <c r="I602" s="271"/>
      <c r="J602" s="267"/>
      <c r="K602" s="267"/>
      <c r="L602" s="272"/>
      <c r="M602" s="273"/>
      <c r="N602" s="274"/>
      <c r="O602" s="274"/>
      <c r="P602" s="274"/>
      <c r="Q602" s="274"/>
      <c r="R602" s="274"/>
      <c r="S602" s="274"/>
      <c r="T602" s="275"/>
      <c r="U602" s="13"/>
      <c r="V602" s="13"/>
      <c r="W602" s="13"/>
      <c r="X602" s="13"/>
      <c r="Y602" s="13"/>
      <c r="Z602" s="13"/>
      <c r="AA602" s="13"/>
      <c r="AB602" s="13"/>
      <c r="AC602" s="13"/>
      <c r="AD602" s="13"/>
      <c r="AE602" s="13"/>
      <c r="AT602" s="276" t="s">
        <v>271</v>
      </c>
      <c r="AU602" s="276" t="s">
        <v>99</v>
      </c>
      <c r="AV602" s="13" t="s">
        <v>99</v>
      </c>
      <c r="AW602" s="13" t="s">
        <v>38</v>
      </c>
      <c r="AX602" s="13" t="s">
        <v>83</v>
      </c>
      <c r="AY602" s="276" t="s">
        <v>184</v>
      </c>
    </row>
    <row r="603" s="13" customFormat="1">
      <c r="A603" s="13"/>
      <c r="B603" s="266"/>
      <c r="C603" s="267"/>
      <c r="D603" s="258" t="s">
        <v>271</v>
      </c>
      <c r="E603" s="268" t="s">
        <v>1</v>
      </c>
      <c r="F603" s="269" t="s">
        <v>1037</v>
      </c>
      <c r="G603" s="267"/>
      <c r="H603" s="270">
        <v>58.039999999999999</v>
      </c>
      <c r="I603" s="271"/>
      <c r="J603" s="267"/>
      <c r="K603" s="267"/>
      <c r="L603" s="272"/>
      <c r="M603" s="273"/>
      <c r="N603" s="274"/>
      <c r="O603" s="274"/>
      <c r="P603" s="274"/>
      <c r="Q603" s="274"/>
      <c r="R603" s="274"/>
      <c r="S603" s="274"/>
      <c r="T603" s="275"/>
      <c r="U603" s="13"/>
      <c r="V603" s="13"/>
      <c r="W603" s="13"/>
      <c r="X603" s="13"/>
      <c r="Y603" s="13"/>
      <c r="Z603" s="13"/>
      <c r="AA603" s="13"/>
      <c r="AB603" s="13"/>
      <c r="AC603" s="13"/>
      <c r="AD603" s="13"/>
      <c r="AE603" s="13"/>
      <c r="AT603" s="276" t="s">
        <v>271</v>
      </c>
      <c r="AU603" s="276" t="s">
        <v>99</v>
      </c>
      <c r="AV603" s="13" t="s">
        <v>99</v>
      </c>
      <c r="AW603" s="13" t="s">
        <v>38</v>
      </c>
      <c r="AX603" s="13" t="s">
        <v>83</v>
      </c>
      <c r="AY603" s="276" t="s">
        <v>184</v>
      </c>
    </row>
    <row r="604" s="14" customFormat="1">
      <c r="A604" s="14"/>
      <c r="B604" s="277"/>
      <c r="C604" s="278"/>
      <c r="D604" s="258" t="s">
        <v>271</v>
      </c>
      <c r="E604" s="279" t="s">
        <v>1</v>
      </c>
      <c r="F604" s="280" t="s">
        <v>273</v>
      </c>
      <c r="G604" s="278"/>
      <c r="H604" s="281">
        <v>1245.2000000000001</v>
      </c>
      <c r="I604" s="282"/>
      <c r="J604" s="278"/>
      <c r="K604" s="278"/>
      <c r="L604" s="283"/>
      <c r="M604" s="284"/>
      <c r="N604" s="285"/>
      <c r="O604" s="285"/>
      <c r="P604" s="285"/>
      <c r="Q604" s="285"/>
      <c r="R604" s="285"/>
      <c r="S604" s="285"/>
      <c r="T604" s="286"/>
      <c r="U604" s="14"/>
      <c r="V604" s="14"/>
      <c r="W604" s="14"/>
      <c r="X604" s="14"/>
      <c r="Y604" s="14"/>
      <c r="Z604" s="14"/>
      <c r="AA604" s="14"/>
      <c r="AB604" s="14"/>
      <c r="AC604" s="14"/>
      <c r="AD604" s="14"/>
      <c r="AE604" s="14"/>
      <c r="AT604" s="287" t="s">
        <v>271</v>
      </c>
      <c r="AU604" s="287" t="s">
        <v>99</v>
      </c>
      <c r="AV604" s="14" t="s">
        <v>196</v>
      </c>
      <c r="AW604" s="14" t="s">
        <v>38</v>
      </c>
      <c r="AX604" s="14" t="s">
        <v>91</v>
      </c>
      <c r="AY604" s="287" t="s">
        <v>184</v>
      </c>
    </row>
    <row r="605" s="2" customFormat="1" ht="16.5" customHeight="1">
      <c r="A605" s="40"/>
      <c r="B605" s="41"/>
      <c r="C605" s="245" t="s">
        <v>1038</v>
      </c>
      <c r="D605" s="245" t="s">
        <v>187</v>
      </c>
      <c r="E605" s="246" t="s">
        <v>1039</v>
      </c>
      <c r="F605" s="247" t="s">
        <v>1040</v>
      </c>
      <c r="G605" s="248" t="s">
        <v>269</v>
      </c>
      <c r="H605" s="249">
        <v>3566.1999999999998</v>
      </c>
      <c r="I605" s="250"/>
      <c r="J605" s="251">
        <f>ROUND(I605*H605,2)</f>
        <v>0</v>
      </c>
      <c r="K605" s="247" t="s">
        <v>191</v>
      </c>
      <c r="L605" s="46"/>
      <c r="M605" s="252" t="s">
        <v>1</v>
      </c>
      <c r="N605" s="253" t="s">
        <v>49</v>
      </c>
      <c r="O605" s="93"/>
      <c r="P605" s="254">
        <f>O605*H605</f>
        <v>0</v>
      </c>
      <c r="Q605" s="254">
        <v>0.010999999999999999</v>
      </c>
      <c r="R605" s="254">
        <f>Q605*H605</f>
        <v>39.228199999999994</v>
      </c>
      <c r="S605" s="254">
        <v>0</v>
      </c>
      <c r="T605" s="255">
        <f>S605*H605</f>
        <v>0</v>
      </c>
      <c r="U605" s="40"/>
      <c r="V605" s="40"/>
      <c r="W605" s="40"/>
      <c r="X605" s="40"/>
      <c r="Y605" s="40"/>
      <c r="Z605" s="40"/>
      <c r="AA605" s="40"/>
      <c r="AB605" s="40"/>
      <c r="AC605" s="40"/>
      <c r="AD605" s="40"/>
      <c r="AE605" s="40"/>
      <c r="AR605" s="256" t="s">
        <v>196</v>
      </c>
      <c r="AT605" s="256" t="s">
        <v>187</v>
      </c>
      <c r="AU605" s="256" t="s">
        <v>99</v>
      </c>
      <c r="AY605" s="18" t="s">
        <v>184</v>
      </c>
      <c r="BE605" s="257">
        <f>IF(N605="základní",J605,0)</f>
        <v>0</v>
      </c>
      <c r="BF605" s="257">
        <f>IF(N605="snížená",J605,0)</f>
        <v>0</v>
      </c>
      <c r="BG605" s="257">
        <f>IF(N605="zákl. přenesená",J605,0)</f>
        <v>0</v>
      </c>
      <c r="BH605" s="257">
        <f>IF(N605="sníž. přenesená",J605,0)</f>
        <v>0</v>
      </c>
      <c r="BI605" s="257">
        <f>IF(N605="nulová",J605,0)</f>
        <v>0</v>
      </c>
      <c r="BJ605" s="18" t="s">
        <v>99</v>
      </c>
      <c r="BK605" s="257">
        <f>ROUND(I605*H605,2)</f>
        <v>0</v>
      </c>
      <c r="BL605" s="18" t="s">
        <v>196</v>
      </c>
      <c r="BM605" s="256" t="s">
        <v>1041</v>
      </c>
    </row>
    <row r="606" s="13" customFormat="1">
      <c r="A606" s="13"/>
      <c r="B606" s="266"/>
      <c r="C606" s="267"/>
      <c r="D606" s="258" t="s">
        <v>271</v>
      </c>
      <c r="E606" s="268" t="s">
        <v>1</v>
      </c>
      <c r="F606" s="269" t="s">
        <v>1021</v>
      </c>
      <c r="G606" s="267"/>
      <c r="H606" s="270">
        <v>72.109999999999999</v>
      </c>
      <c r="I606" s="271"/>
      <c r="J606" s="267"/>
      <c r="K606" s="267"/>
      <c r="L606" s="272"/>
      <c r="M606" s="273"/>
      <c r="N606" s="274"/>
      <c r="O606" s="274"/>
      <c r="P606" s="274"/>
      <c r="Q606" s="274"/>
      <c r="R606" s="274"/>
      <c r="S606" s="274"/>
      <c r="T606" s="275"/>
      <c r="U606" s="13"/>
      <c r="V606" s="13"/>
      <c r="W606" s="13"/>
      <c r="X606" s="13"/>
      <c r="Y606" s="13"/>
      <c r="Z606" s="13"/>
      <c r="AA606" s="13"/>
      <c r="AB606" s="13"/>
      <c r="AC606" s="13"/>
      <c r="AD606" s="13"/>
      <c r="AE606" s="13"/>
      <c r="AT606" s="276" t="s">
        <v>271</v>
      </c>
      <c r="AU606" s="276" t="s">
        <v>99</v>
      </c>
      <c r="AV606" s="13" t="s">
        <v>99</v>
      </c>
      <c r="AW606" s="13" t="s">
        <v>38</v>
      </c>
      <c r="AX606" s="13" t="s">
        <v>83</v>
      </c>
      <c r="AY606" s="276" t="s">
        <v>184</v>
      </c>
    </row>
    <row r="607" s="13" customFormat="1">
      <c r="A607" s="13"/>
      <c r="B607" s="266"/>
      <c r="C607" s="267"/>
      <c r="D607" s="258" t="s">
        <v>271</v>
      </c>
      <c r="E607" s="268" t="s">
        <v>1</v>
      </c>
      <c r="F607" s="269" t="s">
        <v>1022</v>
      </c>
      <c r="G607" s="267"/>
      <c r="H607" s="270">
        <v>73.469999999999999</v>
      </c>
      <c r="I607" s="271"/>
      <c r="J607" s="267"/>
      <c r="K607" s="267"/>
      <c r="L607" s="272"/>
      <c r="M607" s="273"/>
      <c r="N607" s="274"/>
      <c r="O607" s="274"/>
      <c r="P607" s="274"/>
      <c r="Q607" s="274"/>
      <c r="R607" s="274"/>
      <c r="S607" s="274"/>
      <c r="T607" s="275"/>
      <c r="U607" s="13"/>
      <c r="V607" s="13"/>
      <c r="W607" s="13"/>
      <c r="X607" s="13"/>
      <c r="Y607" s="13"/>
      <c r="Z607" s="13"/>
      <c r="AA607" s="13"/>
      <c r="AB607" s="13"/>
      <c r="AC607" s="13"/>
      <c r="AD607" s="13"/>
      <c r="AE607" s="13"/>
      <c r="AT607" s="276" t="s">
        <v>271</v>
      </c>
      <c r="AU607" s="276" t="s">
        <v>99</v>
      </c>
      <c r="AV607" s="13" t="s">
        <v>99</v>
      </c>
      <c r="AW607" s="13" t="s">
        <v>38</v>
      </c>
      <c r="AX607" s="13" t="s">
        <v>83</v>
      </c>
      <c r="AY607" s="276" t="s">
        <v>184</v>
      </c>
    </row>
    <row r="608" s="13" customFormat="1">
      <c r="A608" s="13"/>
      <c r="B608" s="266"/>
      <c r="C608" s="267"/>
      <c r="D608" s="258" t="s">
        <v>271</v>
      </c>
      <c r="E608" s="268" t="s">
        <v>1</v>
      </c>
      <c r="F608" s="269" t="s">
        <v>1023</v>
      </c>
      <c r="G608" s="267"/>
      <c r="H608" s="270">
        <v>51.880000000000003</v>
      </c>
      <c r="I608" s="271"/>
      <c r="J608" s="267"/>
      <c r="K608" s="267"/>
      <c r="L608" s="272"/>
      <c r="M608" s="273"/>
      <c r="N608" s="274"/>
      <c r="O608" s="274"/>
      <c r="P608" s="274"/>
      <c r="Q608" s="274"/>
      <c r="R608" s="274"/>
      <c r="S608" s="274"/>
      <c r="T608" s="275"/>
      <c r="U608" s="13"/>
      <c r="V608" s="13"/>
      <c r="W608" s="13"/>
      <c r="X608" s="13"/>
      <c r="Y608" s="13"/>
      <c r="Z608" s="13"/>
      <c r="AA608" s="13"/>
      <c r="AB608" s="13"/>
      <c r="AC608" s="13"/>
      <c r="AD608" s="13"/>
      <c r="AE608" s="13"/>
      <c r="AT608" s="276" t="s">
        <v>271</v>
      </c>
      <c r="AU608" s="276" t="s">
        <v>99</v>
      </c>
      <c r="AV608" s="13" t="s">
        <v>99</v>
      </c>
      <c r="AW608" s="13" t="s">
        <v>38</v>
      </c>
      <c r="AX608" s="13" t="s">
        <v>83</v>
      </c>
      <c r="AY608" s="276" t="s">
        <v>184</v>
      </c>
    </row>
    <row r="609" s="13" customFormat="1">
      <c r="A609" s="13"/>
      <c r="B609" s="266"/>
      <c r="C609" s="267"/>
      <c r="D609" s="258" t="s">
        <v>271</v>
      </c>
      <c r="E609" s="268" t="s">
        <v>1</v>
      </c>
      <c r="F609" s="269" t="s">
        <v>1024</v>
      </c>
      <c r="G609" s="267"/>
      <c r="H609" s="270">
        <v>27.23</v>
      </c>
      <c r="I609" s="271"/>
      <c r="J609" s="267"/>
      <c r="K609" s="267"/>
      <c r="L609" s="272"/>
      <c r="M609" s="273"/>
      <c r="N609" s="274"/>
      <c r="O609" s="274"/>
      <c r="P609" s="274"/>
      <c r="Q609" s="274"/>
      <c r="R609" s="274"/>
      <c r="S609" s="274"/>
      <c r="T609" s="275"/>
      <c r="U609" s="13"/>
      <c r="V609" s="13"/>
      <c r="W609" s="13"/>
      <c r="X609" s="13"/>
      <c r="Y609" s="13"/>
      <c r="Z609" s="13"/>
      <c r="AA609" s="13"/>
      <c r="AB609" s="13"/>
      <c r="AC609" s="13"/>
      <c r="AD609" s="13"/>
      <c r="AE609" s="13"/>
      <c r="AT609" s="276" t="s">
        <v>271</v>
      </c>
      <c r="AU609" s="276" t="s">
        <v>99</v>
      </c>
      <c r="AV609" s="13" t="s">
        <v>99</v>
      </c>
      <c r="AW609" s="13" t="s">
        <v>38</v>
      </c>
      <c r="AX609" s="13" t="s">
        <v>83</v>
      </c>
      <c r="AY609" s="276" t="s">
        <v>184</v>
      </c>
    </row>
    <row r="610" s="13" customFormat="1">
      <c r="A610" s="13"/>
      <c r="B610" s="266"/>
      <c r="C610" s="267"/>
      <c r="D610" s="258" t="s">
        <v>271</v>
      </c>
      <c r="E610" s="268" t="s">
        <v>1</v>
      </c>
      <c r="F610" s="269" t="s">
        <v>1042</v>
      </c>
      <c r="G610" s="267"/>
      <c r="H610" s="270">
        <v>291.04000000000002</v>
      </c>
      <c r="I610" s="271"/>
      <c r="J610" s="267"/>
      <c r="K610" s="267"/>
      <c r="L610" s="272"/>
      <c r="M610" s="273"/>
      <c r="N610" s="274"/>
      <c r="O610" s="274"/>
      <c r="P610" s="274"/>
      <c r="Q610" s="274"/>
      <c r="R610" s="274"/>
      <c r="S610" s="274"/>
      <c r="T610" s="275"/>
      <c r="U610" s="13"/>
      <c r="V610" s="13"/>
      <c r="W610" s="13"/>
      <c r="X610" s="13"/>
      <c r="Y610" s="13"/>
      <c r="Z610" s="13"/>
      <c r="AA610" s="13"/>
      <c r="AB610" s="13"/>
      <c r="AC610" s="13"/>
      <c r="AD610" s="13"/>
      <c r="AE610" s="13"/>
      <c r="AT610" s="276" t="s">
        <v>271</v>
      </c>
      <c r="AU610" s="276" t="s">
        <v>99</v>
      </c>
      <c r="AV610" s="13" t="s">
        <v>99</v>
      </c>
      <c r="AW610" s="13" t="s">
        <v>38</v>
      </c>
      <c r="AX610" s="13" t="s">
        <v>83</v>
      </c>
      <c r="AY610" s="276" t="s">
        <v>184</v>
      </c>
    </row>
    <row r="611" s="13" customFormat="1">
      <c r="A611" s="13"/>
      <c r="B611" s="266"/>
      <c r="C611" s="267"/>
      <c r="D611" s="258" t="s">
        <v>271</v>
      </c>
      <c r="E611" s="268" t="s">
        <v>1</v>
      </c>
      <c r="F611" s="269" t="s">
        <v>1043</v>
      </c>
      <c r="G611" s="267"/>
      <c r="H611" s="270">
        <v>32.700000000000003</v>
      </c>
      <c r="I611" s="271"/>
      <c r="J611" s="267"/>
      <c r="K611" s="267"/>
      <c r="L611" s="272"/>
      <c r="M611" s="273"/>
      <c r="N611" s="274"/>
      <c r="O611" s="274"/>
      <c r="P611" s="274"/>
      <c r="Q611" s="274"/>
      <c r="R611" s="274"/>
      <c r="S611" s="274"/>
      <c r="T611" s="275"/>
      <c r="U611" s="13"/>
      <c r="V611" s="13"/>
      <c r="W611" s="13"/>
      <c r="X611" s="13"/>
      <c r="Y611" s="13"/>
      <c r="Z611" s="13"/>
      <c r="AA611" s="13"/>
      <c r="AB611" s="13"/>
      <c r="AC611" s="13"/>
      <c r="AD611" s="13"/>
      <c r="AE611" s="13"/>
      <c r="AT611" s="276" t="s">
        <v>271</v>
      </c>
      <c r="AU611" s="276" t="s">
        <v>99</v>
      </c>
      <c r="AV611" s="13" t="s">
        <v>99</v>
      </c>
      <c r="AW611" s="13" t="s">
        <v>38</v>
      </c>
      <c r="AX611" s="13" t="s">
        <v>83</v>
      </c>
      <c r="AY611" s="276" t="s">
        <v>184</v>
      </c>
    </row>
    <row r="612" s="13" customFormat="1">
      <c r="A612" s="13"/>
      <c r="B612" s="266"/>
      <c r="C612" s="267"/>
      <c r="D612" s="258" t="s">
        <v>271</v>
      </c>
      <c r="E612" s="268" t="s">
        <v>1</v>
      </c>
      <c r="F612" s="269" t="s">
        <v>1027</v>
      </c>
      <c r="G612" s="267"/>
      <c r="H612" s="270">
        <v>63.390000000000001</v>
      </c>
      <c r="I612" s="271"/>
      <c r="J612" s="267"/>
      <c r="K612" s="267"/>
      <c r="L612" s="272"/>
      <c r="M612" s="273"/>
      <c r="N612" s="274"/>
      <c r="O612" s="274"/>
      <c r="P612" s="274"/>
      <c r="Q612" s="274"/>
      <c r="R612" s="274"/>
      <c r="S612" s="274"/>
      <c r="T612" s="275"/>
      <c r="U612" s="13"/>
      <c r="V612" s="13"/>
      <c r="W612" s="13"/>
      <c r="X612" s="13"/>
      <c r="Y612" s="13"/>
      <c r="Z612" s="13"/>
      <c r="AA612" s="13"/>
      <c r="AB612" s="13"/>
      <c r="AC612" s="13"/>
      <c r="AD612" s="13"/>
      <c r="AE612" s="13"/>
      <c r="AT612" s="276" t="s">
        <v>271</v>
      </c>
      <c r="AU612" s="276" t="s">
        <v>99</v>
      </c>
      <c r="AV612" s="13" t="s">
        <v>99</v>
      </c>
      <c r="AW612" s="13" t="s">
        <v>38</v>
      </c>
      <c r="AX612" s="13" t="s">
        <v>83</v>
      </c>
      <c r="AY612" s="276" t="s">
        <v>184</v>
      </c>
    </row>
    <row r="613" s="16" customFormat="1">
      <c r="A613" s="16"/>
      <c r="B613" s="298"/>
      <c r="C613" s="299"/>
      <c r="D613" s="258" t="s">
        <v>271</v>
      </c>
      <c r="E613" s="300" t="s">
        <v>1</v>
      </c>
      <c r="F613" s="301" t="s">
        <v>346</v>
      </c>
      <c r="G613" s="299"/>
      <c r="H613" s="302">
        <v>611.82000000000005</v>
      </c>
      <c r="I613" s="303"/>
      <c r="J613" s="299"/>
      <c r="K613" s="299"/>
      <c r="L613" s="304"/>
      <c r="M613" s="305"/>
      <c r="N613" s="306"/>
      <c r="O613" s="306"/>
      <c r="P613" s="306"/>
      <c r="Q613" s="306"/>
      <c r="R613" s="306"/>
      <c r="S613" s="306"/>
      <c r="T613" s="307"/>
      <c r="U613" s="16"/>
      <c r="V613" s="16"/>
      <c r="W613" s="16"/>
      <c r="X613" s="16"/>
      <c r="Y613" s="16"/>
      <c r="Z613" s="16"/>
      <c r="AA613" s="16"/>
      <c r="AB613" s="16"/>
      <c r="AC613" s="16"/>
      <c r="AD613" s="16"/>
      <c r="AE613" s="16"/>
      <c r="AT613" s="308" t="s">
        <v>271</v>
      </c>
      <c r="AU613" s="308" t="s">
        <v>99</v>
      </c>
      <c r="AV613" s="16" t="s">
        <v>278</v>
      </c>
      <c r="AW613" s="16" t="s">
        <v>38</v>
      </c>
      <c r="AX613" s="16" t="s">
        <v>83</v>
      </c>
      <c r="AY613" s="308" t="s">
        <v>184</v>
      </c>
    </row>
    <row r="614" s="13" customFormat="1">
      <c r="A614" s="13"/>
      <c r="B614" s="266"/>
      <c r="C614" s="267"/>
      <c r="D614" s="258" t="s">
        <v>271</v>
      </c>
      <c r="E614" s="268" t="s">
        <v>1</v>
      </c>
      <c r="F614" s="269" t="s">
        <v>1028</v>
      </c>
      <c r="G614" s="267"/>
      <c r="H614" s="270">
        <v>31.440000000000001</v>
      </c>
      <c r="I614" s="271"/>
      <c r="J614" s="267"/>
      <c r="K614" s="267"/>
      <c r="L614" s="272"/>
      <c r="M614" s="273"/>
      <c r="N614" s="274"/>
      <c r="O614" s="274"/>
      <c r="P614" s="274"/>
      <c r="Q614" s="274"/>
      <c r="R614" s="274"/>
      <c r="S614" s="274"/>
      <c r="T614" s="275"/>
      <c r="U614" s="13"/>
      <c r="V614" s="13"/>
      <c r="W614" s="13"/>
      <c r="X614" s="13"/>
      <c r="Y614" s="13"/>
      <c r="Z614" s="13"/>
      <c r="AA614" s="13"/>
      <c r="AB614" s="13"/>
      <c r="AC614" s="13"/>
      <c r="AD614" s="13"/>
      <c r="AE614" s="13"/>
      <c r="AT614" s="276" t="s">
        <v>271</v>
      </c>
      <c r="AU614" s="276" t="s">
        <v>99</v>
      </c>
      <c r="AV614" s="13" t="s">
        <v>99</v>
      </c>
      <c r="AW614" s="13" t="s">
        <v>38</v>
      </c>
      <c r="AX614" s="13" t="s">
        <v>83</v>
      </c>
      <c r="AY614" s="276" t="s">
        <v>184</v>
      </c>
    </row>
    <row r="615" s="13" customFormat="1">
      <c r="A615" s="13"/>
      <c r="B615" s="266"/>
      <c r="C615" s="267"/>
      <c r="D615" s="258" t="s">
        <v>271</v>
      </c>
      <c r="E615" s="268" t="s">
        <v>1</v>
      </c>
      <c r="F615" s="269" t="s">
        <v>1044</v>
      </c>
      <c r="G615" s="267"/>
      <c r="H615" s="270">
        <v>405.63999999999999</v>
      </c>
      <c r="I615" s="271"/>
      <c r="J615" s="267"/>
      <c r="K615" s="267"/>
      <c r="L615" s="272"/>
      <c r="M615" s="273"/>
      <c r="N615" s="274"/>
      <c r="O615" s="274"/>
      <c r="P615" s="274"/>
      <c r="Q615" s="274"/>
      <c r="R615" s="274"/>
      <c r="S615" s="274"/>
      <c r="T615" s="275"/>
      <c r="U615" s="13"/>
      <c r="V615" s="13"/>
      <c r="W615" s="13"/>
      <c r="X615" s="13"/>
      <c r="Y615" s="13"/>
      <c r="Z615" s="13"/>
      <c r="AA615" s="13"/>
      <c r="AB615" s="13"/>
      <c r="AC615" s="13"/>
      <c r="AD615" s="13"/>
      <c r="AE615" s="13"/>
      <c r="AT615" s="276" t="s">
        <v>271</v>
      </c>
      <c r="AU615" s="276" t="s">
        <v>99</v>
      </c>
      <c r="AV615" s="13" t="s">
        <v>99</v>
      </c>
      <c r="AW615" s="13" t="s">
        <v>38</v>
      </c>
      <c r="AX615" s="13" t="s">
        <v>83</v>
      </c>
      <c r="AY615" s="276" t="s">
        <v>184</v>
      </c>
    </row>
    <row r="616" s="16" customFormat="1">
      <c r="A616" s="16"/>
      <c r="B616" s="298"/>
      <c r="C616" s="299"/>
      <c r="D616" s="258" t="s">
        <v>271</v>
      </c>
      <c r="E616" s="300" t="s">
        <v>1</v>
      </c>
      <c r="F616" s="301" t="s">
        <v>346</v>
      </c>
      <c r="G616" s="299"/>
      <c r="H616" s="302">
        <v>437.07999999999998</v>
      </c>
      <c r="I616" s="303"/>
      <c r="J616" s="299"/>
      <c r="K616" s="299"/>
      <c r="L616" s="304"/>
      <c r="M616" s="305"/>
      <c r="N616" s="306"/>
      <c r="O616" s="306"/>
      <c r="P616" s="306"/>
      <c r="Q616" s="306"/>
      <c r="R616" s="306"/>
      <c r="S616" s="306"/>
      <c r="T616" s="307"/>
      <c r="U616" s="16"/>
      <c r="V616" s="16"/>
      <c r="W616" s="16"/>
      <c r="X616" s="16"/>
      <c r="Y616" s="16"/>
      <c r="Z616" s="16"/>
      <c r="AA616" s="16"/>
      <c r="AB616" s="16"/>
      <c r="AC616" s="16"/>
      <c r="AD616" s="16"/>
      <c r="AE616" s="16"/>
      <c r="AT616" s="308" t="s">
        <v>271</v>
      </c>
      <c r="AU616" s="308" t="s">
        <v>99</v>
      </c>
      <c r="AV616" s="16" t="s">
        <v>278</v>
      </c>
      <c r="AW616" s="16" t="s">
        <v>38</v>
      </c>
      <c r="AX616" s="16" t="s">
        <v>83</v>
      </c>
      <c r="AY616" s="308" t="s">
        <v>184</v>
      </c>
    </row>
    <row r="617" s="13" customFormat="1">
      <c r="A617" s="13"/>
      <c r="B617" s="266"/>
      <c r="C617" s="267"/>
      <c r="D617" s="258" t="s">
        <v>271</v>
      </c>
      <c r="E617" s="268" t="s">
        <v>1</v>
      </c>
      <c r="F617" s="269" t="s">
        <v>1030</v>
      </c>
      <c r="G617" s="267"/>
      <c r="H617" s="270">
        <v>51.880000000000003</v>
      </c>
      <c r="I617" s="271"/>
      <c r="J617" s="267"/>
      <c r="K617" s="267"/>
      <c r="L617" s="272"/>
      <c r="M617" s="273"/>
      <c r="N617" s="274"/>
      <c r="O617" s="274"/>
      <c r="P617" s="274"/>
      <c r="Q617" s="274"/>
      <c r="R617" s="274"/>
      <c r="S617" s="274"/>
      <c r="T617" s="275"/>
      <c r="U617" s="13"/>
      <c r="V617" s="13"/>
      <c r="W617" s="13"/>
      <c r="X617" s="13"/>
      <c r="Y617" s="13"/>
      <c r="Z617" s="13"/>
      <c r="AA617" s="13"/>
      <c r="AB617" s="13"/>
      <c r="AC617" s="13"/>
      <c r="AD617" s="13"/>
      <c r="AE617" s="13"/>
      <c r="AT617" s="276" t="s">
        <v>271</v>
      </c>
      <c r="AU617" s="276" t="s">
        <v>99</v>
      </c>
      <c r="AV617" s="13" t="s">
        <v>99</v>
      </c>
      <c r="AW617" s="13" t="s">
        <v>38</v>
      </c>
      <c r="AX617" s="13" t="s">
        <v>83</v>
      </c>
      <c r="AY617" s="276" t="s">
        <v>184</v>
      </c>
    </row>
    <row r="618" s="13" customFormat="1">
      <c r="A618" s="13"/>
      <c r="B618" s="266"/>
      <c r="C618" s="267"/>
      <c r="D618" s="258" t="s">
        <v>271</v>
      </c>
      <c r="E618" s="268" t="s">
        <v>1</v>
      </c>
      <c r="F618" s="269" t="s">
        <v>1045</v>
      </c>
      <c r="G618" s="267"/>
      <c r="H618" s="270">
        <v>625.44000000000005</v>
      </c>
      <c r="I618" s="271"/>
      <c r="J618" s="267"/>
      <c r="K618" s="267"/>
      <c r="L618" s="272"/>
      <c r="M618" s="273"/>
      <c r="N618" s="274"/>
      <c r="O618" s="274"/>
      <c r="P618" s="274"/>
      <c r="Q618" s="274"/>
      <c r="R618" s="274"/>
      <c r="S618" s="274"/>
      <c r="T618" s="275"/>
      <c r="U618" s="13"/>
      <c r="V618" s="13"/>
      <c r="W618" s="13"/>
      <c r="X618" s="13"/>
      <c r="Y618" s="13"/>
      <c r="Z618" s="13"/>
      <c r="AA618" s="13"/>
      <c r="AB618" s="13"/>
      <c r="AC618" s="13"/>
      <c r="AD618" s="13"/>
      <c r="AE618" s="13"/>
      <c r="AT618" s="276" t="s">
        <v>271</v>
      </c>
      <c r="AU618" s="276" t="s">
        <v>99</v>
      </c>
      <c r="AV618" s="13" t="s">
        <v>99</v>
      </c>
      <c r="AW618" s="13" t="s">
        <v>38</v>
      </c>
      <c r="AX618" s="13" t="s">
        <v>83</v>
      </c>
      <c r="AY618" s="276" t="s">
        <v>184</v>
      </c>
    </row>
    <row r="619" s="13" customFormat="1">
      <c r="A619" s="13"/>
      <c r="B619" s="266"/>
      <c r="C619" s="267"/>
      <c r="D619" s="258" t="s">
        <v>271</v>
      </c>
      <c r="E619" s="268" t="s">
        <v>1</v>
      </c>
      <c r="F619" s="269" t="s">
        <v>1032</v>
      </c>
      <c r="G619" s="267"/>
      <c r="H619" s="270">
        <v>96.5</v>
      </c>
      <c r="I619" s="271"/>
      <c r="J619" s="267"/>
      <c r="K619" s="267"/>
      <c r="L619" s="272"/>
      <c r="M619" s="273"/>
      <c r="N619" s="274"/>
      <c r="O619" s="274"/>
      <c r="P619" s="274"/>
      <c r="Q619" s="274"/>
      <c r="R619" s="274"/>
      <c r="S619" s="274"/>
      <c r="T619" s="275"/>
      <c r="U619" s="13"/>
      <c r="V619" s="13"/>
      <c r="W619" s="13"/>
      <c r="X619" s="13"/>
      <c r="Y619" s="13"/>
      <c r="Z619" s="13"/>
      <c r="AA619" s="13"/>
      <c r="AB619" s="13"/>
      <c r="AC619" s="13"/>
      <c r="AD619" s="13"/>
      <c r="AE619" s="13"/>
      <c r="AT619" s="276" t="s">
        <v>271</v>
      </c>
      <c r="AU619" s="276" t="s">
        <v>99</v>
      </c>
      <c r="AV619" s="13" t="s">
        <v>99</v>
      </c>
      <c r="AW619" s="13" t="s">
        <v>38</v>
      </c>
      <c r="AX619" s="13" t="s">
        <v>83</v>
      </c>
      <c r="AY619" s="276" t="s">
        <v>184</v>
      </c>
    </row>
    <row r="620" s="13" customFormat="1">
      <c r="A620" s="13"/>
      <c r="B620" s="266"/>
      <c r="C620" s="267"/>
      <c r="D620" s="258" t="s">
        <v>271</v>
      </c>
      <c r="E620" s="268" t="s">
        <v>1</v>
      </c>
      <c r="F620" s="269" t="s">
        <v>1046</v>
      </c>
      <c r="G620" s="267"/>
      <c r="H620" s="270">
        <v>126.72</v>
      </c>
      <c r="I620" s="271"/>
      <c r="J620" s="267"/>
      <c r="K620" s="267"/>
      <c r="L620" s="272"/>
      <c r="M620" s="273"/>
      <c r="N620" s="274"/>
      <c r="O620" s="274"/>
      <c r="P620" s="274"/>
      <c r="Q620" s="274"/>
      <c r="R620" s="274"/>
      <c r="S620" s="274"/>
      <c r="T620" s="275"/>
      <c r="U620" s="13"/>
      <c r="V620" s="13"/>
      <c r="W620" s="13"/>
      <c r="X620" s="13"/>
      <c r="Y620" s="13"/>
      <c r="Z620" s="13"/>
      <c r="AA620" s="13"/>
      <c r="AB620" s="13"/>
      <c r="AC620" s="13"/>
      <c r="AD620" s="13"/>
      <c r="AE620" s="13"/>
      <c r="AT620" s="276" t="s">
        <v>271</v>
      </c>
      <c r="AU620" s="276" t="s">
        <v>99</v>
      </c>
      <c r="AV620" s="13" t="s">
        <v>99</v>
      </c>
      <c r="AW620" s="13" t="s">
        <v>38</v>
      </c>
      <c r="AX620" s="13" t="s">
        <v>83</v>
      </c>
      <c r="AY620" s="276" t="s">
        <v>184</v>
      </c>
    </row>
    <row r="621" s="13" customFormat="1">
      <c r="A621" s="13"/>
      <c r="B621" s="266"/>
      <c r="C621" s="267"/>
      <c r="D621" s="258" t="s">
        <v>271</v>
      </c>
      <c r="E621" s="268" t="s">
        <v>1</v>
      </c>
      <c r="F621" s="269" t="s">
        <v>1047</v>
      </c>
      <c r="G621" s="267"/>
      <c r="H621" s="270">
        <v>95.920000000000002</v>
      </c>
      <c r="I621" s="271"/>
      <c r="J621" s="267"/>
      <c r="K621" s="267"/>
      <c r="L621" s="272"/>
      <c r="M621" s="273"/>
      <c r="N621" s="274"/>
      <c r="O621" s="274"/>
      <c r="P621" s="274"/>
      <c r="Q621" s="274"/>
      <c r="R621" s="274"/>
      <c r="S621" s="274"/>
      <c r="T621" s="275"/>
      <c r="U621" s="13"/>
      <c r="V621" s="13"/>
      <c r="W621" s="13"/>
      <c r="X621" s="13"/>
      <c r="Y621" s="13"/>
      <c r="Z621" s="13"/>
      <c r="AA621" s="13"/>
      <c r="AB621" s="13"/>
      <c r="AC621" s="13"/>
      <c r="AD621" s="13"/>
      <c r="AE621" s="13"/>
      <c r="AT621" s="276" t="s">
        <v>271</v>
      </c>
      <c r="AU621" s="276" t="s">
        <v>99</v>
      </c>
      <c r="AV621" s="13" t="s">
        <v>99</v>
      </c>
      <c r="AW621" s="13" t="s">
        <v>38</v>
      </c>
      <c r="AX621" s="13" t="s">
        <v>83</v>
      </c>
      <c r="AY621" s="276" t="s">
        <v>184</v>
      </c>
    </row>
    <row r="622" s="16" customFormat="1">
      <c r="A622" s="16"/>
      <c r="B622" s="298"/>
      <c r="C622" s="299"/>
      <c r="D622" s="258" t="s">
        <v>271</v>
      </c>
      <c r="E622" s="300" t="s">
        <v>1</v>
      </c>
      <c r="F622" s="301" t="s">
        <v>346</v>
      </c>
      <c r="G622" s="299"/>
      <c r="H622" s="302">
        <v>996.46000000000004</v>
      </c>
      <c r="I622" s="303"/>
      <c r="J622" s="299"/>
      <c r="K622" s="299"/>
      <c r="L622" s="304"/>
      <c r="M622" s="305"/>
      <c r="N622" s="306"/>
      <c r="O622" s="306"/>
      <c r="P622" s="306"/>
      <c r="Q622" s="306"/>
      <c r="R622" s="306"/>
      <c r="S622" s="306"/>
      <c r="T622" s="307"/>
      <c r="U622" s="16"/>
      <c r="V622" s="16"/>
      <c r="W622" s="16"/>
      <c r="X622" s="16"/>
      <c r="Y622" s="16"/>
      <c r="Z622" s="16"/>
      <c r="AA622" s="16"/>
      <c r="AB622" s="16"/>
      <c r="AC622" s="16"/>
      <c r="AD622" s="16"/>
      <c r="AE622" s="16"/>
      <c r="AT622" s="308" t="s">
        <v>271</v>
      </c>
      <c r="AU622" s="308" t="s">
        <v>99</v>
      </c>
      <c r="AV622" s="16" t="s">
        <v>278</v>
      </c>
      <c r="AW622" s="16" t="s">
        <v>38</v>
      </c>
      <c r="AX622" s="16" t="s">
        <v>83</v>
      </c>
      <c r="AY622" s="308" t="s">
        <v>184</v>
      </c>
    </row>
    <row r="623" s="13" customFormat="1">
      <c r="A623" s="13"/>
      <c r="B623" s="266"/>
      <c r="C623" s="267"/>
      <c r="D623" s="258" t="s">
        <v>271</v>
      </c>
      <c r="E623" s="268" t="s">
        <v>1</v>
      </c>
      <c r="F623" s="269" t="s">
        <v>1048</v>
      </c>
      <c r="G623" s="267"/>
      <c r="H623" s="270">
        <v>123.92</v>
      </c>
      <c r="I623" s="271"/>
      <c r="J623" s="267"/>
      <c r="K623" s="267"/>
      <c r="L623" s="272"/>
      <c r="M623" s="273"/>
      <c r="N623" s="274"/>
      <c r="O623" s="274"/>
      <c r="P623" s="274"/>
      <c r="Q623" s="274"/>
      <c r="R623" s="274"/>
      <c r="S623" s="274"/>
      <c r="T623" s="275"/>
      <c r="U623" s="13"/>
      <c r="V623" s="13"/>
      <c r="W623" s="13"/>
      <c r="X623" s="13"/>
      <c r="Y623" s="13"/>
      <c r="Z623" s="13"/>
      <c r="AA623" s="13"/>
      <c r="AB623" s="13"/>
      <c r="AC623" s="13"/>
      <c r="AD623" s="13"/>
      <c r="AE623" s="13"/>
      <c r="AT623" s="276" t="s">
        <v>271</v>
      </c>
      <c r="AU623" s="276" t="s">
        <v>99</v>
      </c>
      <c r="AV623" s="13" t="s">
        <v>99</v>
      </c>
      <c r="AW623" s="13" t="s">
        <v>38</v>
      </c>
      <c r="AX623" s="13" t="s">
        <v>83</v>
      </c>
      <c r="AY623" s="276" t="s">
        <v>184</v>
      </c>
    </row>
    <row r="624" s="13" customFormat="1">
      <c r="A624" s="13"/>
      <c r="B624" s="266"/>
      <c r="C624" s="267"/>
      <c r="D624" s="258" t="s">
        <v>271</v>
      </c>
      <c r="E624" s="268" t="s">
        <v>1</v>
      </c>
      <c r="F624" s="269" t="s">
        <v>1049</v>
      </c>
      <c r="G624" s="267"/>
      <c r="H624" s="270">
        <v>1164.76</v>
      </c>
      <c r="I624" s="271"/>
      <c r="J624" s="267"/>
      <c r="K624" s="267"/>
      <c r="L624" s="272"/>
      <c r="M624" s="273"/>
      <c r="N624" s="274"/>
      <c r="O624" s="274"/>
      <c r="P624" s="274"/>
      <c r="Q624" s="274"/>
      <c r="R624" s="274"/>
      <c r="S624" s="274"/>
      <c r="T624" s="275"/>
      <c r="U624" s="13"/>
      <c r="V624" s="13"/>
      <c r="W624" s="13"/>
      <c r="X624" s="13"/>
      <c r="Y624" s="13"/>
      <c r="Z624" s="13"/>
      <c r="AA624" s="13"/>
      <c r="AB624" s="13"/>
      <c r="AC624" s="13"/>
      <c r="AD624" s="13"/>
      <c r="AE624" s="13"/>
      <c r="AT624" s="276" t="s">
        <v>271</v>
      </c>
      <c r="AU624" s="276" t="s">
        <v>99</v>
      </c>
      <c r="AV624" s="13" t="s">
        <v>99</v>
      </c>
      <c r="AW624" s="13" t="s">
        <v>38</v>
      </c>
      <c r="AX624" s="13" t="s">
        <v>83</v>
      </c>
      <c r="AY624" s="276" t="s">
        <v>184</v>
      </c>
    </row>
    <row r="625" s="13" customFormat="1">
      <c r="A625" s="13"/>
      <c r="B625" s="266"/>
      <c r="C625" s="267"/>
      <c r="D625" s="258" t="s">
        <v>271</v>
      </c>
      <c r="E625" s="268" t="s">
        <v>1</v>
      </c>
      <c r="F625" s="269" t="s">
        <v>1050</v>
      </c>
      <c r="G625" s="267"/>
      <c r="H625" s="270">
        <v>232.16</v>
      </c>
      <c r="I625" s="271"/>
      <c r="J625" s="267"/>
      <c r="K625" s="267"/>
      <c r="L625" s="272"/>
      <c r="M625" s="273"/>
      <c r="N625" s="274"/>
      <c r="O625" s="274"/>
      <c r="P625" s="274"/>
      <c r="Q625" s="274"/>
      <c r="R625" s="274"/>
      <c r="S625" s="274"/>
      <c r="T625" s="275"/>
      <c r="U625" s="13"/>
      <c r="V625" s="13"/>
      <c r="W625" s="13"/>
      <c r="X625" s="13"/>
      <c r="Y625" s="13"/>
      <c r="Z625" s="13"/>
      <c r="AA625" s="13"/>
      <c r="AB625" s="13"/>
      <c r="AC625" s="13"/>
      <c r="AD625" s="13"/>
      <c r="AE625" s="13"/>
      <c r="AT625" s="276" t="s">
        <v>271</v>
      </c>
      <c r="AU625" s="276" t="s">
        <v>99</v>
      </c>
      <c r="AV625" s="13" t="s">
        <v>99</v>
      </c>
      <c r="AW625" s="13" t="s">
        <v>38</v>
      </c>
      <c r="AX625" s="13" t="s">
        <v>83</v>
      </c>
      <c r="AY625" s="276" t="s">
        <v>184</v>
      </c>
    </row>
    <row r="626" s="14" customFormat="1">
      <c r="A626" s="14"/>
      <c r="B626" s="277"/>
      <c r="C626" s="278"/>
      <c r="D626" s="258" t="s">
        <v>271</v>
      </c>
      <c r="E626" s="279" t="s">
        <v>1</v>
      </c>
      <c r="F626" s="280" t="s">
        <v>273</v>
      </c>
      <c r="G626" s="278"/>
      <c r="H626" s="281">
        <v>3566.1999999999998</v>
      </c>
      <c r="I626" s="282"/>
      <c r="J626" s="278"/>
      <c r="K626" s="278"/>
      <c r="L626" s="283"/>
      <c r="M626" s="284"/>
      <c r="N626" s="285"/>
      <c r="O626" s="285"/>
      <c r="P626" s="285"/>
      <c r="Q626" s="285"/>
      <c r="R626" s="285"/>
      <c r="S626" s="285"/>
      <c r="T626" s="286"/>
      <c r="U626" s="14"/>
      <c r="V626" s="14"/>
      <c r="W626" s="14"/>
      <c r="X626" s="14"/>
      <c r="Y626" s="14"/>
      <c r="Z626" s="14"/>
      <c r="AA626" s="14"/>
      <c r="AB626" s="14"/>
      <c r="AC626" s="14"/>
      <c r="AD626" s="14"/>
      <c r="AE626" s="14"/>
      <c r="AT626" s="287" t="s">
        <v>271</v>
      </c>
      <c r="AU626" s="287" t="s">
        <v>99</v>
      </c>
      <c r="AV626" s="14" t="s">
        <v>196</v>
      </c>
      <c r="AW626" s="14" t="s">
        <v>38</v>
      </c>
      <c r="AX626" s="14" t="s">
        <v>91</v>
      </c>
      <c r="AY626" s="287" t="s">
        <v>184</v>
      </c>
    </row>
    <row r="627" s="2" customFormat="1" ht="16.5" customHeight="1">
      <c r="A627" s="40"/>
      <c r="B627" s="41"/>
      <c r="C627" s="245" t="s">
        <v>1051</v>
      </c>
      <c r="D627" s="245" t="s">
        <v>187</v>
      </c>
      <c r="E627" s="246" t="s">
        <v>1052</v>
      </c>
      <c r="F627" s="247" t="s">
        <v>1053</v>
      </c>
      <c r="G627" s="248" t="s">
        <v>319</v>
      </c>
      <c r="H627" s="249">
        <v>19.835999999999999</v>
      </c>
      <c r="I627" s="250"/>
      <c r="J627" s="251">
        <f>ROUND(I627*H627,2)</f>
        <v>0</v>
      </c>
      <c r="K627" s="247" t="s">
        <v>191</v>
      </c>
      <c r="L627" s="46"/>
      <c r="M627" s="252" t="s">
        <v>1</v>
      </c>
      <c r="N627" s="253" t="s">
        <v>49</v>
      </c>
      <c r="O627" s="93"/>
      <c r="P627" s="254">
        <f>O627*H627</f>
        <v>0</v>
      </c>
      <c r="Q627" s="254">
        <v>1.98</v>
      </c>
      <c r="R627" s="254">
        <f>Q627*H627</f>
        <v>39.275279999999995</v>
      </c>
      <c r="S627" s="254">
        <v>0</v>
      </c>
      <c r="T627" s="255">
        <f>S627*H627</f>
        <v>0</v>
      </c>
      <c r="U627" s="40"/>
      <c r="V627" s="40"/>
      <c r="W627" s="40"/>
      <c r="X627" s="40"/>
      <c r="Y627" s="40"/>
      <c r="Z627" s="40"/>
      <c r="AA627" s="40"/>
      <c r="AB627" s="40"/>
      <c r="AC627" s="40"/>
      <c r="AD627" s="40"/>
      <c r="AE627" s="40"/>
      <c r="AR627" s="256" t="s">
        <v>196</v>
      </c>
      <c r="AT627" s="256" t="s">
        <v>187</v>
      </c>
      <c r="AU627" s="256" t="s">
        <v>99</v>
      </c>
      <c r="AY627" s="18" t="s">
        <v>184</v>
      </c>
      <c r="BE627" s="257">
        <f>IF(N627="základní",J627,0)</f>
        <v>0</v>
      </c>
      <c r="BF627" s="257">
        <f>IF(N627="snížená",J627,0)</f>
        <v>0</v>
      </c>
      <c r="BG627" s="257">
        <f>IF(N627="zákl. přenesená",J627,0)</f>
        <v>0</v>
      </c>
      <c r="BH627" s="257">
        <f>IF(N627="sníž. přenesená",J627,0)</f>
        <v>0</v>
      </c>
      <c r="BI627" s="257">
        <f>IF(N627="nulová",J627,0)</f>
        <v>0</v>
      </c>
      <c r="BJ627" s="18" t="s">
        <v>99</v>
      </c>
      <c r="BK627" s="257">
        <f>ROUND(I627*H627,2)</f>
        <v>0</v>
      </c>
      <c r="BL627" s="18" t="s">
        <v>196</v>
      </c>
      <c r="BM627" s="256" t="s">
        <v>1054</v>
      </c>
    </row>
    <row r="628" s="15" customFormat="1">
      <c r="A628" s="15"/>
      <c r="B628" s="288"/>
      <c r="C628" s="289"/>
      <c r="D628" s="258" t="s">
        <v>271</v>
      </c>
      <c r="E628" s="290" t="s">
        <v>1</v>
      </c>
      <c r="F628" s="291" t="s">
        <v>760</v>
      </c>
      <c r="G628" s="289"/>
      <c r="H628" s="290" t="s">
        <v>1</v>
      </c>
      <c r="I628" s="292"/>
      <c r="J628" s="289"/>
      <c r="K628" s="289"/>
      <c r="L628" s="293"/>
      <c r="M628" s="294"/>
      <c r="N628" s="295"/>
      <c r="O628" s="295"/>
      <c r="P628" s="295"/>
      <c r="Q628" s="295"/>
      <c r="R628" s="295"/>
      <c r="S628" s="295"/>
      <c r="T628" s="296"/>
      <c r="U628" s="15"/>
      <c r="V628" s="15"/>
      <c r="W628" s="15"/>
      <c r="X628" s="15"/>
      <c r="Y628" s="15"/>
      <c r="Z628" s="15"/>
      <c r="AA628" s="15"/>
      <c r="AB628" s="15"/>
      <c r="AC628" s="15"/>
      <c r="AD628" s="15"/>
      <c r="AE628" s="15"/>
      <c r="AT628" s="297" t="s">
        <v>271</v>
      </c>
      <c r="AU628" s="297" t="s">
        <v>99</v>
      </c>
      <c r="AV628" s="15" t="s">
        <v>91</v>
      </c>
      <c r="AW628" s="15" t="s">
        <v>38</v>
      </c>
      <c r="AX628" s="15" t="s">
        <v>83</v>
      </c>
      <c r="AY628" s="297" t="s">
        <v>184</v>
      </c>
    </row>
    <row r="629" s="13" customFormat="1">
      <c r="A629" s="13"/>
      <c r="B629" s="266"/>
      <c r="C629" s="267"/>
      <c r="D629" s="258" t="s">
        <v>271</v>
      </c>
      <c r="E629" s="268" t="s">
        <v>1</v>
      </c>
      <c r="F629" s="269" t="s">
        <v>978</v>
      </c>
      <c r="G629" s="267"/>
      <c r="H629" s="270">
        <v>6.3390000000000004</v>
      </c>
      <c r="I629" s="271"/>
      <c r="J629" s="267"/>
      <c r="K629" s="267"/>
      <c r="L629" s="272"/>
      <c r="M629" s="273"/>
      <c r="N629" s="274"/>
      <c r="O629" s="274"/>
      <c r="P629" s="274"/>
      <c r="Q629" s="274"/>
      <c r="R629" s="274"/>
      <c r="S629" s="274"/>
      <c r="T629" s="275"/>
      <c r="U629" s="13"/>
      <c r="V629" s="13"/>
      <c r="W629" s="13"/>
      <c r="X629" s="13"/>
      <c r="Y629" s="13"/>
      <c r="Z629" s="13"/>
      <c r="AA629" s="13"/>
      <c r="AB629" s="13"/>
      <c r="AC629" s="13"/>
      <c r="AD629" s="13"/>
      <c r="AE629" s="13"/>
      <c r="AT629" s="276" t="s">
        <v>271</v>
      </c>
      <c r="AU629" s="276" t="s">
        <v>99</v>
      </c>
      <c r="AV629" s="13" t="s">
        <v>99</v>
      </c>
      <c r="AW629" s="13" t="s">
        <v>38</v>
      </c>
      <c r="AX629" s="13" t="s">
        <v>83</v>
      </c>
      <c r="AY629" s="276" t="s">
        <v>184</v>
      </c>
    </row>
    <row r="630" s="13" customFormat="1">
      <c r="A630" s="13"/>
      <c r="B630" s="266"/>
      <c r="C630" s="267"/>
      <c r="D630" s="258" t="s">
        <v>271</v>
      </c>
      <c r="E630" s="268" t="s">
        <v>1</v>
      </c>
      <c r="F630" s="269" t="s">
        <v>988</v>
      </c>
      <c r="G630" s="267"/>
      <c r="H630" s="270">
        <v>13.497</v>
      </c>
      <c r="I630" s="271"/>
      <c r="J630" s="267"/>
      <c r="K630" s="267"/>
      <c r="L630" s="272"/>
      <c r="M630" s="273"/>
      <c r="N630" s="274"/>
      <c r="O630" s="274"/>
      <c r="P630" s="274"/>
      <c r="Q630" s="274"/>
      <c r="R630" s="274"/>
      <c r="S630" s="274"/>
      <c r="T630" s="275"/>
      <c r="U630" s="13"/>
      <c r="V630" s="13"/>
      <c r="W630" s="13"/>
      <c r="X630" s="13"/>
      <c r="Y630" s="13"/>
      <c r="Z630" s="13"/>
      <c r="AA630" s="13"/>
      <c r="AB630" s="13"/>
      <c r="AC630" s="13"/>
      <c r="AD630" s="13"/>
      <c r="AE630" s="13"/>
      <c r="AT630" s="276" t="s">
        <v>271</v>
      </c>
      <c r="AU630" s="276" t="s">
        <v>99</v>
      </c>
      <c r="AV630" s="13" t="s">
        <v>99</v>
      </c>
      <c r="AW630" s="13" t="s">
        <v>38</v>
      </c>
      <c r="AX630" s="13" t="s">
        <v>83</v>
      </c>
      <c r="AY630" s="276" t="s">
        <v>184</v>
      </c>
    </row>
    <row r="631" s="14" customFormat="1">
      <c r="A631" s="14"/>
      <c r="B631" s="277"/>
      <c r="C631" s="278"/>
      <c r="D631" s="258" t="s">
        <v>271</v>
      </c>
      <c r="E631" s="279" t="s">
        <v>1</v>
      </c>
      <c r="F631" s="280" t="s">
        <v>273</v>
      </c>
      <c r="G631" s="278"/>
      <c r="H631" s="281">
        <v>19.835999999999999</v>
      </c>
      <c r="I631" s="282"/>
      <c r="J631" s="278"/>
      <c r="K631" s="278"/>
      <c r="L631" s="283"/>
      <c r="M631" s="284"/>
      <c r="N631" s="285"/>
      <c r="O631" s="285"/>
      <c r="P631" s="285"/>
      <c r="Q631" s="285"/>
      <c r="R631" s="285"/>
      <c r="S631" s="285"/>
      <c r="T631" s="286"/>
      <c r="U631" s="14"/>
      <c r="V631" s="14"/>
      <c r="W631" s="14"/>
      <c r="X631" s="14"/>
      <c r="Y631" s="14"/>
      <c r="Z631" s="14"/>
      <c r="AA631" s="14"/>
      <c r="AB631" s="14"/>
      <c r="AC631" s="14"/>
      <c r="AD631" s="14"/>
      <c r="AE631" s="14"/>
      <c r="AT631" s="287" t="s">
        <v>271</v>
      </c>
      <c r="AU631" s="287" t="s">
        <v>99</v>
      </c>
      <c r="AV631" s="14" t="s">
        <v>196</v>
      </c>
      <c r="AW631" s="14" t="s">
        <v>38</v>
      </c>
      <c r="AX631" s="14" t="s">
        <v>91</v>
      </c>
      <c r="AY631" s="287" t="s">
        <v>184</v>
      </c>
    </row>
    <row r="632" s="2" customFormat="1" ht="21.75" customHeight="1">
      <c r="A632" s="40"/>
      <c r="B632" s="41"/>
      <c r="C632" s="245" t="s">
        <v>1055</v>
      </c>
      <c r="D632" s="245" t="s">
        <v>187</v>
      </c>
      <c r="E632" s="246" t="s">
        <v>1056</v>
      </c>
      <c r="F632" s="247" t="s">
        <v>1057</v>
      </c>
      <c r="G632" s="248" t="s">
        <v>319</v>
      </c>
      <c r="H632" s="249">
        <v>12.673</v>
      </c>
      <c r="I632" s="250"/>
      <c r="J632" s="251">
        <f>ROUND(I632*H632,2)</f>
        <v>0</v>
      </c>
      <c r="K632" s="247" t="s">
        <v>284</v>
      </c>
      <c r="L632" s="46"/>
      <c r="M632" s="252" t="s">
        <v>1</v>
      </c>
      <c r="N632" s="253" t="s">
        <v>49</v>
      </c>
      <c r="O632" s="93"/>
      <c r="P632" s="254">
        <f>O632*H632</f>
        <v>0</v>
      </c>
      <c r="Q632" s="254">
        <v>0.20250000000000001</v>
      </c>
      <c r="R632" s="254">
        <f>Q632*H632</f>
        <v>2.5662825000000002</v>
      </c>
      <c r="S632" s="254">
        <v>0</v>
      </c>
      <c r="T632" s="255">
        <f>S632*H632</f>
        <v>0</v>
      </c>
      <c r="U632" s="40"/>
      <c r="V632" s="40"/>
      <c r="W632" s="40"/>
      <c r="X632" s="40"/>
      <c r="Y632" s="40"/>
      <c r="Z632" s="40"/>
      <c r="AA632" s="40"/>
      <c r="AB632" s="40"/>
      <c r="AC632" s="40"/>
      <c r="AD632" s="40"/>
      <c r="AE632" s="40"/>
      <c r="AR632" s="256" t="s">
        <v>196</v>
      </c>
      <c r="AT632" s="256" t="s">
        <v>187</v>
      </c>
      <c r="AU632" s="256" t="s">
        <v>99</v>
      </c>
      <c r="AY632" s="18" t="s">
        <v>184</v>
      </c>
      <c r="BE632" s="257">
        <f>IF(N632="základní",J632,0)</f>
        <v>0</v>
      </c>
      <c r="BF632" s="257">
        <f>IF(N632="snížená",J632,0)</f>
        <v>0</v>
      </c>
      <c r="BG632" s="257">
        <f>IF(N632="zákl. přenesená",J632,0)</f>
        <v>0</v>
      </c>
      <c r="BH632" s="257">
        <f>IF(N632="sníž. přenesená",J632,0)</f>
        <v>0</v>
      </c>
      <c r="BI632" s="257">
        <f>IF(N632="nulová",J632,0)</f>
        <v>0</v>
      </c>
      <c r="BJ632" s="18" t="s">
        <v>99</v>
      </c>
      <c r="BK632" s="257">
        <f>ROUND(I632*H632,2)</f>
        <v>0</v>
      </c>
      <c r="BL632" s="18" t="s">
        <v>196</v>
      </c>
      <c r="BM632" s="256" t="s">
        <v>1058</v>
      </c>
    </row>
    <row r="633" s="2" customFormat="1">
      <c r="A633" s="40"/>
      <c r="B633" s="41"/>
      <c r="C633" s="42"/>
      <c r="D633" s="258" t="s">
        <v>194</v>
      </c>
      <c r="E633" s="42"/>
      <c r="F633" s="259" t="s">
        <v>1059</v>
      </c>
      <c r="G633" s="42"/>
      <c r="H633" s="42"/>
      <c r="I633" s="156"/>
      <c r="J633" s="42"/>
      <c r="K633" s="42"/>
      <c r="L633" s="46"/>
      <c r="M633" s="260"/>
      <c r="N633" s="261"/>
      <c r="O633" s="93"/>
      <c r="P633" s="93"/>
      <c r="Q633" s="93"/>
      <c r="R633" s="93"/>
      <c r="S633" s="93"/>
      <c r="T633" s="94"/>
      <c r="U633" s="40"/>
      <c r="V633" s="40"/>
      <c r="W633" s="40"/>
      <c r="X633" s="40"/>
      <c r="Y633" s="40"/>
      <c r="Z633" s="40"/>
      <c r="AA633" s="40"/>
      <c r="AB633" s="40"/>
      <c r="AC633" s="40"/>
      <c r="AD633" s="40"/>
      <c r="AE633" s="40"/>
      <c r="AT633" s="18" t="s">
        <v>194</v>
      </c>
      <c r="AU633" s="18" t="s">
        <v>99</v>
      </c>
    </row>
    <row r="634" s="15" customFormat="1">
      <c r="A634" s="15"/>
      <c r="B634" s="288"/>
      <c r="C634" s="289"/>
      <c r="D634" s="258" t="s">
        <v>271</v>
      </c>
      <c r="E634" s="290" t="s">
        <v>1</v>
      </c>
      <c r="F634" s="291" t="s">
        <v>760</v>
      </c>
      <c r="G634" s="289"/>
      <c r="H634" s="290" t="s">
        <v>1</v>
      </c>
      <c r="I634" s="292"/>
      <c r="J634" s="289"/>
      <c r="K634" s="289"/>
      <c r="L634" s="293"/>
      <c r="M634" s="294"/>
      <c r="N634" s="295"/>
      <c r="O634" s="295"/>
      <c r="P634" s="295"/>
      <c r="Q634" s="295"/>
      <c r="R634" s="295"/>
      <c r="S634" s="295"/>
      <c r="T634" s="296"/>
      <c r="U634" s="15"/>
      <c r="V634" s="15"/>
      <c r="W634" s="15"/>
      <c r="X634" s="15"/>
      <c r="Y634" s="15"/>
      <c r="Z634" s="15"/>
      <c r="AA634" s="15"/>
      <c r="AB634" s="15"/>
      <c r="AC634" s="15"/>
      <c r="AD634" s="15"/>
      <c r="AE634" s="15"/>
      <c r="AT634" s="297" t="s">
        <v>271</v>
      </c>
      <c r="AU634" s="297" t="s">
        <v>99</v>
      </c>
      <c r="AV634" s="15" t="s">
        <v>91</v>
      </c>
      <c r="AW634" s="15" t="s">
        <v>38</v>
      </c>
      <c r="AX634" s="15" t="s">
        <v>83</v>
      </c>
      <c r="AY634" s="297" t="s">
        <v>184</v>
      </c>
    </row>
    <row r="635" s="13" customFormat="1">
      <c r="A635" s="13"/>
      <c r="B635" s="266"/>
      <c r="C635" s="267"/>
      <c r="D635" s="258" t="s">
        <v>271</v>
      </c>
      <c r="E635" s="268" t="s">
        <v>1</v>
      </c>
      <c r="F635" s="269" t="s">
        <v>1060</v>
      </c>
      <c r="G635" s="267"/>
      <c r="H635" s="270">
        <v>1.442</v>
      </c>
      <c r="I635" s="271"/>
      <c r="J635" s="267"/>
      <c r="K635" s="267"/>
      <c r="L635" s="272"/>
      <c r="M635" s="273"/>
      <c r="N635" s="274"/>
      <c r="O635" s="274"/>
      <c r="P635" s="274"/>
      <c r="Q635" s="274"/>
      <c r="R635" s="274"/>
      <c r="S635" s="274"/>
      <c r="T635" s="275"/>
      <c r="U635" s="13"/>
      <c r="V635" s="13"/>
      <c r="W635" s="13"/>
      <c r="X635" s="13"/>
      <c r="Y635" s="13"/>
      <c r="Z635" s="13"/>
      <c r="AA635" s="13"/>
      <c r="AB635" s="13"/>
      <c r="AC635" s="13"/>
      <c r="AD635" s="13"/>
      <c r="AE635" s="13"/>
      <c r="AT635" s="276" t="s">
        <v>271</v>
      </c>
      <c r="AU635" s="276" t="s">
        <v>99</v>
      </c>
      <c r="AV635" s="13" t="s">
        <v>99</v>
      </c>
      <c r="AW635" s="13" t="s">
        <v>38</v>
      </c>
      <c r="AX635" s="13" t="s">
        <v>83</v>
      </c>
      <c r="AY635" s="276" t="s">
        <v>184</v>
      </c>
    </row>
    <row r="636" s="13" customFormat="1">
      <c r="A636" s="13"/>
      <c r="B636" s="266"/>
      <c r="C636" s="267"/>
      <c r="D636" s="258" t="s">
        <v>271</v>
      </c>
      <c r="E636" s="268" t="s">
        <v>1</v>
      </c>
      <c r="F636" s="269" t="s">
        <v>1061</v>
      </c>
      <c r="G636" s="267"/>
      <c r="H636" s="270">
        <v>1.4690000000000001</v>
      </c>
      <c r="I636" s="271"/>
      <c r="J636" s="267"/>
      <c r="K636" s="267"/>
      <c r="L636" s="272"/>
      <c r="M636" s="273"/>
      <c r="N636" s="274"/>
      <c r="O636" s="274"/>
      <c r="P636" s="274"/>
      <c r="Q636" s="274"/>
      <c r="R636" s="274"/>
      <c r="S636" s="274"/>
      <c r="T636" s="275"/>
      <c r="U636" s="13"/>
      <c r="V636" s="13"/>
      <c r="W636" s="13"/>
      <c r="X636" s="13"/>
      <c r="Y636" s="13"/>
      <c r="Z636" s="13"/>
      <c r="AA636" s="13"/>
      <c r="AB636" s="13"/>
      <c r="AC636" s="13"/>
      <c r="AD636" s="13"/>
      <c r="AE636" s="13"/>
      <c r="AT636" s="276" t="s">
        <v>271</v>
      </c>
      <c r="AU636" s="276" t="s">
        <v>99</v>
      </c>
      <c r="AV636" s="13" t="s">
        <v>99</v>
      </c>
      <c r="AW636" s="13" t="s">
        <v>38</v>
      </c>
      <c r="AX636" s="13" t="s">
        <v>83</v>
      </c>
      <c r="AY636" s="276" t="s">
        <v>184</v>
      </c>
    </row>
    <row r="637" s="13" customFormat="1">
      <c r="A637" s="13"/>
      <c r="B637" s="266"/>
      <c r="C637" s="267"/>
      <c r="D637" s="258" t="s">
        <v>271</v>
      </c>
      <c r="E637" s="268" t="s">
        <v>1</v>
      </c>
      <c r="F637" s="269" t="s">
        <v>1062</v>
      </c>
      <c r="G637" s="267"/>
      <c r="H637" s="270">
        <v>1.038</v>
      </c>
      <c r="I637" s="271"/>
      <c r="J637" s="267"/>
      <c r="K637" s="267"/>
      <c r="L637" s="272"/>
      <c r="M637" s="273"/>
      <c r="N637" s="274"/>
      <c r="O637" s="274"/>
      <c r="P637" s="274"/>
      <c r="Q637" s="274"/>
      <c r="R637" s="274"/>
      <c r="S637" s="274"/>
      <c r="T637" s="275"/>
      <c r="U637" s="13"/>
      <c r="V637" s="13"/>
      <c r="W637" s="13"/>
      <c r="X637" s="13"/>
      <c r="Y637" s="13"/>
      <c r="Z637" s="13"/>
      <c r="AA637" s="13"/>
      <c r="AB637" s="13"/>
      <c r="AC637" s="13"/>
      <c r="AD637" s="13"/>
      <c r="AE637" s="13"/>
      <c r="AT637" s="276" t="s">
        <v>271</v>
      </c>
      <c r="AU637" s="276" t="s">
        <v>99</v>
      </c>
      <c r="AV637" s="13" t="s">
        <v>99</v>
      </c>
      <c r="AW637" s="13" t="s">
        <v>38</v>
      </c>
      <c r="AX637" s="13" t="s">
        <v>83</v>
      </c>
      <c r="AY637" s="276" t="s">
        <v>184</v>
      </c>
    </row>
    <row r="638" s="13" customFormat="1">
      <c r="A638" s="13"/>
      <c r="B638" s="266"/>
      <c r="C638" s="267"/>
      <c r="D638" s="258" t="s">
        <v>271</v>
      </c>
      <c r="E638" s="268" t="s">
        <v>1</v>
      </c>
      <c r="F638" s="269" t="s">
        <v>1063</v>
      </c>
      <c r="G638" s="267"/>
      <c r="H638" s="270">
        <v>0.54500000000000004</v>
      </c>
      <c r="I638" s="271"/>
      <c r="J638" s="267"/>
      <c r="K638" s="267"/>
      <c r="L638" s="272"/>
      <c r="M638" s="273"/>
      <c r="N638" s="274"/>
      <c r="O638" s="274"/>
      <c r="P638" s="274"/>
      <c r="Q638" s="274"/>
      <c r="R638" s="274"/>
      <c r="S638" s="274"/>
      <c r="T638" s="275"/>
      <c r="U638" s="13"/>
      <c r="V638" s="13"/>
      <c r="W638" s="13"/>
      <c r="X638" s="13"/>
      <c r="Y638" s="13"/>
      <c r="Z638" s="13"/>
      <c r="AA638" s="13"/>
      <c r="AB638" s="13"/>
      <c r="AC638" s="13"/>
      <c r="AD638" s="13"/>
      <c r="AE638" s="13"/>
      <c r="AT638" s="276" t="s">
        <v>271</v>
      </c>
      <c r="AU638" s="276" t="s">
        <v>99</v>
      </c>
      <c r="AV638" s="13" t="s">
        <v>99</v>
      </c>
      <c r="AW638" s="13" t="s">
        <v>38</v>
      </c>
      <c r="AX638" s="13" t="s">
        <v>83</v>
      </c>
      <c r="AY638" s="276" t="s">
        <v>184</v>
      </c>
    </row>
    <row r="639" s="13" customFormat="1">
      <c r="A639" s="13"/>
      <c r="B639" s="266"/>
      <c r="C639" s="267"/>
      <c r="D639" s="258" t="s">
        <v>271</v>
      </c>
      <c r="E639" s="268" t="s">
        <v>1</v>
      </c>
      <c r="F639" s="269" t="s">
        <v>1064</v>
      </c>
      <c r="G639" s="267"/>
      <c r="H639" s="270">
        <v>1.268</v>
      </c>
      <c r="I639" s="271"/>
      <c r="J639" s="267"/>
      <c r="K639" s="267"/>
      <c r="L639" s="272"/>
      <c r="M639" s="273"/>
      <c r="N639" s="274"/>
      <c r="O639" s="274"/>
      <c r="P639" s="274"/>
      <c r="Q639" s="274"/>
      <c r="R639" s="274"/>
      <c r="S639" s="274"/>
      <c r="T639" s="275"/>
      <c r="U639" s="13"/>
      <c r="V639" s="13"/>
      <c r="W639" s="13"/>
      <c r="X639" s="13"/>
      <c r="Y639" s="13"/>
      <c r="Z639" s="13"/>
      <c r="AA639" s="13"/>
      <c r="AB639" s="13"/>
      <c r="AC639" s="13"/>
      <c r="AD639" s="13"/>
      <c r="AE639" s="13"/>
      <c r="AT639" s="276" t="s">
        <v>271</v>
      </c>
      <c r="AU639" s="276" t="s">
        <v>99</v>
      </c>
      <c r="AV639" s="13" t="s">
        <v>99</v>
      </c>
      <c r="AW639" s="13" t="s">
        <v>38</v>
      </c>
      <c r="AX639" s="13" t="s">
        <v>83</v>
      </c>
      <c r="AY639" s="276" t="s">
        <v>184</v>
      </c>
    </row>
    <row r="640" s="16" customFormat="1">
      <c r="A640" s="16"/>
      <c r="B640" s="298"/>
      <c r="C640" s="299"/>
      <c r="D640" s="258" t="s">
        <v>271</v>
      </c>
      <c r="E640" s="300" t="s">
        <v>1</v>
      </c>
      <c r="F640" s="301" t="s">
        <v>346</v>
      </c>
      <c r="G640" s="299"/>
      <c r="H640" s="302">
        <v>5.7619999999999996</v>
      </c>
      <c r="I640" s="303"/>
      <c r="J640" s="299"/>
      <c r="K640" s="299"/>
      <c r="L640" s="304"/>
      <c r="M640" s="305"/>
      <c r="N640" s="306"/>
      <c r="O640" s="306"/>
      <c r="P640" s="306"/>
      <c r="Q640" s="306"/>
      <c r="R640" s="306"/>
      <c r="S640" s="306"/>
      <c r="T640" s="307"/>
      <c r="U640" s="16"/>
      <c r="V640" s="16"/>
      <c r="W640" s="16"/>
      <c r="X640" s="16"/>
      <c r="Y640" s="16"/>
      <c r="Z640" s="16"/>
      <c r="AA640" s="16"/>
      <c r="AB640" s="16"/>
      <c r="AC640" s="16"/>
      <c r="AD640" s="16"/>
      <c r="AE640" s="16"/>
      <c r="AT640" s="308" t="s">
        <v>271</v>
      </c>
      <c r="AU640" s="308" t="s">
        <v>99</v>
      </c>
      <c r="AV640" s="16" t="s">
        <v>278</v>
      </c>
      <c r="AW640" s="16" t="s">
        <v>38</v>
      </c>
      <c r="AX640" s="16" t="s">
        <v>83</v>
      </c>
      <c r="AY640" s="308" t="s">
        <v>184</v>
      </c>
    </row>
    <row r="641" s="13" customFormat="1">
      <c r="A641" s="13"/>
      <c r="B641" s="266"/>
      <c r="C641" s="267"/>
      <c r="D641" s="258" t="s">
        <v>271</v>
      </c>
      <c r="E641" s="268" t="s">
        <v>1</v>
      </c>
      <c r="F641" s="269" t="s">
        <v>1065</v>
      </c>
      <c r="G641" s="267"/>
      <c r="H641" s="270">
        <v>1.038</v>
      </c>
      <c r="I641" s="271"/>
      <c r="J641" s="267"/>
      <c r="K641" s="267"/>
      <c r="L641" s="272"/>
      <c r="M641" s="273"/>
      <c r="N641" s="274"/>
      <c r="O641" s="274"/>
      <c r="P641" s="274"/>
      <c r="Q641" s="274"/>
      <c r="R641" s="274"/>
      <c r="S641" s="274"/>
      <c r="T641" s="275"/>
      <c r="U641" s="13"/>
      <c r="V641" s="13"/>
      <c r="W641" s="13"/>
      <c r="X641" s="13"/>
      <c r="Y641" s="13"/>
      <c r="Z641" s="13"/>
      <c r="AA641" s="13"/>
      <c r="AB641" s="13"/>
      <c r="AC641" s="13"/>
      <c r="AD641" s="13"/>
      <c r="AE641" s="13"/>
      <c r="AT641" s="276" t="s">
        <v>271</v>
      </c>
      <c r="AU641" s="276" t="s">
        <v>99</v>
      </c>
      <c r="AV641" s="13" t="s">
        <v>99</v>
      </c>
      <c r="AW641" s="13" t="s">
        <v>38</v>
      </c>
      <c r="AX641" s="13" t="s">
        <v>83</v>
      </c>
      <c r="AY641" s="276" t="s">
        <v>184</v>
      </c>
    </row>
    <row r="642" s="13" customFormat="1">
      <c r="A642" s="13"/>
      <c r="B642" s="266"/>
      <c r="C642" s="267"/>
      <c r="D642" s="258" t="s">
        <v>271</v>
      </c>
      <c r="E642" s="268" t="s">
        <v>1</v>
      </c>
      <c r="F642" s="269" t="s">
        <v>1066</v>
      </c>
      <c r="G642" s="267"/>
      <c r="H642" s="270">
        <v>2.4129999999999998</v>
      </c>
      <c r="I642" s="271"/>
      <c r="J642" s="267"/>
      <c r="K642" s="267"/>
      <c r="L642" s="272"/>
      <c r="M642" s="273"/>
      <c r="N642" s="274"/>
      <c r="O642" s="274"/>
      <c r="P642" s="274"/>
      <c r="Q642" s="274"/>
      <c r="R642" s="274"/>
      <c r="S642" s="274"/>
      <c r="T642" s="275"/>
      <c r="U642" s="13"/>
      <c r="V642" s="13"/>
      <c r="W642" s="13"/>
      <c r="X642" s="13"/>
      <c r="Y642" s="13"/>
      <c r="Z642" s="13"/>
      <c r="AA642" s="13"/>
      <c r="AB642" s="13"/>
      <c r="AC642" s="13"/>
      <c r="AD642" s="13"/>
      <c r="AE642" s="13"/>
      <c r="AT642" s="276" t="s">
        <v>271</v>
      </c>
      <c r="AU642" s="276" t="s">
        <v>99</v>
      </c>
      <c r="AV642" s="13" t="s">
        <v>99</v>
      </c>
      <c r="AW642" s="13" t="s">
        <v>38</v>
      </c>
      <c r="AX642" s="13" t="s">
        <v>83</v>
      </c>
      <c r="AY642" s="276" t="s">
        <v>184</v>
      </c>
    </row>
    <row r="643" s="13" customFormat="1">
      <c r="A643" s="13"/>
      <c r="B643" s="266"/>
      <c r="C643" s="267"/>
      <c r="D643" s="258" t="s">
        <v>271</v>
      </c>
      <c r="E643" s="268" t="s">
        <v>1</v>
      </c>
      <c r="F643" s="269" t="s">
        <v>1067</v>
      </c>
      <c r="G643" s="267"/>
      <c r="H643" s="270">
        <v>1.6790000000000001</v>
      </c>
      <c r="I643" s="271"/>
      <c r="J643" s="267"/>
      <c r="K643" s="267"/>
      <c r="L643" s="272"/>
      <c r="M643" s="273"/>
      <c r="N643" s="274"/>
      <c r="O643" s="274"/>
      <c r="P643" s="274"/>
      <c r="Q643" s="274"/>
      <c r="R643" s="274"/>
      <c r="S643" s="274"/>
      <c r="T643" s="275"/>
      <c r="U643" s="13"/>
      <c r="V643" s="13"/>
      <c r="W643" s="13"/>
      <c r="X643" s="13"/>
      <c r="Y643" s="13"/>
      <c r="Z643" s="13"/>
      <c r="AA643" s="13"/>
      <c r="AB643" s="13"/>
      <c r="AC643" s="13"/>
      <c r="AD643" s="13"/>
      <c r="AE643" s="13"/>
      <c r="AT643" s="276" t="s">
        <v>271</v>
      </c>
      <c r="AU643" s="276" t="s">
        <v>99</v>
      </c>
      <c r="AV643" s="13" t="s">
        <v>99</v>
      </c>
      <c r="AW643" s="13" t="s">
        <v>38</v>
      </c>
      <c r="AX643" s="13" t="s">
        <v>83</v>
      </c>
      <c r="AY643" s="276" t="s">
        <v>184</v>
      </c>
    </row>
    <row r="644" s="16" customFormat="1">
      <c r="A644" s="16"/>
      <c r="B644" s="298"/>
      <c r="C644" s="299"/>
      <c r="D644" s="258" t="s">
        <v>271</v>
      </c>
      <c r="E644" s="300" t="s">
        <v>1</v>
      </c>
      <c r="F644" s="301" t="s">
        <v>346</v>
      </c>
      <c r="G644" s="299"/>
      <c r="H644" s="302">
        <v>5.1299999999999999</v>
      </c>
      <c r="I644" s="303"/>
      <c r="J644" s="299"/>
      <c r="K644" s="299"/>
      <c r="L644" s="304"/>
      <c r="M644" s="305"/>
      <c r="N644" s="306"/>
      <c r="O644" s="306"/>
      <c r="P644" s="306"/>
      <c r="Q644" s="306"/>
      <c r="R644" s="306"/>
      <c r="S644" s="306"/>
      <c r="T644" s="307"/>
      <c r="U644" s="16"/>
      <c r="V644" s="16"/>
      <c r="W644" s="16"/>
      <c r="X644" s="16"/>
      <c r="Y644" s="16"/>
      <c r="Z644" s="16"/>
      <c r="AA644" s="16"/>
      <c r="AB644" s="16"/>
      <c r="AC644" s="16"/>
      <c r="AD644" s="16"/>
      <c r="AE644" s="16"/>
      <c r="AT644" s="308" t="s">
        <v>271</v>
      </c>
      <c r="AU644" s="308" t="s">
        <v>99</v>
      </c>
      <c r="AV644" s="16" t="s">
        <v>278</v>
      </c>
      <c r="AW644" s="16" t="s">
        <v>38</v>
      </c>
      <c r="AX644" s="16" t="s">
        <v>83</v>
      </c>
      <c r="AY644" s="308" t="s">
        <v>184</v>
      </c>
    </row>
    <row r="645" s="13" customFormat="1">
      <c r="A645" s="13"/>
      <c r="B645" s="266"/>
      <c r="C645" s="267"/>
      <c r="D645" s="258" t="s">
        <v>271</v>
      </c>
      <c r="E645" s="268" t="s">
        <v>1</v>
      </c>
      <c r="F645" s="269" t="s">
        <v>1068</v>
      </c>
      <c r="G645" s="267"/>
      <c r="H645" s="270">
        <v>0.62</v>
      </c>
      <c r="I645" s="271"/>
      <c r="J645" s="267"/>
      <c r="K645" s="267"/>
      <c r="L645" s="272"/>
      <c r="M645" s="273"/>
      <c r="N645" s="274"/>
      <c r="O645" s="274"/>
      <c r="P645" s="274"/>
      <c r="Q645" s="274"/>
      <c r="R645" s="274"/>
      <c r="S645" s="274"/>
      <c r="T645" s="275"/>
      <c r="U645" s="13"/>
      <c r="V645" s="13"/>
      <c r="W645" s="13"/>
      <c r="X645" s="13"/>
      <c r="Y645" s="13"/>
      <c r="Z645" s="13"/>
      <c r="AA645" s="13"/>
      <c r="AB645" s="13"/>
      <c r="AC645" s="13"/>
      <c r="AD645" s="13"/>
      <c r="AE645" s="13"/>
      <c r="AT645" s="276" t="s">
        <v>271</v>
      </c>
      <c r="AU645" s="276" t="s">
        <v>99</v>
      </c>
      <c r="AV645" s="13" t="s">
        <v>99</v>
      </c>
      <c r="AW645" s="13" t="s">
        <v>38</v>
      </c>
      <c r="AX645" s="13" t="s">
        <v>83</v>
      </c>
      <c r="AY645" s="276" t="s">
        <v>184</v>
      </c>
    </row>
    <row r="646" s="13" customFormat="1">
      <c r="A646" s="13"/>
      <c r="B646" s="266"/>
      <c r="C646" s="267"/>
      <c r="D646" s="258" t="s">
        <v>271</v>
      </c>
      <c r="E646" s="268" t="s">
        <v>1</v>
      </c>
      <c r="F646" s="269" t="s">
        <v>1069</v>
      </c>
      <c r="G646" s="267"/>
      <c r="H646" s="270">
        <v>1.161</v>
      </c>
      <c r="I646" s="271"/>
      <c r="J646" s="267"/>
      <c r="K646" s="267"/>
      <c r="L646" s="272"/>
      <c r="M646" s="273"/>
      <c r="N646" s="274"/>
      <c r="O646" s="274"/>
      <c r="P646" s="274"/>
      <c r="Q646" s="274"/>
      <c r="R646" s="274"/>
      <c r="S646" s="274"/>
      <c r="T646" s="275"/>
      <c r="U646" s="13"/>
      <c r="V646" s="13"/>
      <c r="W646" s="13"/>
      <c r="X646" s="13"/>
      <c r="Y646" s="13"/>
      <c r="Z646" s="13"/>
      <c r="AA646" s="13"/>
      <c r="AB646" s="13"/>
      <c r="AC646" s="13"/>
      <c r="AD646" s="13"/>
      <c r="AE646" s="13"/>
      <c r="AT646" s="276" t="s">
        <v>271</v>
      </c>
      <c r="AU646" s="276" t="s">
        <v>99</v>
      </c>
      <c r="AV646" s="13" t="s">
        <v>99</v>
      </c>
      <c r="AW646" s="13" t="s">
        <v>38</v>
      </c>
      <c r="AX646" s="13" t="s">
        <v>83</v>
      </c>
      <c r="AY646" s="276" t="s">
        <v>184</v>
      </c>
    </row>
    <row r="647" s="14" customFormat="1">
      <c r="A647" s="14"/>
      <c r="B647" s="277"/>
      <c r="C647" s="278"/>
      <c r="D647" s="258" t="s">
        <v>271</v>
      </c>
      <c r="E647" s="279" t="s">
        <v>1</v>
      </c>
      <c r="F647" s="280" t="s">
        <v>273</v>
      </c>
      <c r="G647" s="278"/>
      <c r="H647" s="281">
        <v>12.673</v>
      </c>
      <c r="I647" s="282"/>
      <c r="J647" s="278"/>
      <c r="K647" s="278"/>
      <c r="L647" s="283"/>
      <c r="M647" s="284"/>
      <c r="N647" s="285"/>
      <c r="O647" s="285"/>
      <c r="P647" s="285"/>
      <c r="Q647" s="285"/>
      <c r="R647" s="285"/>
      <c r="S647" s="285"/>
      <c r="T647" s="286"/>
      <c r="U647" s="14"/>
      <c r="V647" s="14"/>
      <c r="W647" s="14"/>
      <c r="X647" s="14"/>
      <c r="Y647" s="14"/>
      <c r="Z647" s="14"/>
      <c r="AA647" s="14"/>
      <c r="AB647" s="14"/>
      <c r="AC647" s="14"/>
      <c r="AD647" s="14"/>
      <c r="AE647" s="14"/>
      <c r="AT647" s="287" t="s">
        <v>271</v>
      </c>
      <c r="AU647" s="287" t="s">
        <v>99</v>
      </c>
      <c r="AV647" s="14" t="s">
        <v>196</v>
      </c>
      <c r="AW647" s="14" t="s">
        <v>38</v>
      </c>
      <c r="AX647" s="14" t="s">
        <v>91</v>
      </c>
      <c r="AY647" s="287" t="s">
        <v>184</v>
      </c>
    </row>
    <row r="648" s="12" customFormat="1" ht="22.8" customHeight="1">
      <c r="A648" s="12"/>
      <c r="B648" s="229"/>
      <c r="C648" s="230"/>
      <c r="D648" s="231" t="s">
        <v>82</v>
      </c>
      <c r="E648" s="243" t="s">
        <v>224</v>
      </c>
      <c r="F648" s="243" t="s">
        <v>340</v>
      </c>
      <c r="G648" s="230"/>
      <c r="H648" s="230"/>
      <c r="I648" s="233"/>
      <c r="J648" s="244">
        <f>BK648</f>
        <v>0</v>
      </c>
      <c r="K648" s="230"/>
      <c r="L648" s="235"/>
      <c r="M648" s="236"/>
      <c r="N648" s="237"/>
      <c r="O648" s="237"/>
      <c r="P648" s="238">
        <f>SUM(P649:P835)</f>
        <v>0</v>
      </c>
      <c r="Q648" s="237"/>
      <c r="R648" s="238">
        <f>SUM(R649:R835)</f>
        <v>354.28213799999997</v>
      </c>
      <c r="S648" s="237"/>
      <c r="T648" s="239">
        <f>SUM(T649:T835)</f>
        <v>1355.0969419999997</v>
      </c>
      <c r="U648" s="12"/>
      <c r="V648" s="12"/>
      <c r="W648" s="12"/>
      <c r="X648" s="12"/>
      <c r="Y648" s="12"/>
      <c r="Z648" s="12"/>
      <c r="AA648" s="12"/>
      <c r="AB648" s="12"/>
      <c r="AC648" s="12"/>
      <c r="AD648" s="12"/>
      <c r="AE648" s="12"/>
      <c r="AR648" s="240" t="s">
        <v>91</v>
      </c>
      <c r="AT648" s="241" t="s">
        <v>82</v>
      </c>
      <c r="AU648" s="241" t="s">
        <v>91</v>
      </c>
      <c r="AY648" s="240" t="s">
        <v>184</v>
      </c>
      <c r="BK648" s="242">
        <f>SUM(BK649:BK835)</f>
        <v>0</v>
      </c>
    </row>
    <row r="649" s="2" customFormat="1" ht="16.5" customHeight="1">
      <c r="A649" s="40"/>
      <c r="B649" s="41"/>
      <c r="C649" s="245" t="s">
        <v>1070</v>
      </c>
      <c r="D649" s="245" t="s">
        <v>187</v>
      </c>
      <c r="E649" s="246" t="s">
        <v>1071</v>
      </c>
      <c r="F649" s="247" t="s">
        <v>1072</v>
      </c>
      <c r="G649" s="248" t="s">
        <v>269</v>
      </c>
      <c r="H649" s="249">
        <v>1952.3520000000001</v>
      </c>
      <c r="I649" s="250"/>
      <c r="J649" s="251">
        <f>ROUND(I649*H649,2)</f>
        <v>0</v>
      </c>
      <c r="K649" s="247" t="s">
        <v>191</v>
      </c>
      <c r="L649" s="46"/>
      <c r="M649" s="252" t="s">
        <v>1</v>
      </c>
      <c r="N649" s="253" t="s">
        <v>49</v>
      </c>
      <c r="O649" s="93"/>
      <c r="P649" s="254">
        <f>O649*H649</f>
        <v>0</v>
      </c>
      <c r="Q649" s="254">
        <v>0</v>
      </c>
      <c r="R649" s="254">
        <f>Q649*H649</f>
        <v>0</v>
      </c>
      <c r="S649" s="254">
        <v>0</v>
      </c>
      <c r="T649" s="255">
        <f>S649*H649</f>
        <v>0</v>
      </c>
      <c r="U649" s="40"/>
      <c r="V649" s="40"/>
      <c r="W649" s="40"/>
      <c r="X649" s="40"/>
      <c r="Y649" s="40"/>
      <c r="Z649" s="40"/>
      <c r="AA649" s="40"/>
      <c r="AB649" s="40"/>
      <c r="AC649" s="40"/>
      <c r="AD649" s="40"/>
      <c r="AE649" s="40"/>
      <c r="AR649" s="256" t="s">
        <v>196</v>
      </c>
      <c r="AT649" s="256" t="s">
        <v>187</v>
      </c>
      <c r="AU649" s="256" t="s">
        <v>99</v>
      </c>
      <c r="AY649" s="18" t="s">
        <v>184</v>
      </c>
      <c r="BE649" s="257">
        <f>IF(N649="základní",J649,0)</f>
        <v>0</v>
      </c>
      <c r="BF649" s="257">
        <f>IF(N649="snížená",J649,0)</f>
        <v>0</v>
      </c>
      <c r="BG649" s="257">
        <f>IF(N649="zákl. přenesená",J649,0)</f>
        <v>0</v>
      </c>
      <c r="BH649" s="257">
        <f>IF(N649="sníž. přenesená",J649,0)</f>
        <v>0</v>
      </c>
      <c r="BI649" s="257">
        <f>IF(N649="nulová",J649,0)</f>
        <v>0</v>
      </c>
      <c r="BJ649" s="18" t="s">
        <v>99</v>
      </c>
      <c r="BK649" s="257">
        <f>ROUND(I649*H649,2)</f>
        <v>0</v>
      </c>
      <c r="BL649" s="18" t="s">
        <v>196</v>
      </c>
      <c r="BM649" s="256" t="s">
        <v>1073</v>
      </c>
    </row>
    <row r="650" s="15" customFormat="1">
      <c r="A650" s="15"/>
      <c r="B650" s="288"/>
      <c r="C650" s="289"/>
      <c r="D650" s="258" t="s">
        <v>271</v>
      </c>
      <c r="E650" s="290" t="s">
        <v>1</v>
      </c>
      <c r="F650" s="291" t="s">
        <v>874</v>
      </c>
      <c r="G650" s="289"/>
      <c r="H650" s="290" t="s">
        <v>1</v>
      </c>
      <c r="I650" s="292"/>
      <c r="J650" s="289"/>
      <c r="K650" s="289"/>
      <c r="L650" s="293"/>
      <c r="M650" s="294"/>
      <c r="N650" s="295"/>
      <c r="O650" s="295"/>
      <c r="P650" s="295"/>
      <c r="Q650" s="295"/>
      <c r="R650" s="295"/>
      <c r="S650" s="295"/>
      <c r="T650" s="296"/>
      <c r="U650" s="15"/>
      <c r="V650" s="15"/>
      <c r="W650" s="15"/>
      <c r="X650" s="15"/>
      <c r="Y650" s="15"/>
      <c r="Z650" s="15"/>
      <c r="AA650" s="15"/>
      <c r="AB650" s="15"/>
      <c r="AC650" s="15"/>
      <c r="AD650" s="15"/>
      <c r="AE650" s="15"/>
      <c r="AT650" s="297" t="s">
        <v>271</v>
      </c>
      <c r="AU650" s="297" t="s">
        <v>99</v>
      </c>
      <c r="AV650" s="15" t="s">
        <v>91</v>
      </c>
      <c r="AW650" s="15" t="s">
        <v>38</v>
      </c>
      <c r="AX650" s="15" t="s">
        <v>83</v>
      </c>
      <c r="AY650" s="297" t="s">
        <v>184</v>
      </c>
    </row>
    <row r="651" s="15" customFormat="1">
      <c r="A651" s="15"/>
      <c r="B651" s="288"/>
      <c r="C651" s="289"/>
      <c r="D651" s="258" t="s">
        <v>271</v>
      </c>
      <c r="E651" s="290" t="s">
        <v>1</v>
      </c>
      <c r="F651" s="291" t="s">
        <v>1074</v>
      </c>
      <c r="G651" s="289"/>
      <c r="H651" s="290" t="s">
        <v>1</v>
      </c>
      <c r="I651" s="292"/>
      <c r="J651" s="289"/>
      <c r="K651" s="289"/>
      <c r="L651" s="293"/>
      <c r="M651" s="294"/>
      <c r="N651" s="295"/>
      <c r="O651" s="295"/>
      <c r="P651" s="295"/>
      <c r="Q651" s="295"/>
      <c r="R651" s="295"/>
      <c r="S651" s="295"/>
      <c r="T651" s="296"/>
      <c r="U651" s="15"/>
      <c r="V651" s="15"/>
      <c r="W651" s="15"/>
      <c r="X651" s="15"/>
      <c r="Y651" s="15"/>
      <c r="Z651" s="15"/>
      <c r="AA651" s="15"/>
      <c r="AB651" s="15"/>
      <c r="AC651" s="15"/>
      <c r="AD651" s="15"/>
      <c r="AE651" s="15"/>
      <c r="AT651" s="297" t="s">
        <v>271</v>
      </c>
      <c r="AU651" s="297" t="s">
        <v>99</v>
      </c>
      <c r="AV651" s="15" t="s">
        <v>91</v>
      </c>
      <c r="AW651" s="15" t="s">
        <v>38</v>
      </c>
      <c r="AX651" s="15" t="s">
        <v>83</v>
      </c>
      <c r="AY651" s="297" t="s">
        <v>184</v>
      </c>
    </row>
    <row r="652" s="13" customFormat="1">
      <c r="A652" s="13"/>
      <c r="B652" s="266"/>
      <c r="C652" s="267"/>
      <c r="D652" s="258" t="s">
        <v>271</v>
      </c>
      <c r="E652" s="268" t="s">
        <v>1</v>
      </c>
      <c r="F652" s="269" t="s">
        <v>1075</v>
      </c>
      <c r="G652" s="267"/>
      <c r="H652" s="270">
        <v>791.072</v>
      </c>
      <c r="I652" s="271"/>
      <c r="J652" s="267"/>
      <c r="K652" s="267"/>
      <c r="L652" s="272"/>
      <c r="M652" s="273"/>
      <c r="N652" s="274"/>
      <c r="O652" s="274"/>
      <c r="P652" s="274"/>
      <c r="Q652" s="274"/>
      <c r="R652" s="274"/>
      <c r="S652" s="274"/>
      <c r="T652" s="275"/>
      <c r="U652" s="13"/>
      <c r="V652" s="13"/>
      <c r="W652" s="13"/>
      <c r="X652" s="13"/>
      <c r="Y652" s="13"/>
      <c r="Z652" s="13"/>
      <c r="AA652" s="13"/>
      <c r="AB652" s="13"/>
      <c r="AC652" s="13"/>
      <c r="AD652" s="13"/>
      <c r="AE652" s="13"/>
      <c r="AT652" s="276" t="s">
        <v>271</v>
      </c>
      <c r="AU652" s="276" t="s">
        <v>99</v>
      </c>
      <c r="AV652" s="13" t="s">
        <v>99</v>
      </c>
      <c r="AW652" s="13" t="s">
        <v>38</v>
      </c>
      <c r="AX652" s="13" t="s">
        <v>83</v>
      </c>
      <c r="AY652" s="276" t="s">
        <v>184</v>
      </c>
    </row>
    <row r="653" s="15" customFormat="1">
      <c r="A653" s="15"/>
      <c r="B653" s="288"/>
      <c r="C653" s="289"/>
      <c r="D653" s="258" t="s">
        <v>271</v>
      </c>
      <c r="E653" s="290" t="s">
        <v>1</v>
      </c>
      <c r="F653" s="291" t="s">
        <v>1076</v>
      </c>
      <c r="G653" s="289"/>
      <c r="H653" s="290" t="s">
        <v>1</v>
      </c>
      <c r="I653" s="292"/>
      <c r="J653" s="289"/>
      <c r="K653" s="289"/>
      <c r="L653" s="293"/>
      <c r="M653" s="294"/>
      <c r="N653" s="295"/>
      <c r="O653" s="295"/>
      <c r="P653" s="295"/>
      <c r="Q653" s="295"/>
      <c r="R653" s="295"/>
      <c r="S653" s="295"/>
      <c r="T653" s="296"/>
      <c r="U653" s="15"/>
      <c r="V653" s="15"/>
      <c r="W653" s="15"/>
      <c r="X653" s="15"/>
      <c r="Y653" s="15"/>
      <c r="Z653" s="15"/>
      <c r="AA653" s="15"/>
      <c r="AB653" s="15"/>
      <c r="AC653" s="15"/>
      <c r="AD653" s="15"/>
      <c r="AE653" s="15"/>
      <c r="AT653" s="297" t="s">
        <v>271</v>
      </c>
      <c r="AU653" s="297" t="s">
        <v>99</v>
      </c>
      <c r="AV653" s="15" t="s">
        <v>91</v>
      </c>
      <c r="AW653" s="15" t="s">
        <v>38</v>
      </c>
      <c r="AX653" s="15" t="s">
        <v>83</v>
      </c>
      <c r="AY653" s="297" t="s">
        <v>184</v>
      </c>
    </row>
    <row r="654" s="13" customFormat="1">
      <c r="A654" s="13"/>
      <c r="B654" s="266"/>
      <c r="C654" s="267"/>
      <c r="D654" s="258" t="s">
        <v>271</v>
      </c>
      <c r="E654" s="268" t="s">
        <v>1</v>
      </c>
      <c r="F654" s="269" t="s">
        <v>1077</v>
      </c>
      <c r="G654" s="267"/>
      <c r="H654" s="270">
        <v>227.66800000000001</v>
      </c>
      <c r="I654" s="271"/>
      <c r="J654" s="267"/>
      <c r="K654" s="267"/>
      <c r="L654" s="272"/>
      <c r="M654" s="273"/>
      <c r="N654" s="274"/>
      <c r="O654" s="274"/>
      <c r="P654" s="274"/>
      <c r="Q654" s="274"/>
      <c r="R654" s="274"/>
      <c r="S654" s="274"/>
      <c r="T654" s="275"/>
      <c r="U654" s="13"/>
      <c r="V654" s="13"/>
      <c r="W654" s="13"/>
      <c r="X654" s="13"/>
      <c r="Y654" s="13"/>
      <c r="Z654" s="13"/>
      <c r="AA654" s="13"/>
      <c r="AB654" s="13"/>
      <c r="AC654" s="13"/>
      <c r="AD654" s="13"/>
      <c r="AE654" s="13"/>
      <c r="AT654" s="276" t="s">
        <v>271</v>
      </c>
      <c r="AU654" s="276" t="s">
        <v>99</v>
      </c>
      <c r="AV654" s="13" t="s">
        <v>99</v>
      </c>
      <c r="AW654" s="13" t="s">
        <v>38</v>
      </c>
      <c r="AX654" s="13" t="s">
        <v>83</v>
      </c>
      <c r="AY654" s="276" t="s">
        <v>184</v>
      </c>
    </row>
    <row r="655" s="13" customFormat="1">
      <c r="A655" s="13"/>
      <c r="B655" s="266"/>
      <c r="C655" s="267"/>
      <c r="D655" s="258" t="s">
        <v>271</v>
      </c>
      <c r="E655" s="268" t="s">
        <v>1</v>
      </c>
      <c r="F655" s="269" t="s">
        <v>1078</v>
      </c>
      <c r="G655" s="267"/>
      <c r="H655" s="270">
        <v>608.21199999999999</v>
      </c>
      <c r="I655" s="271"/>
      <c r="J655" s="267"/>
      <c r="K655" s="267"/>
      <c r="L655" s="272"/>
      <c r="M655" s="273"/>
      <c r="N655" s="274"/>
      <c r="O655" s="274"/>
      <c r="P655" s="274"/>
      <c r="Q655" s="274"/>
      <c r="R655" s="274"/>
      <c r="S655" s="274"/>
      <c r="T655" s="275"/>
      <c r="U655" s="13"/>
      <c r="V655" s="13"/>
      <c r="W655" s="13"/>
      <c r="X655" s="13"/>
      <c r="Y655" s="13"/>
      <c r="Z655" s="13"/>
      <c r="AA655" s="13"/>
      <c r="AB655" s="13"/>
      <c r="AC655" s="13"/>
      <c r="AD655" s="13"/>
      <c r="AE655" s="13"/>
      <c r="AT655" s="276" t="s">
        <v>271</v>
      </c>
      <c r="AU655" s="276" t="s">
        <v>99</v>
      </c>
      <c r="AV655" s="13" t="s">
        <v>99</v>
      </c>
      <c r="AW655" s="13" t="s">
        <v>38</v>
      </c>
      <c r="AX655" s="13" t="s">
        <v>83</v>
      </c>
      <c r="AY655" s="276" t="s">
        <v>184</v>
      </c>
    </row>
    <row r="656" s="16" customFormat="1">
      <c r="A656" s="16"/>
      <c r="B656" s="298"/>
      <c r="C656" s="299"/>
      <c r="D656" s="258" t="s">
        <v>271</v>
      </c>
      <c r="E656" s="300" t="s">
        <v>1</v>
      </c>
      <c r="F656" s="301" t="s">
        <v>346</v>
      </c>
      <c r="G656" s="299"/>
      <c r="H656" s="302">
        <v>1626.952</v>
      </c>
      <c r="I656" s="303"/>
      <c r="J656" s="299"/>
      <c r="K656" s="299"/>
      <c r="L656" s="304"/>
      <c r="M656" s="305"/>
      <c r="N656" s="306"/>
      <c r="O656" s="306"/>
      <c r="P656" s="306"/>
      <c r="Q656" s="306"/>
      <c r="R656" s="306"/>
      <c r="S656" s="306"/>
      <c r="T656" s="307"/>
      <c r="U656" s="16"/>
      <c r="V656" s="16"/>
      <c r="W656" s="16"/>
      <c r="X656" s="16"/>
      <c r="Y656" s="16"/>
      <c r="Z656" s="16"/>
      <c r="AA656" s="16"/>
      <c r="AB656" s="16"/>
      <c r="AC656" s="16"/>
      <c r="AD656" s="16"/>
      <c r="AE656" s="16"/>
      <c r="AT656" s="308" t="s">
        <v>271</v>
      </c>
      <c r="AU656" s="308" t="s">
        <v>99</v>
      </c>
      <c r="AV656" s="16" t="s">
        <v>278</v>
      </c>
      <c r="AW656" s="16" t="s">
        <v>38</v>
      </c>
      <c r="AX656" s="16" t="s">
        <v>83</v>
      </c>
      <c r="AY656" s="308" t="s">
        <v>184</v>
      </c>
    </row>
    <row r="657" s="13" customFormat="1">
      <c r="A657" s="13"/>
      <c r="B657" s="266"/>
      <c r="C657" s="267"/>
      <c r="D657" s="258" t="s">
        <v>271</v>
      </c>
      <c r="E657" s="268" t="s">
        <v>1</v>
      </c>
      <c r="F657" s="269" t="s">
        <v>1079</v>
      </c>
      <c r="G657" s="267"/>
      <c r="H657" s="270">
        <v>325.39999999999998</v>
      </c>
      <c r="I657" s="271"/>
      <c r="J657" s="267"/>
      <c r="K657" s="267"/>
      <c r="L657" s="272"/>
      <c r="M657" s="273"/>
      <c r="N657" s="274"/>
      <c r="O657" s="274"/>
      <c r="P657" s="274"/>
      <c r="Q657" s="274"/>
      <c r="R657" s="274"/>
      <c r="S657" s="274"/>
      <c r="T657" s="275"/>
      <c r="U657" s="13"/>
      <c r="V657" s="13"/>
      <c r="W657" s="13"/>
      <c r="X657" s="13"/>
      <c r="Y657" s="13"/>
      <c r="Z657" s="13"/>
      <c r="AA657" s="13"/>
      <c r="AB657" s="13"/>
      <c r="AC657" s="13"/>
      <c r="AD657" s="13"/>
      <c r="AE657" s="13"/>
      <c r="AT657" s="276" t="s">
        <v>271</v>
      </c>
      <c r="AU657" s="276" t="s">
        <v>99</v>
      </c>
      <c r="AV657" s="13" t="s">
        <v>99</v>
      </c>
      <c r="AW657" s="13" t="s">
        <v>38</v>
      </c>
      <c r="AX657" s="13" t="s">
        <v>83</v>
      </c>
      <c r="AY657" s="276" t="s">
        <v>184</v>
      </c>
    </row>
    <row r="658" s="16" customFormat="1">
      <c r="A658" s="16"/>
      <c r="B658" s="298"/>
      <c r="C658" s="299"/>
      <c r="D658" s="258" t="s">
        <v>271</v>
      </c>
      <c r="E658" s="300" t="s">
        <v>1</v>
      </c>
      <c r="F658" s="301" t="s">
        <v>346</v>
      </c>
      <c r="G658" s="299"/>
      <c r="H658" s="302">
        <v>325.39999999999998</v>
      </c>
      <c r="I658" s="303"/>
      <c r="J658" s="299"/>
      <c r="K658" s="299"/>
      <c r="L658" s="304"/>
      <c r="M658" s="305"/>
      <c r="N658" s="306"/>
      <c r="O658" s="306"/>
      <c r="P658" s="306"/>
      <c r="Q658" s="306"/>
      <c r="R658" s="306"/>
      <c r="S658" s="306"/>
      <c r="T658" s="307"/>
      <c r="U658" s="16"/>
      <c r="V658" s="16"/>
      <c r="W658" s="16"/>
      <c r="X658" s="16"/>
      <c r="Y658" s="16"/>
      <c r="Z658" s="16"/>
      <c r="AA658" s="16"/>
      <c r="AB658" s="16"/>
      <c r="AC658" s="16"/>
      <c r="AD658" s="16"/>
      <c r="AE658" s="16"/>
      <c r="AT658" s="308" t="s">
        <v>271</v>
      </c>
      <c r="AU658" s="308" t="s">
        <v>99</v>
      </c>
      <c r="AV658" s="16" t="s">
        <v>278</v>
      </c>
      <c r="AW658" s="16" t="s">
        <v>38</v>
      </c>
      <c r="AX658" s="16" t="s">
        <v>83</v>
      </c>
      <c r="AY658" s="308" t="s">
        <v>184</v>
      </c>
    </row>
    <row r="659" s="14" customFormat="1">
      <c r="A659" s="14"/>
      <c r="B659" s="277"/>
      <c r="C659" s="278"/>
      <c r="D659" s="258" t="s">
        <v>271</v>
      </c>
      <c r="E659" s="279" t="s">
        <v>1</v>
      </c>
      <c r="F659" s="280" t="s">
        <v>273</v>
      </c>
      <c r="G659" s="278"/>
      <c r="H659" s="281">
        <v>1952.3520000000001</v>
      </c>
      <c r="I659" s="282"/>
      <c r="J659" s="278"/>
      <c r="K659" s="278"/>
      <c r="L659" s="283"/>
      <c r="M659" s="284"/>
      <c r="N659" s="285"/>
      <c r="O659" s="285"/>
      <c r="P659" s="285"/>
      <c r="Q659" s="285"/>
      <c r="R659" s="285"/>
      <c r="S659" s="285"/>
      <c r="T659" s="286"/>
      <c r="U659" s="14"/>
      <c r="V659" s="14"/>
      <c r="W659" s="14"/>
      <c r="X659" s="14"/>
      <c r="Y659" s="14"/>
      <c r="Z659" s="14"/>
      <c r="AA659" s="14"/>
      <c r="AB659" s="14"/>
      <c r="AC659" s="14"/>
      <c r="AD659" s="14"/>
      <c r="AE659" s="14"/>
      <c r="AT659" s="287" t="s">
        <v>271</v>
      </c>
      <c r="AU659" s="287" t="s">
        <v>99</v>
      </c>
      <c r="AV659" s="14" t="s">
        <v>196</v>
      </c>
      <c r="AW659" s="14" t="s">
        <v>38</v>
      </c>
      <c r="AX659" s="14" t="s">
        <v>91</v>
      </c>
      <c r="AY659" s="287" t="s">
        <v>184</v>
      </c>
    </row>
    <row r="660" s="2" customFormat="1" ht="16.5" customHeight="1">
      <c r="A660" s="40"/>
      <c r="B660" s="41"/>
      <c r="C660" s="245" t="s">
        <v>1080</v>
      </c>
      <c r="D660" s="245" t="s">
        <v>187</v>
      </c>
      <c r="E660" s="246" t="s">
        <v>1081</v>
      </c>
      <c r="F660" s="247" t="s">
        <v>1082</v>
      </c>
      <c r="G660" s="248" t="s">
        <v>269</v>
      </c>
      <c r="H660" s="249">
        <v>175711.67999999999</v>
      </c>
      <c r="I660" s="250"/>
      <c r="J660" s="251">
        <f>ROUND(I660*H660,2)</f>
        <v>0</v>
      </c>
      <c r="K660" s="247" t="s">
        <v>191</v>
      </c>
      <c r="L660" s="46"/>
      <c r="M660" s="252" t="s">
        <v>1</v>
      </c>
      <c r="N660" s="253" t="s">
        <v>49</v>
      </c>
      <c r="O660" s="93"/>
      <c r="P660" s="254">
        <f>O660*H660</f>
        <v>0</v>
      </c>
      <c r="Q660" s="254">
        <v>0</v>
      </c>
      <c r="R660" s="254">
        <f>Q660*H660</f>
        <v>0</v>
      </c>
      <c r="S660" s="254">
        <v>0</v>
      </c>
      <c r="T660" s="255">
        <f>S660*H660</f>
        <v>0</v>
      </c>
      <c r="U660" s="40"/>
      <c r="V660" s="40"/>
      <c r="W660" s="40"/>
      <c r="X660" s="40"/>
      <c r="Y660" s="40"/>
      <c r="Z660" s="40"/>
      <c r="AA660" s="40"/>
      <c r="AB660" s="40"/>
      <c r="AC660" s="40"/>
      <c r="AD660" s="40"/>
      <c r="AE660" s="40"/>
      <c r="AR660" s="256" t="s">
        <v>196</v>
      </c>
      <c r="AT660" s="256" t="s">
        <v>187</v>
      </c>
      <c r="AU660" s="256" t="s">
        <v>99</v>
      </c>
      <c r="AY660" s="18" t="s">
        <v>184</v>
      </c>
      <c r="BE660" s="257">
        <f>IF(N660="základní",J660,0)</f>
        <v>0</v>
      </c>
      <c r="BF660" s="257">
        <f>IF(N660="snížená",J660,0)</f>
        <v>0</v>
      </c>
      <c r="BG660" s="257">
        <f>IF(N660="zákl. přenesená",J660,0)</f>
        <v>0</v>
      </c>
      <c r="BH660" s="257">
        <f>IF(N660="sníž. přenesená",J660,0)</f>
        <v>0</v>
      </c>
      <c r="BI660" s="257">
        <f>IF(N660="nulová",J660,0)</f>
        <v>0</v>
      </c>
      <c r="BJ660" s="18" t="s">
        <v>99</v>
      </c>
      <c r="BK660" s="257">
        <f>ROUND(I660*H660,2)</f>
        <v>0</v>
      </c>
      <c r="BL660" s="18" t="s">
        <v>196</v>
      </c>
      <c r="BM660" s="256" t="s">
        <v>1083</v>
      </c>
    </row>
    <row r="661" s="13" customFormat="1">
      <c r="A661" s="13"/>
      <c r="B661" s="266"/>
      <c r="C661" s="267"/>
      <c r="D661" s="258" t="s">
        <v>271</v>
      </c>
      <c r="E661" s="267"/>
      <c r="F661" s="269" t="s">
        <v>1084</v>
      </c>
      <c r="G661" s="267"/>
      <c r="H661" s="270">
        <v>175711.67999999999</v>
      </c>
      <c r="I661" s="271"/>
      <c r="J661" s="267"/>
      <c r="K661" s="267"/>
      <c r="L661" s="272"/>
      <c r="M661" s="273"/>
      <c r="N661" s="274"/>
      <c r="O661" s="274"/>
      <c r="P661" s="274"/>
      <c r="Q661" s="274"/>
      <c r="R661" s="274"/>
      <c r="S661" s="274"/>
      <c r="T661" s="275"/>
      <c r="U661" s="13"/>
      <c r="V661" s="13"/>
      <c r="W661" s="13"/>
      <c r="X661" s="13"/>
      <c r="Y661" s="13"/>
      <c r="Z661" s="13"/>
      <c r="AA661" s="13"/>
      <c r="AB661" s="13"/>
      <c r="AC661" s="13"/>
      <c r="AD661" s="13"/>
      <c r="AE661" s="13"/>
      <c r="AT661" s="276" t="s">
        <v>271</v>
      </c>
      <c r="AU661" s="276" t="s">
        <v>99</v>
      </c>
      <c r="AV661" s="13" t="s">
        <v>99</v>
      </c>
      <c r="AW661" s="13" t="s">
        <v>4</v>
      </c>
      <c r="AX661" s="13" t="s">
        <v>91</v>
      </c>
      <c r="AY661" s="276" t="s">
        <v>184</v>
      </c>
    </row>
    <row r="662" s="2" customFormat="1" ht="16.5" customHeight="1">
      <c r="A662" s="40"/>
      <c r="B662" s="41"/>
      <c r="C662" s="245" t="s">
        <v>1085</v>
      </c>
      <c r="D662" s="245" t="s">
        <v>187</v>
      </c>
      <c r="E662" s="246" t="s">
        <v>1086</v>
      </c>
      <c r="F662" s="247" t="s">
        <v>1087</v>
      </c>
      <c r="G662" s="248" t="s">
        <v>269</v>
      </c>
      <c r="H662" s="249">
        <v>1952.3520000000001</v>
      </c>
      <c r="I662" s="250"/>
      <c r="J662" s="251">
        <f>ROUND(I662*H662,2)</f>
        <v>0</v>
      </c>
      <c r="K662" s="247" t="s">
        <v>191</v>
      </c>
      <c r="L662" s="46"/>
      <c r="M662" s="252" t="s">
        <v>1</v>
      </c>
      <c r="N662" s="253" t="s">
        <v>49</v>
      </c>
      <c r="O662" s="93"/>
      <c r="P662" s="254">
        <f>O662*H662</f>
        <v>0</v>
      </c>
      <c r="Q662" s="254">
        <v>0</v>
      </c>
      <c r="R662" s="254">
        <f>Q662*H662</f>
        <v>0</v>
      </c>
      <c r="S662" s="254">
        <v>0</v>
      </c>
      <c r="T662" s="255">
        <f>S662*H662</f>
        <v>0</v>
      </c>
      <c r="U662" s="40"/>
      <c r="V662" s="40"/>
      <c r="W662" s="40"/>
      <c r="X662" s="40"/>
      <c r="Y662" s="40"/>
      <c r="Z662" s="40"/>
      <c r="AA662" s="40"/>
      <c r="AB662" s="40"/>
      <c r="AC662" s="40"/>
      <c r="AD662" s="40"/>
      <c r="AE662" s="40"/>
      <c r="AR662" s="256" t="s">
        <v>196</v>
      </c>
      <c r="AT662" s="256" t="s">
        <v>187</v>
      </c>
      <c r="AU662" s="256" t="s">
        <v>99</v>
      </c>
      <c r="AY662" s="18" t="s">
        <v>184</v>
      </c>
      <c r="BE662" s="257">
        <f>IF(N662="základní",J662,0)</f>
        <v>0</v>
      </c>
      <c r="BF662" s="257">
        <f>IF(N662="snížená",J662,0)</f>
        <v>0</v>
      </c>
      <c r="BG662" s="257">
        <f>IF(N662="zákl. přenesená",J662,0)</f>
        <v>0</v>
      </c>
      <c r="BH662" s="257">
        <f>IF(N662="sníž. přenesená",J662,0)</f>
        <v>0</v>
      </c>
      <c r="BI662" s="257">
        <f>IF(N662="nulová",J662,0)</f>
        <v>0</v>
      </c>
      <c r="BJ662" s="18" t="s">
        <v>99</v>
      </c>
      <c r="BK662" s="257">
        <f>ROUND(I662*H662,2)</f>
        <v>0</v>
      </c>
      <c r="BL662" s="18" t="s">
        <v>196</v>
      </c>
      <c r="BM662" s="256" t="s">
        <v>1088</v>
      </c>
    </row>
    <row r="663" s="2" customFormat="1" ht="16.5" customHeight="1">
      <c r="A663" s="40"/>
      <c r="B663" s="41"/>
      <c r="C663" s="245" t="s">
        <v>1089</v>
      </c>
      <c r="D663" s="245" t="s">
        <v>187</v>
      </c>
      <c r="E663" s="246" t="s">
        <v>1090</v>
      </c>
      <c r="F663" s="247" t="s">
        <v>1091</v>
      </c>
      <c r="G663" s="248" t="s">
        <v>269</v>
      </c>
      <c r="H663" s="249">
        <v>1952.3520000000001</v>
      </c>
      <c r="I663" s="250"/>
      <c r="J663" s="251">
        <f>ROUND(I663*H663,2)</f>
        <v>0</v>
      </c>
      <c r="K663" s="247" t="s">
        <v>191</v>
      </c>
      <c r="L663" s="46"/>
      <c r="M663" s="252" t="s">
        <v>1</v>
      </c>
      <c r="N663" s="253" t="s">
        <v>49</v>
      </c>
      <c r="O663" s="93"/>
      <c r="P663" s="254">
        <f>O663*H663</f>
        <v>0</v>
      </c>
      <c r="Q663" s="254">
        <v>0</v>
      </c>
      <c r="R663" s="254">
        <f>Q663*H663</f>
        <v>0</v>
      </c>
      <c r="S663" s="254">
        <v>0</v>
      </c>
      <c r="T663" s="255">
        <f>S663*H663</f>
        <v>0</v>
      </c>
      <c r="U663" s="40"/>
      <c r="V663" s="40"/>
      <c r="W663" s="40"/>
      <c r="X663" s="40"/>
      <c r="Y663" s="40"/>
      <c r="Z663" s="40"/>
      <c r="AA663" s="40"/>
      <c r="AB663" s="40"/>
      <c r="AC663" s="40"/>
      <c r="AD663" s="40"/>
      <c r="AE663" s="40"/>
      <c r="AR663" s="256" t="s">
        <v>196</v>
      </c>
      <c r="AT663" s="256" t="s">
        <v>187</v>
      </c>
      <c r="AU663" s="256" t="s">
        <v>99</v>
      </c>
      <c r="AY663" s="18" t="s">
        <v>184</v>
      </c>
      <c r="BE663" s="257">
        <f>IF(N663="základní",J663,0)</f>
        <v>0</v>
      </c>
      <c r="BF663" s="257">
        <f>IF(N663="snížená",J663,0)</f>
        <v>0</v>
      </c>
      <c r="BG663" s="257">
        <f>IF(N663="zákl. přenesená",J663,0)</f>
        <v>0</v>
      </c>
      <c r="BH663" s="257">
        <f>IF(N663="sníž. přenesená",J663,0)</f>
        <v>0</v>
      </c>
      <c r="BI663" s="257">
        <f>IF(N663="nulová",J663,0)</f>
        <v>0</v>
      </c>
      <c r="BJ663" s="18" t="s">
        <v>99</v>
      </c>
      <c r="BK663" s="257">
        <f>ROUND(I663*H663,2)</f>
        <v>0</v>
      </c>
      <c r="BL663" s="18" t="s">
        <v>196</v>
      </c>
      <c r="BM663" s="256" t="s">
        <v>1092</v>
      </c>
    </row>
    <row r="664" s="15" customFormat="1">
      <c r="A664" s="15"/>
      <c r="B664" s="288"/>
      <c r="C664" s="289"/>
      <c r="D664" s="258" t="s">
        <v>271</v>
      </c>
      <c r="E664" s="290" t="s">
        <v>1</v>
      </c>
      <c r="F664" s="291" t="s">
        <v>874</v>
      </c>
      <c r="G664" s="289"/>
      <c r="H664" s="290" t="s">
        <v>1</v>
      </c>
      <c r="I664" s="292"/>
      <c r="J664" s="289"/>
      <c r="K664" s="289"/>
      <c r="L664" s="293"/>
      <c r="M664" s="294"/>
      <c r="N664" s="295"/>
      <c r="O664" s="295"/>
      <c r="P664" s="295"/>
      <c r="Q664" s="295"/>
      <c r="R664" s="295"/>
      <c r="S664" s="295"/>
      <c r="T664" s="296"/>
      <c r="U664" s="15"/>
      <c r="V664" s="15"/>
      <c r="W664" s="15"/>
      <c r="X664" s="15"/>
      <c r="Y664" s="15"/>
      <c r="Z664" s="15"/>
      <c r="AA664" s="15"/>
      <c r="AB664" s="15"/>
      <c r="AC664" s="15"/>
      <c r="AD664" s="15"/>
      <c r="AE664" s="15"/>
      <c r="AT664" s="297" t="s">
        <v>271</v>
      </c>
      <c r="AU664" s="297" t="s">
        <v>99</v>
      </c>
      <c r="AV664" s="15" t="s">
        <v>91</v>
      </c>
      <c r="AW664" s="15" t="s">
        <v>38</v>
      </c>
      <c r="AX664" s="15" t="s">
        <v>83</v>
      </c>
      <c r="AY664" s="297" t="s">
        <v>184</v>
      </c>
    </row>
    <row r="665" s="15" customFormat="1">
      <c r="A665" s="15"/>
      <c r="B665" s="288"/>
      <c r="C665" s="289"/>
      <c r="D665" s="258" t="s">
        <v>271</v>
      </c>
      <c r="E665" s="290" t="s">
        <v>1</v>
      </c>
      <c r="F665" s="291" t="s">
        <v>1074</v>
      </c>
      <c r="G665" s="289"/>
      <c r="H665" s="290" t="s">
        <v>1</v>
      </c>
      <c r="I665" s="292"/>
      <c r="J665" s="289"/>
      <c r="K665" s="289"/>
      <c r="L665" s="293"/>
      <c r="M665" s="294"/>
      <c r="N665" s="295"/>
      <c r="O665" s="295"/>
      <c r="P665" s="295"/>
      <c r="Q665" s="295"/>
      <c r="R665" s="295"/>
      <c r="S665" s="295"/>
      <c r="T665" s="296"/>
      <c r="U665" s="15"/>
      <c r="V665" s="15"/>
      <c r="W665" s="15"/>
      <c r="X665" s="15"/>
      <c r="Y665" s="15"/>
      <c r="Z665" s="15"/>
      <c r="AA665" s="15"/>
      <c r="AB665" s="15"/>
      <c r="AC665" s="15"/>
      <c r="AD665" s="15"/>
      <c r="AE665" s="15"/>
      <c r="AT665" s="297" t="s">
        <v>271</v>
      </c>
      <c r="AU665" s="297" t="s">
        <v>99</v>
      </c>
      <c r="AV665" s="15" t="s">
        <v>91</v>
      </c>
      <c r="AW665" s="15" t="s">
        <v>38</v>
      </c>
      <c r="AX665" s="15" t="s">
        <v>83</v>
      </c>
      <c r="AY665" s="297" t="s">
        <v>184</v>
      </c>
    </row>
    <row r="666" s="13" customFormat="1">
      <c r="A666" s="13"/>
      <c r="B666" s="266"/>
      <c r="C666" s="267"/>
      <c r="D666" s="258" t="s">
        <v>271</v>
      </c>
      <c r="E666" s="268" t="s">
        <v>1</v>
      </c>
      <c r="F666" s="269" t="s">
        <v>1075</v>
      </c>
      <c r="G666" s="267"/>
      <c r="H666" s="270">
        <v>791.072</v>
      </c>
      <c r="I666" s="271"/>
      <c r="J666" s="267"/>
      <c r="K666" s="267"/>
      <c r="L666" s="272"/>
      <c r="M666" s="273"/>
      <c r="N666" s="274"/>
      <c r="O666" s="274"/>
      <c r="P666" s="274"/>
      <c r="Q666" s="274"/>
      <c r="R666" s="274"/>
      <c r="S666" s="274"/>
      <c r="T666" s="275"/>
      <c r="U666" s="13"/>
      <c r="V666" s="13"/>
      <c r="W666" s="13"/>
      <c r="X666" s="13"/>
      <c r="Y666" s="13"/>
      <c r="Z666" s="13"/>
      <c r="AA666" s="13"/>
      <c r="AB666" s="13"/>
      <c r="AC666" s="13"/>
      <c r="AD666" s="13"/>
      <c r="AE666" s="13"/>
      <c r="AT666" s="276" t="s">
        <v>271</v>
      </c>
      <c r="AU666" s="276" t="s">
        <v>99</v>
      </c>
      <c r="AV666" s="13" t="s">
        <v>99</v>
      </c>
      <c r="AW666" s="13" t="s">
        <v>38</v>
      </c>
      <c r="AX666" s="13" t="s">
        <v>83</v>
      </c>
      <c r="AY666" s="276" t="s">
        <v>184</v>
      </c>
    </row>
    <row r="667" s="15" customFormat="1">
      <c r="A667" s="15"/>
      <c r="B667" s="288"/>
      <c r="C667" s="289"/>
      <c r="D667" s="258" t="s">
        <v>271</v>
      </c>
      <c r="E667" s="290" t="s">
        <v>1</v>
      </c>
      <c r="F667" s="291" t="s">
        <v>1076</v>
      </c>
      <c r="G667" s="289"/>
      <c r="H667" s="290" t="s">
        <v>1</v>
      </c>
      <c r="I667" s="292"/>
      <c r="J667" s="289"/>
      <c r="K667" s="289"/>
      <c r="L667" s="293"/>
      <c r="M667" s="294"/>
      <c r="N667" s="295"/>
      <c r="O667" s="295"/>
      <c r="P667" s="295"/>
      <c r="Q667" s="295"/>
      <c r="R667" s="295"/>
      <c r="S667" s="295"/>
      <c r="T667" s="296"/>
      <c r="U667" s="15"/>
      <c r="V667" s="15"/>
      <c r="W667" s="15"/>
      <c r="X667" s="15"/>
      <c r="Y667" s="15"/>
      <c r="Z667" s="15"/>
      <c r="AA667" s="15"/>
      <c r="AB667" s="15"/>
      <c r="AC667" s="15"/>
      <c r="AD667" s="15"/>
      <c r="AE667" s="15"/>
      <c r="AT667" s="297" t="s">
        <v>271</v>
      </c>
      <c r="AU667" s="297" t="s">
        <v>99</v>
      </c>
      <c r="AV667" s="15" t="s">
        <v>91</v>
      </c>
      <c r="AW667" s="15" t="s">
        <v>38</v>
      </c>
      <c r="AX667" s="15" t="s">
        <v>83</v>
      </c>
      <c r="AY667" s="297" t="s">
        <v>184</v>
      </c>
    </row>
    <row r="668" s="13" customFormat="1">
      <c r="A668" s="13"/>
      <c r="B668" s="266"/>
      <c r="C668" s="267"/>
      <c r="D668" s="258" t="s">
        <v>271</v>
      </c>
      <c r="E668" s="268" t="s">
        <v>1</v>
      </c>
      <c r="F668" s="269" t="s">
        <v>1077</v>
      </c>
      <c r="G668" s="267"/>
      <c r="H668" s="270">
        <v>227.66800000000001</v>
      </c>
      <c r="I668" s="271"/>
      <c r="J668" s="267"/>
      <c r="K668" s="267"/>
      <c r="L668" s="272"/>
      <c r="M668" s="273"/>
      <c r="N668" s="274"/>
      <c r="O668" s="274"/>
      <c r="P668" s="274"/>
      <c r="Q668" s="274"/>
      <c r="R668" s="274"/>
      <c r="S668" s="274"/>
      <c r="T668" s="275"/>
      <c r="U668" s="13"/>
      <c r="V668" s="13"/>
      <c r="W668" s="13"/>
      <c r="X668" s="13"/>
      <c r="Y668" s="13"/>
      <c r="Z668" s="13"/>
      <c r="AA668" s="13"/>
      <c r="AB668" s="13"/>
      <c r="AC668" s="13"/>
      <c r="AD668" s="13"/>
      <c r="AE668" s="13"/>
      <c r="AT668" s="276" t="s">
        <v>271</v>
      </c>
      <c r="AU668" s="276" t="s">
        <v>99</v>
      </c>
      <c r="AV668" s="13" t="s">
        <v>99</v>
      </c>
      <c r="AW668" s="13" t="s">
        <v>38</v>
      </c>
      <c r="AX668" s="13" t="s">
        <v>83</v>
      </c>
      <c r="AY668" s="276" t="s">
        <v>184</v>
      </c>
    </row>
    <row r="669" s="13" customFormat="1">
      <c r="A669" s="13"/>
      <c r="B669" s="266"/>
      <c r="C669" s="267"/>
      <c r="D669" s="258" t="s">
        <v>271</v>
      </c>
      <c r="E669" s="268" t="s">
        <v>1</v>
      </c>
      <c r="F669" s="269" t="s">
        <v>1078</v>
      </c>
      <c r="G669" s="267"/>
      <c r="H669" s="270">
        <v>608.21199999999999</v>
      </c>
      <c r="I669" s="271"/>
      <c r="J669" s="267"/>
      <c r="K669" s="267"/>
      <c r="L669" s="272"/>
      <c r="M669" s="273"/>
      <c r="N669" s="274"/>
      <c r="O669" s="274"/>
      <c r="P669" s="274"/>
      <c r="Q669" s="274"/>
      <c r="R669" s="274"/>
      <c r="S669" s="274"/>
      <c r="T669" s="275"/>
      <c r="U669" s="13"/>
      <c r="V669" s="13"/>
      <c r="W669" s="13"/>
      <c r="X669" s="13"/>
      <c r="Y669" s="13"/>
      <c r="Z669" s="13"/>
      <c r="AA669" s="13"/>
      <c r="AB669" s="13"/>
      <c r="AC669" s="13"/>
      <c r="AD669" s="13"/>
      <c r="AE669" s="13"/>
      <c r="AT669" s="276" t="s">
        <v>271</v>
      </c>
      <c r="AU669" s="276" t="s">
        <v>99</v>
      </c>
      <c r="AV669" s="13" t="s">
        <v>99</v>
      </c>
      <c r="AW669" s="13" t="s">
        <v>38</v>
      </c>
      <c r="AX669" s="13" t="s">
        <v>83</v>
      </c>
      <c r="AY669" s="276" t="s">
        <v>184</v>
      </c>
    </row>
    <row r="670" s="16" customFormat="1">
      <c r="A670" s="16"/>
      <c r="B670" s="298"/>
      <c r="C670" s="299"/>
      <c r="D670" s="258" t="s">
        <v>271</v>
      </c>
      <c r="E670" s="300" t="s">
        <v>1</v>
      </c>
      <c r="F670" s="301" t="s">
        <v>346</v>
      </c>
      <c r="G670" s="299"/>
      <c r="H670" s="302">
        <v>1626.952</v>
      </c>
      <c r="I670" s="303"/>
      <c r="J670" s="299"/>
      <c r="K670" s="299"/>
      <c r="L670" s="304"/>
      <c r="M670" s="305"/>
      <c r="N670" s="306"/>
      <c r="O670" s="306"/>
      <c r="P670" s="306"/>
      <c r="Q670" s="306"/>
      <c r="R670" s="306"/>
      <c r="S670" s="306"/>
      <c r="T670" s="307"/>
      <c r="U670" s="16"/>
      <c r="V670" s="16"/>
      <c r="W670" s="16"/>
      <c r="X670" s="16"/>
      <c r="Y670" s="16"/>
      <c r="Z670" s="16"/>
      <c r="AA670" s="16"/>
      <c r="AB670" s="16"/>
      <c r="AC670" s="16"/>
      <c r="AD670" s="16"/>
      <c r="AE670" s="16"/>
      <c r="AT670" s="308" t="s">
        <v>271</v>
      </c>
      <c r="AU670" s="308" t="s">
        <v>99</v>
      </c>
      <c r="AV670" s="16" t="s">
        <v>278</v>
      </c>
      <c r="AW670" s="16" t="s">
        <v>38</v>
      </c>
      <c r="AX670" s="16" t="s">
        <v>83</v>
      </c>
      <c r="AY670" s="308" t="s">
        <v>184</v>
      </c>
    </row>
    <row r="671" s="13" customFormat="1">
      <c r="A671" s="13"/>
      <c r="B671" s="266"/>
      <c r="C671" s="267"/>
      <c r="D671" s="258" t="s">
        <v>271</v>
      </c>
      <c r="E671" s="268" t="s">
        <v>1</v>
      </c>
      <c r="F671" s="269" t="s">
        <v>1079</v>
      </c>
      <c r="G671" s="267"/>
      <c r="H671" s="270">
        <v>325.39999999999998</v>
      </c>
      <c r="I671" s="271"/>
      <c r="J671" s="267"/>
      <c r="K671" s="267"/>
      <c r="L671" s="272"/>
      <c r="M671" s="273"/>
      <c r="N671" s="274"/>
      <c r="O671" s="274"/>
      <c r="P671" s="274"/>
      <c r="Q671" s="274"/>
      <c r="R671" s="274"/>
      <c r="S671" s="274"/>
      <c r="T671" s="275"/>
      <c r="U671" s="13"/>
      <c r="V671" s="13"/>
      <c r="W671" s="13"/>
      <c r="X671" s="13"/>
      <c r="Y671" s="13"/>
      <c r="Z671" s="13"/>
      <c r="AA671" s="13"/>
      <c r="AB671" s="13"/>
      <c r="AC671" s="13"/>
      <c r="AD671" s="13"/>
      <c r="AE671" s="13"/>
      <c r="AT671" s="276" t="s">
        <v>271</v>
      </c>
      <c r="AU671" s="276" t="s">
        <v>99</v>
      </c>
      <c r="AV671" s="13" t="s">
        <v>99</v>
      </c>
      <c r="AW671" s="13" t="s">
        <v>38</v>
      </c>
      <c r="AX671" s="13" t="s">
        <v>83</v>
      </c>
      <c r="AY671" s="276" t="s">
        <v>184</v>
      </c>
    </row>
    <row r="672" s="16" customFormat="1">
      <c r="A672" s="16"/>
      <c r="B672" s="298"/>
      <c r="C672" s="299"/>
      <c r="D672" s="258" t="s">
        <v>271</v>
      </c>
      <c r="E672" s="300" t="s">
        <v>1</v>
      </c>
      <c r="F672" s="301" t="s">
        <v>346</v>
      </c>
      <c r="G672" s="299"/>
      <c r="H672" s="302">
        <v>325.39999999999998</v>
      </c>
      <c r="I672" s="303"/>
      <c r="J672" s="299"/>
      <c r="K672" s="299"/>
      <c r="L672" s="304"/>
      <c r="M672" s="305"/>
      <c r="N672" s="306"/>
      <c r="O672" s="306"/>
      <c r="P672" s="306"/>
      <c r="Q672" s="306"/>
      <c r="R672" s="306"/>
      <c r="S672" s="306"/>
      <c r="T672" s="307"/>
      <c r="U672" s="16"/>
      <c r="V672" s="16"/>
      <c r="W672" s="16"/>
      <c r="X672" s="16"/>
      <c r="Y672" s="16"/>
      <c r="Z672" s="16"/>
      <c r="AA672" s="16"/>
      <c r="AB672" s="16"/>
      <c r="AC672" s="16"/>
      <c r="AD672" s="16"/>
      <c r="AE672" s="16"/>
      <c r="AT672" s="308" t="s">
        <v>271</v>
      </c>
      <c r="AU672" s="308" t="s">
        <v>99</v>
      </c>
      <c r="AV672" s="16" t="s">
        <v>278</v>
      </c>
      <c r="AW672" s="16" t="s">
        <v>38</v>
      </c>
      <c r="AX672" s="16" t="s">
        <v>83</v>
      </c>
      <c r="AY672" s="308" t="s">
        <v>184</v>
      </c>
    </row>
    <row r="673" s="14" customFormat="1">
      <c r="A673" s="14"/>
      <c r="B673" s="277"/>
      <c r="C673" s="278"/>
      <c r="D673" s="258" t="s">
        <v>271</v>
      </c>
      <c r="E673" s="279" t="s">
        <v>1</v>
      </c>
      <c r="F673" s="280" t="s">
        <v>273</v>
      </c>
      <c r="G673" s="278"/>
      <c r="H673" s="281">
        <v>1952.3520000000001</v>
      </c>
      <c r="I673" s="282"/>
      <c r="J673" s="278"/>
      <c r="K673" s="278"/>
      <c r="L673" s="283"/>
      <c r="M673" s="284"/>
      <c r="N673" s="285"/>
      <c r="O673" s="285"/>
      <c r="P673" s="285"/>
      <c r="Q673" s="285"/>
      <c r="R673" s="285"/>
      <c r="S673" s="285"/>
      <c r="T673" s="286"/>
      <c r="U673" s="14"/>
      <c r="V673" s="14"/>
      <c r="W673" s="14"/>
      <c r="X673" s="14"/>
      <c r="Y673" s="14"/>
      <c r="Z673" s="14"/>
      <c r="AA673" s="14"/>
      <c r="AB673" s="14"/>
      <c r="AC673" s="14"/>
      <c r="AD673" s="14"/>
      <c r="AE673" s="14"/>
      <c r="AT673" s="287" t="s">
        <v>271</v>
      </c>
      <c r="AU673" s="287" t="s">
        <v>99</v>
      </c>
      <c r="AV673" s="14" t="s">
        <v>196</v>
      </c>
      <c r="AW673" s="14" t="s">
        <v>38</v>
      </c>
      <c r="AX673" s="14" t="s">
        <v>91</v>
      </c>
      <c r="AY673" s="287" t="s">
        <v>184</v>
      </c>
    </row>
    <row r="674" s="2" customFormat="1" ht="16.5" customHeight="1">
      <c r="A674" s="40"/>
      <c r="B674" s="41"/>
      <c r="C674" s="245" t="s">
        <v>1093</v>
      </c>
      <c r="D674" s="245" t="s">
        <v>187</v>
      </c>
      <c r="E674" s="246" t="s">
        <v>1094</v>
      </c>
      <c r="F674" s="247" t="s">
        <v>1095</v>
      </c>
      <c r="G674" s="248" t="s">
        <v>269</v>
      </c>
      <c r="H674" s="249">
        <v>175711.67999999999</v>
      </c>
      <c r="I674" s="250"/>
      <c r="J674" s="251">
        <f>ROUND(I674*H674,2)</f>
        <v>0</v>
      </c>
      <c r="K674" s="247" t="s">
        <v>191</v>
      </c>
      <c r="L674" s="46"/>
      <c r="M674" s="252" t="s">
        <v>1</v>
      </c>
      <c r="N674" s="253" t="s">
        <v>49</v>
      </c>
      <c r="O674" s="93"/>
      <c r="P674" s="254">
        <f>O674*H674</f>
        <v>0</v>
      </c>
      <c r="Q674" s="254">
        <v>0</v>
      </c>
      <c r="R674" s="254">
        <f>Q674*H674</f>
        <v>0</v>
      </c>
      <c r="S674" s="254">
        <v>0</v>
      </c>
      <c r="T674" s="255">
        <f>S674*H674</f>
        <v>0</v>
      </c>
      <c r="U674" s="40"/>
      <c r="V674" s="40"/>
      <c r="W674" s="40"/>
      <c r="X674" s="40"/>
      <c r="Y674" s="40"/>
      <c r="Z674" s="40"/>
      <c r="AA674" s="40"/>
      <c r="AB674" s="40"/>
      <c r="AC674" s="40"/>
      <c r="AD674" s="40"/>
      <c r="AE674" s="40"/>
      <c r="AR674" s="256" t="s">
        <v>196</v>
      </c>
      <c r="AT674" s="256" t="s">
        <v>187</v>
      </c>
      <c r="AU674" s="256" t="s">
        <v>99</v>
      </c>
      <c r="AY674" s="18" t="s">
        <v>184</v>
      </c>
      <c r="BE674" s="257">
        <f>IF(N674="základní",J674,0)</f>
        <v>0</v>
      </c>
      <c r="BF674" s="257">
        <f>IF(N674="snížená",J674,0)</f>
        <v>0</v>
      </c>
      <c r="BG674" s="257">
        <f>IF(N674="zákl. přenesená",J674,0)</f>
        <v>0</v>
      </c>
      <c r="BH674" s="257">
        <f>IF(N674="sníž. přenesená",J674,0)</f>
        <v>0</v>
      </c>
      <c r="BI674" s="257">
        <f>IF(N674="nulová",J674,0)</f>
        <v>0</v>
      </c>
      <c r="BJ674" s="18" t="s">
        <v>99</v>
      </c>
      <c r="BK674" s="257">
        <f>ROUND(I674*H674,2)</f>
        <v>0</v>
      </c>
      <c r="BL674" s="18" t="s">
        <v>196</v>
      </c>
      <c r="BM674" s="256" t="s">
        <v>1096</v>
      </c>
    </row>
    <row r="675" s="13" customFormat="1">
      <c r="A675" s="13"/>
      <c r="B675" s="266"/>
      <c r="C675" s="267"/>
      <c r="D675" s="258" t="s">
        <v>271</v>
      </c>
      <c r="E675" s="267"/>
      <c r="F675" s="269" t="s">
        <v>1084</v>
      </c>
      <c r="G675" s="267"/>
      <c r="H675" s="270">
        <v>175711.67999999999</v>
      </c>
      <c r="I675" s="271"/>
      <c r="J675" s="267"/>
      <c r="K675" s="267"/>
      <c r="L675" s="272"/>
      <c r="M675" s="273"/>
      <c r="N675" s="274"/>
      <c r="O675" s="274"/>
      <c r="P675" s="274"/>
      <c r="Q675" s="274"/>
      <c r="R675" s="274"/>
      <c r="S675" s="274"/>
      <c r="T675" s="275"/>
      <c r="U675" s="13"/>
      <c r="V675" s="13"/>
      <c r="W675" s="13"/>
      <c r="X675" s="13"/>
      <c r="Y675" s="13"/>
      <c r="Z675" s="13"/>
      <c r="AA675" s="13"/>
      <c r="AB675" s="13"/>
      <c r="AC675" s="13"/>
      <c r="AD675" s="13"/>
      <c r="AE675" s="13"/>
      <c r="AT675" s="276" t="s">
        <v>271</v>
      </c>
      <c r="AU675" s="276" t="s">
        <v>99</v>
      </c>
      <c r="AV675" s="13" t="s">
        <v>99</v>
      </c>
      <c r="AW675" s="13" t="s">
        <v>4</v>
      </c>
      <c r="AX675" s="13" t="s">
        <v>91</v>
      </c>
      <c r="AY675" s="276" t="s">
        <v>184</v>
      </c>
    </row>
    <row r="676" s="2" customFormat="1" ht="16.5" customHeight="1">
      <c r="A676" s="40"/>
      <c r="B676" s="41"/>
      <c r="C676" s="245" t="s">
        <v>1097</v>
      </c>
      <c r="D676" s="245" t="s">
        <v>187</v>
      </c>
      <c r="E676" s="246" t="s">
        <v>1098</v>
      </c>
      <c r="F676" s="247" t="s">
        <v>1099</v>
      </c>
      <c r="G676" s="248" t="s">
        <v>269</v>
      </c>
      <c r="H676" s="249">
        <v>1952.3520000000001</v>
      </c>
      <c r="I676" s="250"/>
      <c r="J676" s="251">
        <f>ROUND(I676*H676,2)</f>
        <v>0</v>
      </c>
      <c r="K676" s="247" t="s">
        <v>191</v>
      </c>
      <c r="L676" s="46"/>
      <c r="M676" s="252" t="s">
        <v>1</v>
      </c>
      <c r="N676" s="253" t="s">
        <v>49</v>
      </c>
      <c r="O676" s="93"/>
      <c r="P676" s="254">
        <f>O676*H676</f>
        <v>0</v>
      </c>
      <c r="Q676" s="254">
        <v>0</v>
      </c>
      <c r="R676" s="254">
        <f>Q676*H676</f>
        <v>0</v>
      </c>
      <c r="S676" s="254">
        <v>0</v>
      </c>
      <c r="T676" s="255">
        <f>S676*H676</f>
        <v>0</v>
      </c>
      <c r="U676" s="40"/>
      <c r="V676" s="40"/>
      <c r="W676" s="40"/>
      <c r="X676" s="40"/>
      <c r="Y676" s="40"/>
      <c r="Z676" s="40"/>
      <c r="AA676" s="40"/>
      <c r="AB676" s="40"/>
      <c r="AC676" s="40"/>
      <c r="AD676" s="40"/>
      <c r="AE676" s="40"/>
      <c r="AR676" s="256" t="s">
        <v>196</v>
      </c>
      <c r="AT676" s="256" t="s">
        <v>187</v>
      </c>
      <c r="AU676" s="256" t="s">
        <v>99</v>
      </c>
      <c r="AY676" s="18" t="s">
        <v>184</v>
      </c>
      <c r="BE676" s="257">
        <f>IF(N676="základní",J676,0)</f>
        <v>0</v>
      </c>
      <c r="BF676" s="257">
        <f>IF(N676="snížená",J676,0)</f>
        <v>0</v>
      </c>
      <c r="BG676" s="257">
        <f>IF(N676="zákl. přenesená",J676,0)</f>
        <v>0</v>
      </c>
      <c r="BH676" s="257">
        <f>IF(N676="sníž. přenesená",J676,0)</f>
        <v>0</v>
      </c>
      <c r="BI676" s="257">
        <f>IF(N676="nulová",J676,0)</f>
        <v>0</v>
      </c>
      <c r="BJ676" s="18" t="s">
        <v>99</v>
      </c>
      <c r="BK676" s="257">
        <f>ROUND(I676*H676,2)</f>
        <v>0</v>
      </c>
      <c r="BL676" s="18" t="s">
        <v>196</v>
      </c>
      <c r="BM676" s="256" t="s">
        <v>1100</v>
      </c>
    </row>
    <row r="677" s="2" customFormat="1" ht="16.5" customHeight="1">
      <c r="A677" s="40"/>
      <c r="B677" s="41"/>
      <c r="C677" s="245" t="s">
        <v>1101</v>
      </c>
      <c r="D677" s="245" t="s">
        <v>187</v>
      </c>
      <c r="E677" s="246" t="s">
        <v>1102</v>
      </c>
      <c r="F677" s="247" t="s">
        <v>1103</v>
      </c>
      <c r="G677" s="248" t="s">
        <v>269</v>
      </c>
      <c r="H677" s="249">
        <v>4046.54</v>
      </c>
      <c r="I677" s="250"/>
      <c r="J677" s="251">
        <f>ROUND(I677*H677,2)</f>
        <v>0</v>
      </c>
      <c r="K677" s="247" t="s">
        <v>191</v>
      </c>
      <c r="L677" s="46"/>
      <c r="M677" s="252" t="s">
        <v>1</v>
      </c>
      <c r="N677" s="253" t="s">
        <v>49</v>
      </c>
      <c r="O677" s="93"/>
      <c r="P677" s="254">
        <f>O677*H677</f>
        <v>0</v>
      </c>
      <c r="Q677" s="254">
        <v>0.00012999999999999999</v>
      </c>
      <c r="R677" s="254">
        <f>Q677*H677</f>
        <v>0.52605019999999991</v>
      </c>
      <c r="S677" s="254">
        <v>0</v>
      </c>
      <c r="T677" s="255">
        <f>S677*H677</f>
        <v>0</v>
      </c>
      <c r="U677" s="40"/>
      <c r="V677" s="40"/>
      <c r="W677" s="40"/>
      <c r="X677" s="40"/>
      <c r="Y677" s="40"/>
      <c r="Z677" s="40"/>
      <c r="AA677" s="40"/>
      <c r="AB677" s="40"/>
      <c r="AC677" s="40"/>
      <c r="AD677" s="40"/>
      <c r="AE677" s="40"/>
      <c r="AR677" s="256" t="s">
        <v>196</v>
      </c>
      <c r="AT677" s="256" t="s">
        <v>187</v>
      </c>
      <c r="AU677" s="256" t="s">
        <v>99</v>
      </c>
      <c r="AY677" s="18" t="s">
        <v>184</v>
      </c>
      <c r="BE677" s="257">
        <f>IF(N677="základní",J677,0)</f>
        <v>0</v>
      </c>
      <c r="BF677" s="257">
        <f>IF(N677="snížená",J677,0)</f>
        <v>0</v>
      </c>
      <c r="BG677" s="257">
        <f>IF(N677="zákl. přenesená",J677,0)</f>
        <v>0</v>
      </c>
      <c r="BH677" s="257">
        <f>IF(N677="sníž. přenesená",J677,0)</f>
        <v>0</v>
      </c>
      <c r="BI677" s="257">
        <f>IF(N677="nulová",J677,0)</f>
        <v>0</v>
      </c>
      <c r="BJ677" s="18" t="s">
        <v>99</v>
      </c>
      <c r="BK677" s="257">
        <f>ROUND(I677*H677,2)</f>
        <v>0</v>
      </c>
      <c r="BL677" s="18" t="s">
        <v>196</v>
      </c>
      <c r="BM677" s="256" t="s">
        <v>1104</v>
      </c>
    </row>
    <row r="678" s="15" customFormat="1">
      <c r="A678" s="15"/>
      <c r="B678" s="288"/>
      <c r="C678" s="289"/>
      <c r="D678" s="258" t="s">
        <v>271</v>
      </c>
      <c r="E678" s="290" t="s">
        <v>1</v>
      </c>
      <c r="F678" s="291" t="s">
        <v>760</v>
      </c>
      <c r="G678" s="289"/>
      <c r="H678" s="290" t="s">
        <v>1</v>
      </c>
      <c r="I678" s="292"/>
      <c r="J678" s="289"/>
      <c r="K678" s="289"/>
      <c r="L678" s="293"/>
      <c r="M678" s="294"/>
      <c r="N678" s="295"/>
      <c r="O678" s="295"/>
      <c r="P678" s="295"/>
      <c r="Q678" s="295"/>
      <c r="R678" s="295"/>
      <c r="S678" s="295"/>
      <c r="T678" s="296"/>
      <c r="U678" s="15"/>
      <c r="V678" s="15"/>
      <c r="W678" s="15"/>
      <c r="X678" s="15"/>
      <c r="Y678" s="15"/>
      <c r="Z678" s="15"/>
      <c r="AA678" s="15"/>
      <c r="AB678" s="15"/>
      <c r="AC678" s="15"/>
      <c r="AD678" s="15"/>
      <c r="AE678" s="15"/>
      <c r="AT678" s="297" t="s">
        <v>271</v>
      </c>
      <c r="AU678" s="297" t="s">
        <v>99</v>
      </c>
      <c r="AV678" s="15" t="s">
        <v>91</v>
      </c>
      <c r="AW678" s="15" t="s">
        <v>38</v>
      </c>
      <c r="AX678" s="15" t="s">
        <v>83</v>
      </c>
      <c r="AY678" s="297" t="s">
        <v>184</v>
      </c>
    </row>
    <row r="679" s="13" customFormat="1">
      <c r="A679" s="13"/>
      <c r="B679" s="266"/>
      <c r="C679" s="267"/>
      <c r="D679" s="258" t="s">
        <v>271</v>
      </c>
      <c r="E679" s="268" t="s">
        <v>1</v>
      </c>
      <c r="F679" s="269" t="s">
        <v>1105</v>
      </c>
      <c r="G679" s="267"/>
      <c r="H679" s="270">
        <v>4046.54</v>
      </c>
      <c r="I679" s="271"/>
      <c r="J679" s="267"/>
      <c r="K679" s="267"/>
      <c r="L679" s="272"/>
      <c r="M679" s="273"/>
      <c r="N679" s="274"/>
      <c r="O679" s="274"/>
      <c r="P679" s="274"/>
      <c r="Q679" s="274"/>
      <c r="R679" s="274"/>
      <c r="S679" s="274"/>
      <c r="T679" s="275"/>
      <c r="U679" s="13"/>
      <c r="V679" s="13"/>
      <c r="W679" s="13"/>
      <c r="X679" s="13"/>
      <c r="Y679" s="13"/>
      <c r="Z679" s="13"/>
      <c r="AA679" s="13"/>
      <c r="AB679" s="13"/>
      <c r="AC679" s="13"/>
      <c r="AD679" s="13"/>
      <c r="AE679" s="13"/>
      <c r="AT679" s="276" t="s">
        <v>271</v>
      </c>
      <c r="AU679" s="276" t="s">
        <v>99</v>
      </c>
      <c r="AV679" s="13" t="s">
        <v>99</v>
      </c>
      <c r="AW679" s="13" t="s">
        <v>38</v>
      </c>
      <c r="AX679" s="13" t="s">
        <v>83</v>
      </c>
      <c r="AY679" s="276" t="s">
        <v>184</v>
      </c>
    </row>
    <row r="680" s="14" customFormat="1">
      <c r="A680" s="14"/>
      <c r="B680" s="277"/>
      <c r="C680" s="278"/>
      <c r="D680" s="258" t="s">
        <v>271</v>
      </c>
      <c r="E680" s="279" t="s">
        <v>1</v>
      </c>
      <c r="F680" s="280" t="s">
        <v>273</v>
      </c>
      <c r="G680" s="278"/>
      <c r="H680" s="281">
        <v>4046.54</v>
      </c>
      <c r="I680" s="282"/>
      <c r="J680" s="278"/>
      <c r="K680" s="278"/>
      <c r="L680" s="283"/>
      <c r="M680" s="284"/>
      <c r="N680" s="285"/>
      <c r="O680" s="285"/>
      <c r="P680" s="285"/>
      <c r="Q680" s="285"/>
      <c r="R680" s="285"/>
      <c r="S680" s="285"/>
      <c r="T680" s="286"/>
      <c r="U680" s="14"/>
      <c r="V680" s="14"/>
      <c r="W680" s="14"/>
      <c r="X680" s="14"/>
      <c r="Y680" s="14"/>
      <c r="Z680" s="14"/>
      <c r="AA680" s="14"/>
      <c r="AB680" s="14"/>
      <c r="AC680" s="14"/>
      <c r="AD680" s="14"/>
      <c r="AE680" s="14"/>
      <c r="AT680" s="287" t="s">
        <v>271</v>
      </c>
      <c r="AU680" s="287" t="s">
        <v>99</v>
      </c>
      <c r="AV680" s="14" t="s">
        <v>196</v>
      </c>
      <c r="AW680" s="14" t="s">
        <v>38</v>
      </c>
      <c r="AX680" s="14" t="s">
        <v>91</v>
      </c>
      <c r="AY680" s="287" t="s">
        <v>184</v>
      </c>
    </row>
    <row r="681" s="2" customFormat="1" ht="16.5" customHeight="1">
      <c r="A681" s="40"/>
      <c r="B681" s="41"/>
      <c r="C681" s="245" t="s">
        <v>1106</v>
      </c>
      <c r="D681" s="245" t="s">
        <v>187</v>
      </c>
      <c r="E681" s="246" t="s">
        <v>1107</v>
      </c>
      <c r="F681" s="247" t="s">
        <v>1108</v>
      </c>
      <c r="G681" s="248" t="s">
        <v>269</v>
      </c>
      <c r="H681" s="249">
        <v>133.12000000000001</v>
      </c>
      <c r="I681" s="250"/>
      <c r="J681" s="251">
        <f>ROUND(I681*H681,2)</f>
        <v>0</v>
      </c>
      <c r="K681" s="247" t="s">
        <v>191</v>
      </c>
      <c r="L681" s="46"/>
      <c r="M681" s="252" t="s">
        <v>1</v>
      </c>
      <c r="N681" s="253" t="s">
        <v>49</v>
      </c>
      <c r="O681" s="93"/>
      <c r="P681" s="254">
        <f>O681*H681</f>
        <v>0</v>
      </c>
      <c r="Q681" s="254">
        <v>0.00021000000000000001</v>
      </c>
      <c r="R681" s="254">
        <f>Q681*H681</f>
        <v>0.027955200000000003</v>
      </c>
      <c r="S681" s="254">
        <v>0</v>
      </c>
      <c r="T681" s="255">
        <f>S681*H681</f>
        <v>0</v>
      </c>
      <c r="U681" s="40"/>
      <c r="V681" s="40"/>
      <c r="W681" s="40"/>
      <c r="X681" s="40"/>
      <c r="Y681" s="40"/>
      <c r="Z681" s="40"/>
      <c r="AA681" s="40"/>
      <c r="AB681" s="40"/>
      <c r="AC681" s="40"/>
      <c r="AD681" s="40"/>
      <c r="AE681" s="40"/>
      <c r="AR681" s="256" t="s">
        <v>196</v>
      </c>
      <c r="AT681" s="256" t="s">
        <v>187</v>
      </c>
      <c r="AU681" s="256" t="s">
        <v>99</v>
      </c>
      <c r="AY681" s="18" t="s">
        <v>184</v>
      </c>
      <c r="BE681" s="257">
        <f>IF(N681="základní",J681,0)</f>
        <v>0</v>
      </c>
      <c r="BF681" s="257">
        <f>IF(N681="snížená",J681,0)</f>
        <v>0</v>
      </c>
      <c r="BG681" s="257">
        <f>IF(N681="zákl. přenesená",J681,0)</f>
        <v>0</v>
      </c>
      <c r="BH681" s="257">
        <f>IF(N681="sníž. přenesená",J681,0)</f>
        <v>0</v>
      </c>
      <c r="BI681" s="257">
        <f>IF(N681="nulová",J681,0)</f>
        <v>0</v>
      </c>
      <c r="BJ681" s="18" t="s">
        <v>99</v>
      </c>
      <c r="BK681" s="257">
        <f>ROUND(I681*H681,2)</f>
        <v>0</v>
      </c>
      <c r="BL681" s="18" t="s">
        <v>196</v>
      </c>
      <c r="BM681" s="256" t="s">
        <v>1109</v>
      </c>
    </row>
    <row r="682" s="15" customFormat="1">
      <c r="A682" s="15"/>
      <c r="B682" s="288"/>
      <c r="C682" s="289"/>
      <c r="D682" s="258" t="s">
        <v>271</v>
      </c>
      <c r="E682" s="290" t="s">
        <v>1</v>
      </c>
      <c r="F682" s="291" t="s">
        <v>760</v>
      </c>
      <c r="G682" s="289"/>
      <c r="H682" s="290" t="s">
        <v>1</v>
      </c>
      <c r="I682" s="292"/>
      <c r="J682" s="289"/>
      <c r="K682" s="289"/>
      <c r="L682" s="293"/>
      <c r="M682" s="294"/>
      <c r="N682" s="295"/>
      <c r="O682" s="295"/>
      <c r="P682" s="295"/>
      <c r="Q682" s="295"/>
      <c r="R682" s="295"/>
      <c r="S682" s="295"/>
      <c r="T682" s="296"/>
      <c r="U682" s="15"/>
      <c r="V682" s="15"/>
      <c r="W682" s="15"/>
      <c r="X682" s="15"/>
      <c r="Y682" s="15"/>
      <c r="Z682" s="15"/>
      <c r="AA682" s="15"/>
      <c r="AB682" s="15"/>
      <c r="AC682" s="15"/>
      <c r="AD682" s="15"/>
      <c r="AE682" s="15"/>
      <c r="AT682" s="297" t="s">
        <v>271</v>
      </c>
      <c r="AU682" s="297" t="s">
        <v>99</v>
      </c>
      <c r="AV682" s="15" t="s">
        <v>91</v>
      </c>
      <c r="AW682" s="15" t="s">
        <v>38</v>
      </c>
      <c r="AX682" s="15" t="s">
        <v>83</v>
      </c>
      <c r="AY682" s="297" t="s">
        <v>184</v>
      </c>
    </row>
    <row r="683" s="13" customFormat="1">
      <c r="A683" s="13"/>
      <c r="B683" s="266"/>
      <c r="C683" s="267"/>
      <c r="D683" s="258" t="s">
        <v>271</v>
      </c>
      <c r="E683" s="268" t="s">
        <v>1</v>
      </c>
      <c r="F683" s="269" t="s">
        <v>1110</v>
      </c>
      <c r="G683" s="267"/>
      <c r="H683" s="270">
        <v>133.12000000000001</v>
      </c>
      <c r="I683" s="271"/>
      <c r="J683" s="267"/>
      <c r="K683" s="267"/>
      <c r="L683" s="272"/>
      <c r="M683" s="273"/>
      <c r="N683" s="274"/>
      <c r="O683" s="274"/>
      <c r="P683" s="274"/>
      <c r="Q683" s="274"/>
      <c r="R683" s="274"/>
      <c r="S683" s="274"/>
      <c r="T683" s="275"/>
      <c r="U683" s="13"/>
      <c r="V683" s="13"/>
      <c r="W683" s="13"/>
      <c r="X683" s="13"/>
      <c r="Y683" s="13"/>
      <c r="Z683" s="13"/>
      <c r="AA683" s="13"/>
      <c r="AB683" s="13"/>
      <c r="AC683" s="13"/>
      <c r="AD683" s="13"/>
      <c r="AE683" s="13"/>
      <c r="AT683" s="276" t="s">
        <v>271</v>
      </c>
      <c r="AU683" s="276" t="s">
        <v>99</v>
      </c>
      <c r="AV683" s="13" t="s">
        <v>99</v>
      </c>
      <c r="AW683" s="13" t="s">
        <v>38</v>
      </c>
      <c r="AX683" s="13" t="s">
        <v>83</v>
      </c>
      <c r="AY683" s="276" t="s">
        <v>184</v>
      </c>
    </row>
    <row r="684" s="14" customFormat="1">
      <c r="A684" s="14"/>
      <c r="B684" s="277"/>
      <c r="C684" s="278"/>
      <c r="D684" s="258" t="s">
        <v>271</v>
      </c>
      <c r="E684" s="279" t="s">
        <v>1</v>
      </c>
      <c r="F684" s="280" t="s">
        <v>273</v>
      </c>
      <c r="G684" s="278"/>
      <c r="H684" s="281">
        <v>133.12000000000001</v>
      </c>
      <c r="I684" s="282"/>
      <c r="J684" s="278"/>
      <c r="K684" s="278"/>
      <c r="L684" s="283"/>
      <c r="M684" s="284"/>
      <c r="N684" s="285"/>
      <c r="O684" s="285"/>
      <c r="P684" s="285"/>
      <c r="Q684" s="285"/>
      <c r="R684" s="285"/>
      <c r="S684" s="285"/>
      <c r="T684" s="286"/>
      <c r="U684" s="14"/>
      <c r="V684" s="14"/>
      <c r="W684" s="14"/>
      <c r="X684" s="14"/>
      <c r="Y684" s="14"/>
      <c r="Z684" s="14"/>
      <c r="AA684" s="14"/>
      <c r="AB684" s="14"/>
      <c r="AC684" s="14"/>
      <c r="AD684" s="14"/>
      <c r="AE684" s="14"/>
      <c r="AT684" s="287" t="s">
        <v>271</v>
      </c>
      <c r="AU684" s="287" t="s">
        <v>99</v>
      </c>
      <c r="AV684" s="14" t="s">
        <v>196</v>
      </c>
      <c r="AW684" s="14" t="s">
        <v>38</v>
      </c>
      <c r="AX684" s="14" t="s">
        <v>91</v>
      </c>
      <c r="AY684" s="287" t="s">
        <v>184</v>
      </c>
    </row>
    <row r="685" s="2" customFormat="1" ht="16.5" customHeight="1">
      <c r="A685" s="40"/>
      <c r="B685" s="41"/>
      <c r="C685" s="245" t="s">
        <v>1111</v>
      </c>
      <c r="D685" s="245" t="s">
        <v>187</v>
      </c>
      <c r="E685" s="246" t="s">
        <v>1112</v>
      </c>
      <c r="F685" s="247" t="s">
        <v>1113</v>
      </c>
      <c r="G685" s="248" t="s">
        <v>309</v>
      </c>
      <c r="H685" s="249">
        <v>15.26</v>
      </c>
      <c r="I685" s="250"/>
      <c r="J685" s="251">
        <f>ROUND(I685*H685,2)</f>
        <v>0</v>
      </c>
      <c r="K685" s="247" t="s">
        <v>191</v>
      </c>
      <c r="L685" s="46"/>
      <c r="M685" s="252" t="s">
        <v>1</v>
      </c>
      <c r="N685" s="253" t="s">
        <v>49</v>
      </c>
      <c r="O685" s="93"/>
      <c r="P685" s="254">
        <f>O685*H685</f>
        <v>0</v>
      </c>
      <c r="Q685" s="254">
        <v>0</v>
      </c>
      <c r="R685" s="254">
        <f>Q685*H685</f>
        <v>0</v>
      </c>
      <c r="S685" s="254">
        <v>0</v>
      </c>
      <c r="T685" s="255">
        <f>S685*H685</f>
        <v>0</v>
      </c>
      <c r="U685" s="40"/>
      <c r="V685" s="40"/>
      <c r="W685" s="40"/>
      <c r="X685" s="40"/>
      <c r="Y685" s="40"/>
      <c r="Z685" s="40"/>
      <c r="AA685" s="40"/>
      <c r="AB685" s="40"/>
      <c r="AC685" s="40"/>
      <c r="AD685" s="40"/>
      <c r="AE685" s="40"/>
      <c r="AR685" s="256" t="s">
        <v>196</v>
      </c>
      <c r="AT685" s="256" t="s">
        <v>187</v>
      </c>
      <c r="AU685" s="256" t="s">
        <v>99</v>
      </c>
      <c r="AY685" s="18" t="s">
        <v>184</v>
      </c>
      <c r="BE685" s="257">
        <f>IF(N685="základní",J685,0)</f>
        <v>0</v>
      </c>
      <c r="BF685" s="257">
        <f>IF(N685="snížená",J685,0)</f>
        <v>0</v>
      </c>
      <c r="BG685" s="257">
        <f>IF(N685="zákl. přenesená",J685,0)</f>
        <v>0</v>
      </c>
      <c r="BH685" s="257">
        <f>IF(N685="sníž. přenesená",J685,0)</f>
        <v>0</v>
      </c>
      <c r="BI685" s="257">
        <f>IF(N685="nulová",J685,0)</f>
        <v>0</v>
      </c>
      <c r="BJ685" s="18" t="s">
        <v>99</v>
      </c>
      <c r="BK685" s="257">
        <f>ROUND(I685*H685,2)</f>
        <v>0</v>
      </c>
      <c r="BL685" s="18" t="s">
        <v>196</v>
      </c>
      <c r="BM685" s="256" t="s">
        <v>1114</v>
      </c>
    </row>
    <row r="686" s="2" customFormat="1" ht="16.5" customHeight="1">
      <c r="A686" s="40"/>
      <c r="B686" s="41"/>
      <c r="C686" s="245" t="s">
        <v>1115</v>
      </c>
      <c r="D686" s="245" t="s">
        <v>187</v>
      </c>
      <c r="E686" s="246" t="s">
        <v>1116</v>
      </c>
      <c r="F686" s="247" t="s">
        <v>1117</v>
      </c>
      <c r="G686" s="248" t="s">
        <v>309</v>
      </c>
      <c r="H686" s="249">
        <v>457.80000000000001</v>
      </c>
      <c r="I686" s="250"/>
      <c r="J686" s="251">
        <f>ROUND(I686*H686,2)</f>
        <v>0</v>
      </c>
      <c r="K686" s="247" t="s">
        <v>191</v>
      </c>
      <c r="L686" s="46"/>
      <c r="M686" s="252" t="s">
        <v>1</v>
      </c>
      <c r="N686" s="253" t="s">
        <v>49</v>
      </c>
      <c r="O686" s="93"/>
      <c r="P686" s="254">
        <f>O686*H686</f>
        <v>0</v>
      </c>
      <c r="Q686" s="254">
        <v>0</v>
      </c>
      <c r="R686" s="254">
        <f>Q686*H686</f>
        <v>0</v>
      </c>
      <c r="S686" s="254">
        <v>0</v>
      </c>
      <c r="T686" s="255">
        <f>S686*H686</f>
        <v>0</v>
      </c>
      <c r="U686" s="40"/>
      <c r="V686" s="40"/>
      <c r="W686" s="40"/>
      <c r="X686" s="40"/>
      <c r="Y686" s="40"/>
      <c r="Z686" s="40"/>
      <c r="AA686" s="40"/>
      <c r="AB686" s="40"/>
      <c r="AC686" s="40"/>
      <c r="AD686" s="40"/>
      <c r="AE686" s="40"/>
      <c r="AR686" s="256" t="s">
        <v>196</v>
      </c>
      <c r="AT686" s="256" t="s">
        <v>187</v>
      </c>
      <c r="AU686" s="256" t="s">
        <v>99</v>
      </c>
      <c r="AY686" s="18" t="s">
        <v>184</v>
      </c>
      <c r="BE686" s="257">
        <f>IF(N686="základní",J686,0)</f>
        <v>0</v>
      </c>
      <c r="BF686" s="257">
        <f>IF(N686="snížená",J686,0)</f>
        <v>0</v>
      </c>
      <c r="BG686" s="257">
        <f>IF(N686="zákl. přenesená",J686,0)</f>
        <v>0</v>
      </c>
      <c r="BH686" s="257">
        <f>IF(N686="sníž. přenesená",J686,0)</f>
        <v>0</v>
      </c>
      <c r="BI686" s="257">
        <f>IF(N686="nulová",J686,0)</f>
        <v>0</v>
      </c>
      <c r="BJ686" s="18" t="s">
        <v>99</v>
      </c>
      <c r="BK686" s="257">
        <f>ROUND(I686*H686,2)</f>
        <v>0</v>
      </c>
      <c r="BL686" s="18" t="s">
        <v>196</v>
      </c>
      <c r="BM686" s="256" t="s">
        <v>1118</v>
      </c>
    </row>
    <row r="687" s="13" customFormat="1">
      <c r="A687" s="13"/>
      <c r="B687" s="266"/>
      <c r="C687" s="267"/>
      <c r="D687" s="258" t="s">
        <v>271</v>
      </c>
      <c r="E687" s="267"/>
      <c r="F687" s="269" t="s">
        <v>1119</v>
      </c>
      <c r="G687" s="267"/>
      <c r="H687" s="270">
        <v>457.80000000000001</v>
      </c>
      <c r="I687" s="271"/>
      <c r="J687" s="267"/>
      <c r="K687" s="267"/>
      <c r="L687" s="272"/>
      <c r="M687" s="273"/>
      <c r="N687" s="274"/>
      <c r="O687" s="274"/>
      <c r="P687" s="274"/>
      <c r="Q687" s="274"/>
      <c r="R687" s="274"/>
      <c r="S687" s="274"/>
      <c r="T687" s="275"/>
      <c r="U687" s="13"/>
      <c r="V687" s="13"/>
      <c r="W687" s="13"/>
      <c r="X687" s="13"/>
      <c r="Y687" s="13"/>
      <c r="Z687" s="13"/>
      <c r="AA687" s="13"/>
      <c r="AB687" s="13"/>
      <c r="AC687" s="13"/>
      <c r="AD687" s="13"/>
      <c r="AE687" s="13"/>
      <c r="AT687" s="276" t="s">
        <v>271</v>
      </c>
      <c r="AU687" s="276" t="s">
        <v>99</v>
      </c>
      <c r="AV687" s="13" t="s">
        <v>99</v>
      </c>
      <c r="AW687" s="13" t="s">
        <v>4</v>
      </c>
      <c r="AX687" s="13" t="s">
        <v>91</v>
      </c>
      <c r="AY687" s="276" t="s">
        <v>184</v>
      </c>
    </row>
    <row r="688" s="2" customFormat="1" ht="16.5" customHeight="1">
      <c r="A688" s="40"/>
      <c r="B688" s="41"/>
      <c r="C688" s="245" t="s">
        <v>1120</v>
      </c>
      <c r="D688" s="245" t="s">
        <v>187</v>
      </c>
      <c r="E688" s="246" t="s">
        <v>1121</v>
      </c>
      <c r="F688" s="247" t="s">
        <v>1122</v>
      </c>
      <c r="G688" s="248" t="s">
        <v>309</v>
      </c>
      <c r="H688" s="249">
        <v>15.26</v>
      </c>
      <c r="I688" s="250"/>
      <c r="J688" s="251">
        <f>ROUND(I688*H688,2)</f>
        <v>0</v>
      </c>
      <c r="K688" s="247" t="s">
        <v>191</v>
      </c>
      <c r="L688" s="46"/>
      <c r="M688" s="252" t="s">
        <v>1</v>
      </c>
      <c r="N688" s="253" t="s">
        <v>49</v>
      </c>
      <c r="O688" s="93"/>
      <c r="P688" s="254">
        <f>O688*H688</f>
        <v>0</v>
      </c>
      <c r="Q688" s="254">
        <v>0</v>
      </c>
      <c r="R688" s="254">
        <f>Q688*H688</f>
        <v>0</v>
      </c>
      <c r="S688" s="254">
        <v>0</v>
      </c>
      <c r="T688" s="255">
        <f>S688*H688</f>
        <v>0</v>
      </c>
      <c r="U688" s="40"/>
      <c r="V688" s="40"/>
      <c r="W688" s="40"/>
      <c r="X688" s="40"/>
      <c r="Y688" s="40"/>
      <c r="Z688" s="40"/>
      <c r="AA688" s="40"/>
      <c r="AB688" s="40"/>
      <c r="AC688" s="40"/>
      <c r="AD688" s="40"/>
      <c r="AE688" s="40"/>
      <c r="AR688" s="256" t="s">
        <v>196</v>
      </c>
      <c r="AT688" s="256" t="s">
        <v>187</v>
      </c>
      <c r="AU688" s="256" t="s">
        <v>99</v>
      </c>
      <c r="AY688" s="18" t="s">
        <v>184</v>
      </c>
      <c r="BE688" s="257">
        <f>IF(N688="základní",J688,0)</f>
        <v>0</v>
      </c>
      <c r="BF688" s="257">
        <f>IF(N688="snížená",J688,0)</f>
        <v>0</v>
      </c>
      <c r="BG688" s="257">
        <f>IF(N688="zákl. přenesená",J688,0)</f>
        <v>0</v>
      </c>
      <c r="BH688" s="257">
        <f>IF(N688="sníž. přenesená",J688,0)</f>
        <v>0</v>
      </c>
      <c r="BI688" s="257">
        <f>IF(N688="nulová",J688,0)</f>
        <v>0</v>
      </c>
      <c r="BJ688" s="18" t="s">
        <v>99</v>
      </c>
      <c r="BK688" s="257">
        <f>ROUND(I688*H688,2)</f>
        <v>0</v>
      </c>
      <c r="BL688" s="18" t="s">
        <v>196</v>
      </c>
      <c r="BM688" s="256" t="s">
        <v>1123</v>
      </c>
    </row>
    <row r="689" s="2" customFormat="1" ht="16.5" customHeight="1">
      <c r="A689" s="40"/>
      <c r="B689" s="41"/>
      <c r="C689" s="245" t="s">
        <v>1124</v>
      </c>
      <c r="D689" s="245" t="s">
        <v>187</v>
      </c>
      <c r="E689" s="246" t="s">
        <v>1125</v>
      </c>
      <c r="F689" s="247" t="s">
        <v>1126</v>
      </c>
      <c r="G689" s="248" t="s">
        <v>269</v>
      </c>
      <c r="H689" s="249">
        <v>1765</v>
      </c>
      <c r="I689" s="250"/>
      <c r="J689" s="251">
        <f>ROUND(I689*H689,2)</f>
        <v>0</v>
      </c>
      <c r="K689" s="247" t="s">
        <v>191</v>
      </c>
      <c r="L689" s="46"/>
      <c r="M689" s="252" t="s">
        <v>1</v>
      </c>
      <c r="N689" s="253" t="s">
        <v>49</v>
      </c>
      <c r="O689" s="93"/>
      <c r="P689" s="254">
        <f>O689*H689</f>
        <v>0</v>
      </c>
      <c r="Q689" s="254">
        <v>4.0000000000000003E-05</v>
      </c>
      <c r="R689" s="254">
        <f>Q689*H689</f>
        <v>0.07060000000000001</v>
      </c>
      <c r="S689" s="254">
        <v>0</v>
      </c>
      <c r="T689" s="255">
        <f>S689*H689</f>
        <v>0</v>
      </c>
      <c r="U689" s="40"/>
      <c r="V689" s="40"/>
      <c r="W689" s="40"/>
      <c r="X689" s="40"/>
      <c r="Y689" s="40"/>
      <c r="Z689" s="40"/>
      <c r="AA689" s="40"/>
      <c r="AB689" s="40"/>
      <c r="AC689" s="40"/>
      <c r="AD689" s="40"/>
      <c r="AE689" s="40"/>
      <c r="AR689" s="256" t="s">
        <v>196</v>
      </c>
      <c r="AT689" s="256" t="s">
        <v>187</v>
      </c>
      <c r="AU689" s="256" t="s">
        <v>99</v>
      </c>
      <c r="AY689" s="18" t="s">
        <v>184</v>
      </c>
      <c r="BE689" s="257">
        <f>IF(N689="základní",J689,0)</f>
        <v>0</v>
      </c>
      <c r="BF689" s="257">
        <f>IF(N689="snížená",J689,0)</f>
        <v>0</v>
      </c>
      <c r="BG689" s="257">
        <f>IF(N689="zákl. přenesená",J689,0)</f>
        <v>0</v>
      </c>
      <c r="BH689" s="257">
        <f>IF(N689="sníž. přenesená",J689,0)</f>
        <v>0</v>
      </c>
      <c r="BI689" s="257">
        <f>IF(N689="nulová",J689,0)</f>
        <v>0</v>
      </c>
      <c r="BJ689" s="18" t="s">
        <v>99</v>
      </c>
      <c r="BK689" s="257">
        <f>ROUND(I689*H689,2)</f>
        <v>0</v>
      </c>
      <c r="BL689" s="18" t="s">
        <v>196</v>
      </c>
      <c r="BM689" s="256" t="s">
        <v>1127</v>
      </c>
    </row>
    <row r="690" s="2" customFormat="1" ht="16.5" customHeight="1">
      <c r="A690" s="40"/>
      <c r="B690" s="41"/>
      <c r="C690" s="245" t="s">
        <v>1128</v>
      </c>
      <c r="D690" s="245" t="s">
        <v>187</v>
      </c>
      <c r="E690" s="246" t="s">
        <v>1129</v>
      </c>
      <c r="F690" s="247" t="s">
        <v>1130</v>
      </c>
      <c r="G690" s="248" t="s">
        <v>269</v>
      </c>
      <c r="H690" s="249">
        <v>197.69</v>
      </c>
      <c r="I690" s="250"/>
      <c r="J690" s="251">
        <f>ROUND(I690*H690,2)</f>
        <v>0</v>
      </c>
      <c r="K690" s="247" t="s">
        <v>191</v>
      </c>
      <c r="L690" s="46"/>
      <c r="M690" s="252" t="s">
        <v>1</v>
      </c>
      <c r="N690" s="253" t="s">
        <v>49</v>
      </c>
      <c r="O690" s="93"/>
      <c r="P690" s="254">
        <f>O690*H690</f>
        <v>0</v>
      </c>
      <c r="Q690" s="254">
        <v>0.0017899999999999999</v>
      </c>
      <c r="R690" s="254">
        <f>Q690*H690</f>
        <v>0.35386509999999999</v>
      </c>
      <c r="S690" s="254">
        <v>0</v>
      </c>
      <c r="T690" s="255">
        <f>S690*H690</f>
        <v>0</v>
      </c>
      <c r="U690" s="40"/>
      <c r="V690" s="40"/>
      <c r="W690" s="40"/>
      <c r="X690" s="40"/>
      <c r="Y690" s="40"/>
      <c r="Z690" s="40"/>
      <c r="AA690" s="40"/>
      <c r="AB690" s="40"/>
      <c r="AC690" s="40"/>
      <c r="AD690" s="40"/>
      <c r="AE690" s="40"/>
      <c r="AR690" s="256" t="s">
        <v>196</v>
      </c>
      <c r="AT690" s="256" t="s">
        <v>187</v>
      </c>
      <c r="AU690" s="256" t="s">
        <v>99</v>
      </c>
      <c r="AY690" s="18" t="s">
        <v>184</v>
      </c>
      <c r="BE690" s="257">
        <f>IF(N690="základní",J690,0)</f>
        <v>0</v>
      </c>
      <c r="BF690" s="257">
        <f>IF(N690="snížená",J690,0)</f>
        <v>0</v>
      </c>
      <c r="BG690" s="257">
        <f>IF(N690="zákl. přenesená",J690,0)</f>
        <v>0</v>
      </c>
      <c r="BH690" s="257">
        <f>IF(N690="sníž. přenesená",J690,0)</f>
        <v>0</v>
      </c>
      <c r="BI690" s="257">
        <f>IF(N690="nulová",J690,0)</f>
        <v>0</v>
      </c>
      <c r="BJ690" s="18" t="s">
        <v>99</v>
      </c>
      <c r="BK690" s="257">
        <f>ROUND(I690*H690,2)</f>
        <v>0</v>
      </c>
      <c r="BL690" s="18" t="s">
        <v>196</v>
      </c>
      <c r="BM690" s="256" t="s">
        <v>1131</v>
      </c>
    </row>
    <row r="691" s="2" customFormat="1" ht="16.5" customHeight="1">
      <c r="A691" s="40"/>
      <c r="B691" s="41"/>
      <c r="C691" s="245" t="s">
        <v>1132</v>
      </c>
      <c r="D691" s="245" t="s">
        <v>187</v>
      </c>
      <c r="E691" s="246" t="s">
        <v>1133</v>
      </c>
      <c r="F691" s="247" t="s">
        <v>1134</v>
      </c>
      <c r="G691" s="248" t="s">
        <v>269</v>
      </c>
      <c r="H691" s="249">
        <v>412.98599999999999</v>
      </c>
      <c r="I691" s="250"/>
      <c r="J691" s="251">
        <f>ROUND(I691*H691,2)</f>
        <v>0</v>
      </c>
      <c r="K691" s="247" t="s">
        <v>191</v>
      </c>
      <c r="L691" s="46"/>
      <c r="M691" s="252" t="s">
        <v>1</v>
      </c>
      <c r="N691" s="253" t="s">
        <v>49</v>
      </c>
      <c r="O691" s="93"/>
      <c r="P691" s="254">
        <f>O691*H691</f>
        <v>0</v>
      </c>
      <c r="Q691" s="254">
        <v>0</v>
      </c>
      <c r="R691" s="254">
        <f>Q691*H691</f>
        <v>0</v>
      </c>
      <c r="S691" s="254">
        <v>0.26100000000000001</v>
      </c>
      <c r="T691" s="255">
        <f>S691*H691</f>
        <v>107.789346</v>
      </c>
      <c r="U691" s="40"/>
      <c r="V691" s="40"/>
      <c r="W691" s="40"/>
      <c r="X691" s="40"/>
      <c r="Y691" s="40"/>
      <c r="Z691" s="40"/>
      <c r="AA691" s="40"/>
      <c r="AB691" s="40"/>
      <c r="AC691" s="40"/>
      <c r="AD691" s="40"/>
      <c r="AE691" s="40"/>
      <c r="AR691" s="256" t="s">
        <v>196</v>
      </c>
      <c r="AT691" s="256" t="s">
        <v>187</v>
      </c>
      <c r="AU691" s="256" t="s">
        <v>99</v>
      </c>
      <c r="AY691" s="18" t="s">
        <v>184</v>
      </c>
      <c r="BE691" s="257">
        <f>IF(N691="základní",J691,0)</f>
        <v>0</v>
      </c>
      <c r="BF691" s="257">
        <f>IF(N691="snížená",J691,0)</f>
        <v>0</v>
      </c>
      <c r="BG691" s="257">
        <f>IF(N691="zákl. přenesená",J691,0)</f>
        <v>0</v>
      </c>
      <c r="BH691" s="257">
        <f>IF(N691="sníž. přenesená",J691,0)</f>
        <v>0</v>
      </c>
      <c r="BI691" s="257">
        <f>IF(N691="nulová",J691,0)</f>
        <v>0</v>
      </c>
      <c r="BJ691" s="18" t="s">
        <v>99</v>
      </c>
      <c r="BK691" s="257">
        <f>ROUND(I691*H691,2)</f>
        <v>0</v>
      </c>
      <c r="BL691" s="18" t="s">
        <v>196</v>
      </c>
      <c r="BM691" s="256" t="s">
        <v>1135</v>
      </c>
    </row>
    <row r="692" s="15" customFormat="1">
      <c r="A692" s="15"/>
      <c r="B692" s="288"/>
      <c r="C692" s="289"/>
      <c r="D692" s="258" t="s">
        <v>271</v>
      </c>
      <c r="E692" s="290" t="s">
        <v>1</v>
      </c>
      <c r="F692" s="291" t="s">
        <v>548</v>
      </c>
      <c r="G692" s="289"/>
      <c r="H692" s="290" t="s">
        <v>1</v>
      </c>
      <c r="I692" s="292"/>
      <c r="J692" s="289"/>
      <c r="K692" s="289"/>
      <c r="L692" s="293"/>
      <c r="M692" s="294"/>
      <c r="N692" s="295"/>
      <c r="O692" s="295"/>
      <c r="P692" s="295"/>
      <c r="Q692" s="295"/>
      <c r="R692" s="295"/>
      <c r="S692" s="295"/>
      <c r="T692" s="296"/>
      <c r="U692" s="15"/>
      <c r="V692" s="15"/>
      <c r="W692" s="15"/>
      <c r="X692" s="15"/>
      <c r="Y692" s="15"/>
      <c r="Z692" s="15"/>
      <c r="AA692" s="15"/>
      <c r="AB692" s="15"/>
      <c r="AC692" s="15"/>
      <c r="AD692" s="15"/>
      <c r="AE692" s="15"/>
      <c r="AT692" s="297" t="s">
        <v>271</v>
      </c>
      <c r="AU692" s="297" t="s">
        <v>99</v>
      </c>
      <c r="AV692" s="15" t="s">
        <v>91</v>
      </c>
      <c r="AW692" s="15" t="s">
        <v>38</v>
      </c>
      <c r="AX692" s="15" t="s">
        <v>83</v>
      </c>
      <c r="AY692" s="297" t="s">
        <v>184</v>
      </c>
    </row>
    <row r="693" s="13" customFormat="1">
      <c r="A693" s="13"/>
      <c r="B693" s="266"/>
      <c r="C693" s="267"/>
      <c r="D693" s="258" t="s">
        <v>271</v>
      </c>
      <c r="E693" s="268" t="s">
        <v>1</v>
      </c>
      <c r="F693" s="269" t="s">
        <v>1136</v>
      </c>
      <c r="G693" s="267"/>
      <c r="H693" s="270">
        <v>15.356</v>
      </c>
      <c r="I693" s="271"/>
      <c r="J693" s="267"/>
      <c r="K693" s="267"/>
      <c r="L693" s="272"/>
      <c r="M693" s="273"/>
      <c r="N693" s="274"/>
      <c r="O693" s="274"/>
      <c r="P693" s="274"/>
      <c r="Q693" s="274"/>
      <c r="R693" s="274"/>
      <c r="S693" s="274"/>
      <c r="T693" s="275"/>
      <c r="U693" s="13"/>
      <c r="V693" s="13"/>
      <c r="W693" s="13"/>
      <c r="X693" s="13"/>
      <c r="Y693" s="13"/>
      <c r="Z693" s="13"/>
      <c r="AA693" s="13"/>
      <c r="AB693" s="13"/>
      <c r="AC693" s="13"/>
      <c r="AD693" s="13"/>
      <c r="AE693" s="13"/>
      <c r="AT693" s="276" t="s">
        <v>271</v>
      </c>
      <c r="AU693" s="276" t="s">
        <v>99</v>
      </c>
      <c r="AV693" s="13" t="s">
        <v>99</v>
      </c>
      <c r="AW693" s="13" t="s">
        <v>38</v>
      </c>
      <c r="AX693" s="13" t="s">
        <v>83</v>
      </c>
      <c r="AY693" s="276" t="s">
        <v>184</v>
      </c>
    </row>
    <row r="694" s="13" customFormat="1">
      <c r="A694" s="13"/>
      <c r="B694" s="266"/>
      <c r="C694" s="267"/>
      <c r="D694" s="258" t="s">
        <v>271</v>
      </c>
      <c r="E694" s="268" t="s">
        <v>1</v>
      </c>
      <c r="F694" s="269" t="s">
        <v>1137</v>
      </c>
      <c r="G694" s="267"/>
      <c r="H694" s="270">
        <v>237.55799999999999</v>
      </c>
      <c r="I694" s="271"/>
      <c r="J694" s="267"/>
      <c r="K694" s="267"/>
      <c r="L694" s="272"/>
      <c r="M694" s="273"/>
      <c r="N694" s="274"/>
      <c r="O694" s="274"/>
      <c r="P694" s="274"/>
      <c r="Q694" s="274"/>
      <c r="R694" s="274"/>
      <c r="S694" s="274"/>
      <c r="T694" s="275"/>
      <c r="U694" s="13"/>
      <c r="V694" s="13"/>
      <c r="W694" s="13"/>
      <c r="X694" s="13"/>
      <c r="Y694" s="13"/>
      <c r="Z694" s="13"/>
      <c r="AA694" s="13"/>
      <c r="AB694" s="13"/>
      <c r="AC694" s="13"/>
      <c r="AD694" s="13"/>
      <c r="AE694" s="13"/>
      <c r="AT694" s="276" t="s">
        <v>271</v>
      </c>
      <c r="AU694" s="276" t="s">
        <v>99</v>
      </c>
      <c r="AV694" s="13" t="s">
        <v>99</v>
      </c>
      <c r="AW694" s="13" t="s">
        <v>38</v>
      </c>
      <c r="AX694" s="13" t="s">
        <v>83</v>
      </c>
      <c r="AY694" s="276" t="s">
        <v>184</v>
      </c>
    </row>
    <row r="695" s="13" customFormat="1">
      <c r="A695" s="13"/>
      <c r="B695" s="266"/>
      <c r="C695" s="267"/>
      <c r="D695" s="258" t="s">
        <v>271</v>
      </c>
      <c r="E695" s="268" t="s">
        <v>1</v>
      </c>
      <c r="F695" s="269" t="s">
        <v>1138</v>
      </c>
      <c r="G695" s="267"/>
      <c r="H695" s="270">
        <v>160.072</v>
      </c>
      <c r="I695" s="271"/>
      <c r="J695" s="267"/>
      <c r="K695" s="267"/>
      <c r="L695" s="272"/>
      <c r="M695" s="273"/>
      <c r="N695" s="274"/>
      <c r="O695" s="274"/>
      <c r="P695" s="274"/>
      <c r="Q695" s="274"/>
      <c r="R695" s="274"/>
      <c r="S695" s="274"/>
      <c r="T695" s="275"/>
      <c r="U695" s="13"/>
      <c r="V695" s="13"/>
      <c r="W695" s="13"/>
      <c r="X695" s="13"/>
      <c r="Y695" s="13"/>
      <c r="Z695" s="13"/>
      <c r="AA695" s="13"/>
      <c r="AB695" s="13"/>
      <c r="AC695" s="13"/>
      <c r="AD695" s="13"/>
      <c r="AE695" s="13"/>
      <c r="AT695" s="276" t="s">
        <v>271</v>
      </c>
      <c r="AU695" s="276" t="s">
        <v>99</v>
      </c>
      <c r="AV695" s="13" t="s">
        <v>99</v>
      </c>
      <c r="AW695" s="13" t="s">
        <v>38</v>
      </c>
      <c r="AX695" s="13" t="s">
        <v>83</v>
      </c>
      <c r="AY695" s="276" t="s">
        <v>184</v>
      </c>
    </row>
    <row r="696" s="14" customFormat="1">
      <c r="A696" s="14"/>
      <c r="B696" s="277"/>
      <c r="C696" s="278"/>
      <c r="D696" s="258" t="s">
        <v>271</v>
      </c>
      <c r="E696" s="279" t="s">
        <v>1</v>
      </c>
      <c r="F696" s="280" t="s">
        <v>273</v>
      </c>
      <c r="G696" s="278"/>
      <c r="H696" s="281">
        <v>412.98599999999999</v>
      </c>
      <c r="I696" s="282"/>
      <c r="J696" s="278"/>
      <c r="K696" s="278"/>
      <c r="L696" s="283"/>
      <c r="M696" s="284"/>
      <c r="N696" s="285"/>
      <c r="O696" s="285"/>
      <c r="P696" s="285"/>
      <c r="Q696" s="285"/>
      <c r="R696" s="285"/>
      <c r="S696" s="285"/>
      <c r="T696" s="286"/>
      <c r="U696" s="14"/>
      <c r="V696" s="14"/>
      <c r="W696" s="14"/>
      <c r="X696" s="14"/>
      <c r="Y696" s="14"/>
      <c r="Z696" s="14"/>
      <c r="AA696" s="14"/>
      <c r="AB696" s="14"/>
      <c r="AC696" s="14"/>
      <c r="AD696" s="14"/>
      <c r="AE696" s="14"/>
      <c r="AT696" s="287" t="s">
        <v>271</v>
      </c>
      <c r="AU696" s="287" t="s">
        <v>99</v>
      </c>
      <c r="AV696" s="14" t="s">
        <v>196</v>
      </c>
      <c r="AW696" s="14" t="s">
        <v>38</v>
      </c>
      <c r="AX696" s="14" t="s">
        <v>91</v>
      </c>
      <c r="AY696" s="287" t="s">
        <v>184</v>
      </c>
    </row>
    <row r="697" s="2" customFormat="1" ht="16.5" customHeight="1">
      <c r="A697" s="40"/>
      <c r="B697" s="41"/>
      <c r="C697" s="245" t="s">
        <v>1139</v>
      </c>
      <c r="D697" s="245" t="s">
        <v>187</v>
      </c>
      <c r="E697" s="246" t="s">
        <v>1140</v>
      </c>
      <c r="F697" s="247" t="s">
        <v>1141</v>
      </c>
      <c r="G697" s="248" t="s">
        <v>319</v>
      </c>
      <c r="H697" s="249">
        <v>44.399999999999999</v>
      </c>
      <c r="I697" s="250"/>
      <c r="J697" s="251">
        <f>ROUND(I697*H697,2)</f>
        <v>0</v>
      </c>
      <c r="K697" s="247" t="s">
        <v>191</v>
      </c>
      <c r="L697" s="46"/>
      <c r="M697" s="252" t="s">
        <v>1</v>
      </c>
      <c r="N697" s="253" t="s">
        <v>49</v>
      </c>
      <c r="O697" s="93"/>
      <c r="P697" s="254">
        <f>O697*H697</f>
        <v>0</v>
      </c>
      <c r="Q697" s="254">
        <v>0</v>
      </c>
      <c r="R697" s="254">
        <f>Q697*H697</f>
        <v>0</v>
      </c>
      <c r="S697" s="254">
        <v>1.8</v>
      </c>
      <c r="T697" s="255">
        <f>S697*H697</f>
        <v>79.920000000000002</v>
      </c>
      <c r="U697" s="40"/>
      <c r="V697" s="40"/>
      <c r="W697" s="40"/>
      <c r="X697" s="40"/>
      <c r="Y697" s="40"/>
      <c r="Z697" s="40"/>
      <c r="AA697" s="40"/>
      <c r="AB697" s="40"/>
      <c r="AC697" s="40"/>
      <c r="AD697" s="40"/>
      <c r="AE697" s="40"/>
      <c r="AR697" s="256" t="s">
        <v>196</v>
      </c>
      <c r="AT697" s="256" t="s">
        <v>187</v>
      </c>
      <c r="AU697" s="256" t="s">
        <v>99</v>
      </c>
      <c r="AY697" s="18" t="s">
        <v>184</v>
      </c>
      <c r="BE697" s="257">
        <f>IF(N697="základní",J697,0)</f>
        <v>0</v>
      </c>
      <c r="BF697" s="257">
        <f>IF(N697="snížená",J697,0)</f>
        <v>0</v>
      </c>
      <c r="BG697" s="257">
        <f>IF(N697="zákl. přenesená",J697,0)</f>
        <v>0</v>
      </c>
      <c r="BH697" s="257">
        <f>IF(N697="sníž. přenesená",J697,0)</f>
        <v>0</v>
      </c>
      <c r="BI697" s="257">
        <f>IF(N697="nulová",J697,0)</f>
        <v>0</v>
      </c>
      <c r="BJ697" s="18" t="s">
        <v>99</v>
      </c>
      <c r="BK697" s="257">
        <f>ROUND(I697*H697,2)</f>
        <v>0</v>
      </c>
      <c r="BL697" s="18" t="s">
        <v>196</v>
      </c>
      <c r="BM697" s="256" t="s">
        <v>1142</v>
      </c>
    </row>
    <row r="698" s="2" customFormat="1">
      <c r="A698" s="40"/>
      <c r="B698" s="41"/>
      <c r="C698" s="42"/>
      <c r="D698" s="258" t="s">
        <v>194</v>
      </c>
      <c r="E698" s="42"/>
      <c r="F698" s="259" t="s">
        <v>1143</v>
      </c>
      <c r="G698" s="42"/>
      <c r="H698" s="42"/>
      <c r="I698" s="156"/>
      <c r="J698" s="42"/>
      <c r="K698" s="42"/>
      <c r="L698" s="46"/>
      <c r="M698" s="260"/>
      <c r="N698" s="261"/>
      <c r="O698" s="93"/>
      <c r="P698" s="93"/>
      <c r="Q698" s="93"/>
      <c r="R698" s="93"/>
      <c r="S698" s="93"/>
      <c r="T698" s="94"/>
      <c r="U698" s="40"/>
      <c r="V698" s="40"/>
      <c r="W698" s="40"/>
      <c r="X698" s="40"/>
      <c r="Y698" s="40"/>
      <c r="Z698" s="40"/>
      <c r="AA698" s="40"/>
      <c r="AB698" s="40"/>
      <c r="AC698" s="40"/>
      <c r="AD698" s="40"/>
      <c r="AE698" s="40"/>
      <c r="AT698" s="18" t="s">
        <v>194</v>
      </c>
      <c r="AU698" s="18" t="s">
        <v>99</v>
      </c>
    </row>
    <row r="699" s="15" customFormat="1">
      <c r="A699" s="15"/>
      <c r="B699" s="288"/>
      <c r="C699" s="289"/>
      <c r="D699" s="258" t="s">
        <v>271</v>
      </c>
      <c r="E699" s="290" t="s">
        <v>1</v>
      </c>
      <c r="F699" s="291" t="s">
        <v>548</v>
      </c>
      <c r="G699" s="289"/>
      <c r="H699" s="290" t="s">
        <v>1</v>
      </c>
      <c r="I699" s="292"/>
      <c r="J699" s="289"/>
      <c r="K699" s="289"/>
      <c r="L699" s="293"/>
      <c r="M699" s="294"/>
      <c r="N699" s="295"/>
      <c r="O699" s="295"/>
      <c r="P699" s="295"/>
      <c r="Q699" s="295"/>
      <c r="R699" s="295"/>
      <c r="S699" s="295"/>
      <c r="T699" s="296"/>
      <c r="U699" s="15"/>
      <c r="V699" s="15"/>
      <c r="W699" s="15"/>
      <c r="X699" s="15"/>
      <c r="Y699" s="15"/>
      <c r="Z699" s="15"/>
      <c r="AA699" s="15"/>
      <c r="AB699" s="15"/>
      <c r="AC699" s="15"/>
      <c r="AD699" s="15"/>
      <c r="AE699" s="15"/>
      <c r="AT699" s="297" t="s">
        <v>271</v>
      </c>
      <c r="AU699" s="297" t="s">
        <v>99</v>
      </c>
      <c r="AV699" s="15" t="s">
        <v>91</v>
      </c>
      <c r="AW699" s="15" t="s">
        <v>38</v>
      </c>
      <c r="AX699" s="15" t="s">
        <v>83</v>
      </c>
      <c r="AY699" s="297" t="s">
        <v>184</v>
      </c>
    </row>
    <row r="700" s="13" customFormat="1">
      <c r="A700" s="13"/>
      <c r="B700" s="266"/>
      <c r="C700" s="267"/>
      <c r="D700" s="258" t="s">
        <v>271</v>
      </c>
      <c r="E700" s="268" t="s">
        <v>1</v>
      </c>
      <c r="F700" s="269" t="s">
        <v>1144</v>
      </c>
      <c r="G700" s="267"/>
      <c r="H700" s="270">
        <v>12.5</v>
      </c>
      <c r="I700" s="271"/>
      <c r="J700" s="267"/>
      <c r="K700" s="267"/>
      <c r="L700" s="272"/>
      <c r="M700" s="273"/>
      <c r="N700" s="274"/>
      <c r="O700" s="274"/>
      <c r="P700" s="274"/>
      <c r="Q700" s="274"/>
      <c r="R700" s="274"/>
      <c r="S700" s="274"/>
      <c r="T700" s="275"/>
      <c r="U700" s="13"/>
      <c r="V700" s="13"/>
      <c r="W700" s="13"/>
      <c r="X700" s="13"/>
      <c r="Y700" s="13"/>
      <c r="Z700" s="13"/>
      <c r="AA700" s="13"/>
      <c r="AB700" s="13"/>
      <c r="AC700" s="13"/>
      <c r="AD700" s="13"/>
      <c r="AE700" s="13"/>
      <c r="AT700" s="276" t="s">
        <v>271</v>
      </c>
      <c r="AU700" s="276" t="s">
        <v>99</v>
      </c>
      <c r="AV700" s="13" t="s">
        <v>99</v>
      </c>
      <c r="AW700" s="13" t="s">
        <v>38</v>
      </c>
      <c r="AX700" s="13" t="s">
        <v>83</v>
      </c>
      <c r="AY700" s="276" t="s">
        <v>184</v>
      </c>
    </row>
    <row r="701" s="13" customFormat="1">
      <c r="A701" s="13"/>
      <c r="B701" s="266"/>
      <c r="C701" s="267"/>
      <c r="D701" s="258" t="s">
        <v>271</v>
      </c>
      <c r="E701" s="268" t="s">
        <v>1</v>
      </c>
      <c r="F701" s="269" t="s">
        <v>1145</v>
      </c>
      <c r="G701" s="267"/>
      <c r="H701" s="270">
        <v>11.25</v>
      </c>
      <c r="I701" s="271"/>
      <c r="J701" s="267"/>
      <c r="K701" s="267"/>
      <c r="L701" s="272"/>
      <c r="M701" s="273"/>
      <c r="N701" s="274"/>
      <c r="O701" s="274"/>
      <c r="P701" s="274"/>
      <c r="Q701" s="274"/>
      <c r="R701" s="274"/>
      <c r="S701" s="274"/>
      <c r="T701" s="275"/>
      <c r="U701" s="13"/>
      <c r="V701" s="13"/>
      <c r="W701" s="13"/>
      <c r="X701" s="13"/>
      <c r="Y701" s="13"/>
      <c r="Z701" s="13"/>
      <c r="AA701" s="13"/>
      <c r="AB701" s="13"/>
      <c r="AC701" s="13"/>
      <c r="AD701" s="13"/>
      <c r="AE701" s="13"/>
      <c r="AT701" s="276" t="s">
        <v>271</v>
      </c>
      <c r="AU701" s="276" t="s">
        <v>99</v>
      </c>
      <c r="AV701" s="13" t="s">
        <v>99</v>
      </c>
      <c r="AW701" s="13" t="s">
        <v>38</v>
      </c>
      <c r="AX701" s="13" t="s">
        <v>83</v>
      </c>
      <c r="AY701" s="276" t="s">
        <v>184</v>
      </c>
    </row>
    <row r="702" s="13" customFormat="1">
      <c r="A702" s="13"/>
      <c r="B702" s="266"/>
      <c r="C702" s="267"/>
      <c r="D702" s="258" t="s">
        <v>271</v>
      </c>
      <c r="E702" s="268" t="s">
        <v>1</v>
      </c>
      <c r="F702" s="269" t="s">
        <v>1146</v>
      </c>
      <c r="G702" s="267"/>
      <c r="H702" s="270">
        <v>8.1500000000000004</v>
      </c>
      <c r="I702" s="271"/>
      <c r="J702" s="267"/>
      <c r="K702" s="267"/>
      <c r="L702" s="272"/>
      <c r="M702" s="273"/>
      <c r="N702" s="274"/>
      <c r="O702" s="274"/>
      <c r="P702" s="274"/>
      <c r="Q702" s="274"/>
      <c r="R702" s="274"/>
      <c r="S702" s="274"/>
      <c r="T702" s="275"/>
      <c r="U702" s="13"/>
      <c r="V702" s="13"/>
      <c r="W702" s="13"/>
      <c r="X702" s="13"/>
      <c r="Y702" s="13"/>
      <c r="Z702" s="13"/>
      <c r="AA702" s="13"/>
      <c r="AB702" s="13"/>
      <c r="AC702" s="13"/>
      <c r="AD702" s="13"/>
      <c r="AE702" s="13"/>
      <c r="AT702" s="276" t="s">
        <v>271</v>
      </c>
      <c r="AU702" s="276" t="s">
        <v>99</v>
      </c>
      <c r="AV702" s="13" t="s">
        <v>99</v>
      </c>
      <c r="AW702" s="13" t="s">
        <v>38</v>
      </c>
      <c r="AX702" s="13" t="s">
        <v>83</v>
      </c>
      <c r="AY702" s="276" t="s">
        <v>184</v>
      </c>
    </row>
    <row r="703" s="16" customFormat="1">
      <c r="A703" s="16"/>
      <c r="B703" s="298"/>
      <c r="C703" s="299"/>
      <c r="D703" s="258" t="s">
        <v>271</v>
      </c>
      <c r="E703" s="300" t="s">
        <v>1</v>
      </c>
      <c r="F703" s="301" t="s">
        <v>346</v>
      </c>
      <c r="G703" s="299"/>
      <c r="H703" s="302">
        <v>31.899999999999999</v>
      </c>
      <c r="I703" s="303"/>
      <c r="J703" s="299"/>
      <c r="K703" s="299"/>
      <c r="L703" s="304"/>
      <c r="M703" s="305"/>
      <c r="N703" s="306"/>
      <c r="O703" s="306"/>
      <c r="P703" s="306"/>
      <c r="Q703" s="306"/>
      <c r="R703" s="306"/>
      <c r="S703" s="306"/>
      <c r="T703" s="307"/>
      <c r="U703" s="16"/>
      <c r="V703" s="16"/>
      <c r="W703" s="16"/>
      <c r="X703" s="16"/>
      <c r="Y703" s="16"/>
      <c r="Z703" s="16"/>
      <c r="AA703" s="16"/>
      <c r="AB703" s="16"/>
      <c r="AC703" s="16"/>
      <c r="AD703" s="16"/>
      <c r="AE703" s="16"/>
      <c r="AT703" s="308" t="s">
        <v>271</v>
      </c>
      <c r="AU703" s="308" t="s">
        <v>99</v>
      </c>
      <c r="AV703" s="16" t="s">
        <v>278</v>
      </c>
      <c r="AW703" s="16" t="s">
        <v>38</v>
      </c>
      <c r="AX703" s="16" t="s">
        <v>83</v>
      </c>
      <c r="AY703" s="308" t="s">
        <v>184</v>
      </c>
    </row>
    <row r="704" s="13" customFormat="1">
      <c r="A704" s="13"/>
      <c r="B704" s="266"/>
      <c r="C704" s="267"/>
      <c r="D704" s="258" t="s">
        <v>271</v>
      </c>
      <c r="E704" s="268" t="s">
        <v>1</v>
      </c>
      <c r="F704" s="269" t="s">
        <v>1147</v>
      </c>
      <c r="G704" s="267"/>
      <c r="H704" s="270">
        <v>12.5</v>
      </c>
      <c r="I704" s="271"/>
      <c r="J704" s="267"/>
      <c r="K704" s="267"/>
      <c r="L704" s="272"/>
      <c r="M704" s="273"/>
      <c r="N704" s="274"/>
      <c r="O704" s="274"/>
      <c r="P704" s="274"/>
      <c r="Q704" s="274"/>
      <c r="R704" s="274"/>
      <c r="S704" s="274"/>
      <c r="T704" s="275"/>
      <c r="U704" s="13"/>
      <c r="V704" s="13"/>
      <c r="W704" s="13"/>
      <c r="X704" s="13"/>
      <c r="Y704" s="13"/>
      <c r="Z704" s="13"/>
      <c r="AA704" s="13"/>
      <c r="AB704" s="13"/>
      <c r="AC704" s="13"/>
      <c r="AD704" s="13"/>
      <c r="AE704" s="13"/>
      <c r="AT704" s="276" t="s">
        <v>271</v>
      </c>
      <c r="AU704" s="276" t="s">
        <v>99</v>
      </c>
      <c r="AV704" s="13" t="s">
        <v>99</v>
      </c>
      <c r="AW704" s="13" t="s">
        <v>38</v>
      </c>
      <c r="AX704" s="13" t="s">
        <v>83</v>
      </c>
      <c r="AY704" s="276" t="s">
        <v>184</v>
      </c>
    </row>
    <row r="705" s="14" customFormat="1">
      <c r="A705" s="14"/>
      <c r="B705" s="277"/>
      <c r="C705" s="278"/>
      <c r="D705" s="258" t="s">
        <v>271</v>
      </c>
      <c r="E705" s="279" t="s">
        <v>1</v>
      </c>
      <c r="F705" s="280" t="s">
        <v>273</v>
      </c>
      <c r="G705" s="278"/>
      <c r="H705" s="281">
        <v>44.399999999999999</v>
      </c>
      <c r="I705" s="282"/>
      <c r="J705" s="278"/>
      <c r="K705" s="278"/>
      <c r="L705" s="283"/>
      <c r="M705" s="284"/>
      <c r="N705" s="285"/>
      <c r="O705" s="285"/>
      <c r="P705" s="285"/>
      <c r="Q705" s="285"/>
      <c r="R705" s="285"/>
      <c r="S705" s="285"/>
      <c r="T705" s="286"/>
      <c r="U705" s="14"/>
      <c r="V705" s="14"/>
      <c r="W705" s="14"/>
      <c r="X705" s="14"/>
      <c r="Y705" s="14"/>
      <c r="Z705" s="14"/>
      <c r="AA705" s="14"/>
      <c r="AB705" s="14"/>
      <c r="AC705" s="14"/>
      <c r="AD705" s="14"/>
      <c r="AE705" s="14"/>
      <c r="AT705" s="287" t="s">
        <v>271</v>
      </c>
      <c r="AU705" s="287" t="s">
        <v>99</v>
      </c>
      <c r="AV705" s="14" t="s">
        <v>196</v>
      </c>
      <c r="AW705" s="14" t="s">
        <v>38</v>
      </c>
      <c r="AX705" s="14" t="s">
        <v>91</v>
      </c>
      <c r="AY705" s="287" t="s">
        <v>184</v>
      </c>
    </row>
    <row r="706" s="2" customFormat="1" ht="16.5" customHeight="1">
      <c r="A706" s="40"/>
      <c r="B706" s="41"/>
      <c r="C706" s="245" t="s">
        <v>1148</v>
      </c>
      <c r="D706" s="245" t="s">
        <v>187</v>
      </c>
      <c r="E706" s="246" t="s">
        <v>1149</v>
      </c>
      <c r="F706" s="247" t="s">
        <v>1150</v>
      </c>
      <c r="G706" s="248" t="s">
        <v>319</v>
      </c>
      <c r="H706" s="249">
        <v>15.390000000000001</v>
      </c>
      <c r="I706" s="250"/>
      <c r="J706" s="251">
        <f>ROUND(I706*H706,2)</f>
        <v>0</v>
      </c>
      <c r="K706" s="247" t="s">
        <v>191</v>
      </c>
      <c r="L706" s="46"/>
      <c r="M706" s="252" t="s">
        <v>1</v>
      </c>
      <c r="N706" s="253" t="s">
        <v>49</v>
      </c>
      <c r="O706" s="93"/>
      <c r="P706" s="254">
        <f>O706*H706</f>
        <v>0</v>
      </c>
      <c r="Q706" s="254">
        <v>0</v>
      </c>
      <c r="R706" s="254">
        <f>Q706*H706</f>
        <v>0</v>
      </c>
      <c r="S706" s="254">
        <v>1.5940000000000001</v>
      </c>
      <c r="T706" s="255">
        <f>S706*H706</f>
        <v>24.531660000000002</v>
      </c>
      <c r="U706" s="40"/>
      <c r="V706" s="40"/>
      <c r="W706" s="40"/>
      <c r="X706" s="40"/>
      <c r="Y706" s="40"/>
      <c r="Z706" s="40"/>
      <c r="AA706" s="40"/>
      <c r="AB706" s="40"/>
      <c r="AC706" s="40"/>
      <c r="AD706" s="40"/>
      <c r="AE706" s="40"/>
      <c r="AR706" s="256" t="s">
        <v>196</v>
      </c>
      <c r="AT706" s="256" t="s">
        <v>187</v>
      </c>
      <c r="AU706" s="256" t="s">
        <v>99</v>
      </c>
      <c r="AY706" s="18" t="s">
        <v>184</v>
      </c>
      <c r="BE706" s="257">
        <f>IF(N706="základní",J706,0)</f>
        <v>0</v>
      </c>
      <c r="BF706" s="257">
        <f>IF(N706="snížená",J706,0)</f>
        <v>0</v>
      </c>
      <c r="BG706" s="257">
        <f>IF(N706="zákl. přenesená",J706,0)</f>
        <v>0</v>
      </c>
      <c r="BH706" s="257">
        <f>IF(N706="sníž. přenesená",J706,0)</f>
        <v>0</v>
      </c>
      <c r="BI706" s="257">
        <f>IF(N706="nulová",J706,0)</f>
        <v>0</v>
      </c>
      <c r="BJ706" s="18" t="s">
        <v>99</v>
      </c>
      <c r="BK706" s="257">
        <f>ROUND(I706*H706,2)</f>
        <v>0</v>
      </c>
      <c r="BL706" s="18" t="s">
        <v>196</v>
      </c>
      <c r="BM706" s="256" t="s">
        <v>1151</v>
      </c>
    </row>
    <row r="707" s="15" customFormat="1">
      <c r="A707" s="15"/>
      <c r="B707" s="288"/>
      <c r="C707" s="289"/>
      <c r="D707" s="258" t="s">
        <v>271</v>
      </c>
      <c r="E707" s="290" t="s">
        <v>1</v>
      </c>
      <c r="F707" s="291" t="s">
        <v>548</v>
      </c>
      <c r="G707" s="289"/>
      <c r="H707" s="290" t="s">
        <v>1</v>
      </c>
      <c r="I707" s="292"/>
      <c r="J707" s="289"/>
      <c r="K707" s="289"/>
      <c r="L707" s="293"/>
      <c r="M707" s="294"/>
      <c r="N707" s="295"/>
      <c r="O707" s="295"/>
      <c r="P707" s="295"/>
      <c r="Q707" s="295"/>
      <c r="R707" s="295"/>
      <c r="S707" s="295"/>
      <c r="T707" s="296"/>
      <c r="U707" s="15"/>
      <c r="V707" s="15"/>
      <c r="W707" s="15"/>
      <c r="X707" s="15"/>
      <c r="Y707" s="15"/>
      <c r="Z707" s="15"/>
      <c r="AA707" s="15"/>
      <c r="AB707" s="15"/>
      <c r="AC707" s="15"/>
      <c r="AD707" s="15"/>
      <c r="AE707" s="15"/>
      <c r="AT707" s="297" t="s">
        <v>271</v>
      </c>
      <c r="AU707" s="297" t="s">
        <v>99</v>
      </c>
      <c r="AV707" s="15" t="s">
        <v>91</v>
      </c>
      <c r="AW707" s="15" t="s">
        <v>38</v>
      </c>
      <c r="AX707" s="15" t="s">
        <v>83</v>
      </c>
      <c r="AY707" s="297" t="s">
        <v>184</v>
      </c>
    </row>
    <row r="708" s="13" customFormat="1">
      <c r="A708" s="13"/>
      <c r="B708" s="266"/>
      <c r="C708" s="267"/>
      <c r="D708" s="258" t="s">
        <v>271</v>
      </c>
      <c r="E708" s="268" t="s">
        <v>1</v>
      </c>
      <c r="F708" s="269" t="s">
        <v>1152</v>
      </c>
      <c r="G708" s="267"/>
      <c r="H708" s="270">
        <v>15.390000000000001</v>
      </c>
      <c r="I708" s="271"/>
      <c r="J708" s="267"/>
      <c r="K708" s="267"/>
      <c r="L708" s="272"/>
      <c r="M708" s="273"/>
      <c r="N708" s="274"/>
      <c r="O708" s="274"/>
      <c r="P708" s="274"/>
      <c r="Q708" s="274"/>
      <c r="R708" s="274"/>
      <c r="S708" s="274"/>
      <c r="T708" s="275"/>
      <c r="U708" s="13"/>
      <c r="V708" s="13"/>
      <c r="W708" s="13"/>
      <c r="X708" s="13"/>
      <c r="Y708" s="13"/>
      <c r="Z708" s="13"/>
      <c r="AA708" s="13"/>
      <c r="AB708" s="13"/>
      <c r="AC708" s="13"/>
      <c r="AD708" s="13"/>
      <c r="AE708" s="13"/>
      <c r="AT708" s="276" t="s">
        <v>271</v>
      </c>
      <c r="AU708" s="276" t="s">
        <v>99</v>
      </c>
      <c r="AV708" s="13" t="s">
        <v>99</v>
      </c>
      <c r="AW708" s="13" t="s">
        <v>38</v>
      </c>
      <c r="AX708" s="13" t="s">
        <v>83</v>
      </c>
      <c r="AY708" s="276" t="s">
        <v>184</v>
      </c>
    </row>
    <row r="709" s="14" customFormat="1">
      <c r="A709" s="14"/>
      <c r="B709" s="277"/>
      <c r="C709" s="278"/>
      <c r="D709" s="258" t="s">
        <v>271</v>
      </c>
      <c r="E709" s="279" t="s">
        <v>1</v>
      </c>
      <c r="F709" s="280" t="s">
        <v>273</v>
      </c>
      <c r="G709" s="278"/>
      <c r="H709" s="281">
        <v>15.390000000000001</v>
      </c>
      <c r="I709" s="282"/>
      <c r="J709" s="278"/>
      <c r="K709" s="278"/>
      <c r="L709" s="283"/>
      <c r="M709" s="284"/>
      <c r="N709" s="285"/>
      <c r="O709" s="285"/>
      <c r="P709" s="285"/>
      <c r="Q709" s="285"/>
      <c r="R709" s="285"/>
      <c r="S709" s="285"/>
      <c r="T709" s="286"/>
      <c r="U709" s="14"/>
      <c r="V709" s="14"/>
      <c r="W709" s="14"/>
      <c r="X709" s="14"/>
      <c r="Y709" s="14"/>
      <c r="Z709" s="14"/>
      <c r="AA709" s="14"/>
      <c r="AB709" s="14"/>
      <c r="AC709" s="14"/>
      <c r="AD709" s="14"/>
      <c r="AE709" s="14"/>
      <c r="AT709" s="287" t="s">
        <v>271</v>
      </c>
      <c r="AU709" s="287" t="s">
        <v>99</v>
      </c>
      <c r="AV709" s="14" t="s">
        <v>196</v>
      </c>
      <c r="AW709" s="14" t="s">
        <v>38</v>
      </c>
      <c r="AX709" s="14" t="s">
        <v>91</v>
      </c>
      <c r="AY709" s="287" t="s">
        <v>184</v>
      </c>
    </row>
    <row r="710" s="2" customFormat="1" ht="16.5" customHeight="1">
      <c r="A710" s="40"/>
      <c r="B710" s="41"/>
      <c r="C710" s="245" t="s">
        <v>1153</v>
      </c>
      <c r="D710" s="245" t="s">
        <v>187</v>
      </c>
      <c r="E710" s="246" t="s">
        <v>1154</v>
      </c>
      <c r="F710" s="247" t="s">
        <v>1155</v>
      </c>
      <c r="G710" s="248" t="s">
        <v>319</v>
      </c>
      <c r="H710" s="249">
        <v>35.719999999999999</v>
      </c>
      <c r="I710" s="250"/>
      <c r="J710" s="251">
        <f>ROUND(I710*H710,2)</f>
        <v>0</v>
      </c>
      <c r="K710" s="247" t="s">
        <v>191</v>
      </c>
      <c r="L710" s="46"/>
      <c r="M710" s="252" t="s">
        <v>1</v>
      </c>
      <c r="N710" s="253" t="s">
        <v>49</v>
      </c>
      <c r="O710" s="93"/>
      <c r="P710" s="254">
        <f>O710*H710</f>
        <v>0</v>
      </c>
      <c r="Q710" s="254">
        <v>0</v>
      </c>
      <c r="R710" s="254">
        <f>Q710*H710</f>
        <v>0</v>
      </c>
      <c r="S710" s="254">
        <v>2.3999999999999999</v>
      </c>
      <c r="T710" s="255">
        <f>S710*H710</f>
        <v>85.727999999999994</v>
      </c>
      <c r="U710" s="40"/>
      <c r="V710" s="40"/>
      <c r="W710" s="40"/>
      <c r="X710" s="40"/>
      <c r="Y710" s="40"/>
      <c r="Z710" s="40"/>
      <c r="AA710" s="40"/>
      <c r="AB710" s="40"/>
      <c r="AC710" s="40"/>
      <c r="AD710" s="40"/>
      <c r="AE710" s="40"/>
      <c r="AR710" s="256" t="s">
        <v>196</v>
      </c>
      <c r="AT710" s="256" t="s">
        <v>187</v>
      </c>
      <c r="AU710" s="256" t="s">
        <v>99</v>
      </c>
      <c r="AY710" s="18" t="s">
        <v>184</v>
      </c>
      <c r="BE710" s="257">
        <f>IF(N710="základní",J710,0)</f>
        <v>0</v>
      </c>
      <c r="BF710" s="257">
        <f>IF(N710="snížená",J710,0)</f>
        <v>0</v>
      </c>
      <c r="BG710" s="257">
        <f>IF(N710="zákl. přenesená",J710,0)</f>
        <v>0</v>
      </c>
      <c r="BH710" s="257">
        <f>IF(N710="sníž. přenesená",J710,0)</f>
        <v>0</v>
      </c>
      <c r="BI710" s="257">
        <f>IF(N710="nulová",J710,0)</f>
        <v>0</v>
      </c>
      <c r="BJ710" s="18" t="s">
        <v>99</v>
      </c>
      <c r="BK710" s="257">
        <f>ROUND(I710*H710,2)</f>
        <v>0</v>
      </c>
      <c r="BL710" s="18" t="s">
        <v>196</v>
      </c>
      <c r="BM710" s="256" t="s">
        <v>1156</v>
      </c>
    </row>
    <row r="711" s="15" customFormat="1">
      <c r="A711" s="15"/>
      <c r="B711" s="288"/>
      <c r="C711" s="289"/>
      <c r="D711" s="258" t="s">
        <v>271</v>
      </c>
      <c r="E711" s="290" t="s">
        <v>1</v>
      </c>
      <c r="F711" s="291" t="s">
        <v>548</v>
      </c>
      <c r="G711" s="289"/>
      <c r="H711" s="290" t="s">
        <v>1</v>
      </c>
      <c r="I711" s="292"/>
      <c r="J711" s="289"/>
      <c r="K711" s="289"/>
      <c r="L711" s="293"/>
      <c r="M711" s="294"/>
      <c r="N711" s="295"/>
      <c r="O711" s="295"/>
      <c r="P711" s="295"/>
      <c r="Q711" s="295"/>
      <c r="R711" s="295"/>
      <c r="S711" s="295"/>
      <c r="T711" s="296"/>
      <c r="U711" s="15"/>
      <c r="V711" s="15"/>
      <c r="W711" s="15"/>
      <c r="X711" s="15"/>
      <c r="Y711" s="15"/>
      <c r="Z711" s="15"/>
      <c r="AA711" s="15"/>
      <c r="AB711" s="15"/>
      <c r="AC711" s="15"/>
      <c r="AD711" s="15"/>
      <c r="AE711" s="15"/>
      <c r="AT711" s="297" t="s">
        <v>271</v>
      </c>
      <c r="AU711" s="297" t="s">
        <v>99</v>
      </c>
      <c r="AV711" s="15" t="s">
        <v>91</v>
      </c>
      <c r="AW711" s="15" t="s">
        <v>38</v>
      </c>
      <c r="AX711" s="15" t="s">
        <v>83</v>
      </c>
      <c r="AY711" s="297" t="s">
        <v>184</v>
      </c>
    </row>
    <row r="712" s="13" customFormat="1">
      <c r="A712" s="13"/>
      <c r="B712" s="266"/>
      <c r="C712" s="267"/>
      <c r="D712" s="258" t="s">
        <v>271</v>
      </c>
      <c r="E712" s="268" t="s">
        <v>1</v>
      </c>
      <c r="F712" s="269" t="s">
        <v>1157</v>
      </c>
      <c r="G712" s="267"/>
      <c r="H712" s="270">
        <v>9</v>
      </c>
      <c r="I712" s="271"/>
      <c r="J712" s="267"/>
      <c r="K712" s="267"/>
      <c r="L712" s="272"/>
      <c r="M712" s="273"/>
      <c r="N712" s="274"/>
      <c r="O712" s="274"/>
      <c r="P712" s="274"/>
      <c r="Q712" s="274"/>
      <c r="R712" s="274"/>
      <c r="S712" s="274"/>
      <c r="T712" s="275"/>
      <c r="U712" s="13"/>
      <c r="V712" s="13"/>
      <c r="W712" s="13"/>
      <c r="X712" s="13"/>
      <c r="Y712" s="13"/>
      <c r="Z712" s="13"/>
      <c r="AA712" s="13"/>
      <c r="AB712" s="13"/>
      <c r="AC712" s="13"/>
      <c r="AD712" s="13"/>
      <c r="AE712" s="13"/>
      <c r="AT712" s="276" t="s">
        <v>271</v>
      </c>
      <c r="AU712" s="276" t="s">
        <v>99</v>
      </c>
      <c r="AV712" s="13" t="s">
        <v>99</v>
      </c>
      <c r="AW712" s="13" t="s">
        <v>38</v>
      </c>
      <c r="AX712" s="13" t="s">
        <v>83</v>
      </c>
      <c r="AY712" s="276" t="s">
        <v>184</v>
      </c>
    </row>
    <row r="713" s="13" customFormat="1">
      <c r="A713" s="13"/>
      <c r="B713" s="266"/>
      <c r="C713" s="267"/>
      <c r="D713" s="258" t="s">
        <v>271</v>
      </c>
      <c r="E713" s="268" t="s">
        <v>1</v>
      </c>
      <c r="F713" s="269" t="s">
        <v>1158</v>
      </c>
      <c r="G713" s="267"/>
      <c r="H713" s="270">
        <v>26.719999999999999</v>
      </c>
      <c r="I713" s="271"/>
      <c r="J713" s="267"/>
      <c r="K713" s="267"/>
      <c r="L713" s="272"/>
      <c r="M713" s="273"/>
      <c r="N713" s="274"/>
      <c r="O713" s="274"/>
      <c r="P713" s="274"/>
      <c r="Q713" s="274"/>
      <c r="R713" s="274"/>
      <c r="S713" s="274"/>
      <c r="T713" s="275"/>
      <c r="U713" s="13"/>
      <c r="V713" s="13"/>
      <c r="W713" s="13"/>
      <c r="X713" s="13"/>
      <c r="Y713" s="13"/>
      <c r="Z713" s="13"/>
      <c r="AA713" s="13"/>
      <c r="AB713" s="13"/>
      <c r="AC713" s="13"/>
      <c r="AD713" s="13"/>
      <c r="AE713" s="13"/>
      <c r="AT713" s="276" t="s">
        <v>271</v>
      </c>
      <c r="AU713" s="276" t="s">
        <v>99</v>
      </c>
      <c r="AV713" s="13" t="s">
        <v>99</v>
      </c>
      <c r="AW713" s="13" t="s">
        <v>38</v>
      </c>
      <c r="AX713" s="13" t="s">
        <v>83</v>
      </c>
      <c r="AY713" s="276" t="s">
        <v>184</v>
      </c>
    </row>
    <row r="714" s="14" customFormat="1">
      <c r="A714" s="14"/>
      <c r="B714" s="277"/>
      <c r="C714" s="278"/>
      <c r="D714" s="258" t="s">
        <v>271</v>
      </c>
      <c r="E714" s="279" t="s">
        <v>1</v>
      </c>
      <c r="F714" s="280" t="s">
        <v>273</v>
      </c>
      <c r="G714" s="278"/>
      <c r="H714" s="281">
        <v>35.719999999999999</v>
      </c>
      <c r="I714" s="282"/>
      <c r="J714" s="278"/>
      <c r="K714" s="278"/>
      <c r="L714" s="283"/>
      <c r="M714" s="284"/>
      <c r="N714" s="285"/>
      <c r="O714" s="285"/>
      <c r="P714" s="285"/>
      <c r="Q714" s="285"/>
      <c r="R714" s="285"/>
      <c r="S714" s="285"/>
      <c r="T714" s="286"/>
      <c r="U714" s="14"/>
      <c r="V714" s="14"/>
      <c r="W714" s="14"/>
      <c r="X714" s="14"/>
      <c r="Y714" s="14"/>
      <c r="Z714" s="14"/>
      <c r="AA714" s="14"/>
      <c r="AB714" s="14"/>
      <c r="AC714" s="14"/>
      <c r="AD714" s="14"/>
      <c r="AE714" s="14"/>
      <c r="AT714" s="287" t="s">
        <v>271</v>
      </c>
      <c r="AU714" s="287" t="s">
        <v>99</v>
      </c>
      <c r="AV714" s="14" t="s">
        <v>196</v>
      </c>
      <c r="AW714" s="14" t="s">
        <v>38</v>
      </c>
      <c r="AX714" s="14" t="s">
        <v>91</v>
      </c>
      <c r="AY714" s="287" t="s">
        <v>184</v>
      </c>
    </row>
    <row r="715" s="2" customFormat="1" ht="16.5" customHeight="1">
      <c r="A715" s="40"/>
      <c r="B715" s="41"/>
      <c r="C715" s="245" t="s">
        <v>1159</v>
      </c>
      <c r="D715" s="245" t="s">
        <v>187</v>
      </c>
      <c r="E715" s="246" t="s">
        <v>1160</v>
      </c>
      <c r="F715" s="247" t="s">
        <v>1161</v>
      </c>
      <c r="G715" s="248" t="s">
        <v>319</v>
      </c>
      <c r="H715" s="249">
        <v>17.375</v>
      </c>
      <c r="I715" s="250"/>
      <c r="J715" s="251">
        <f>ROUND(I715*H715,2)</f>
        <v>0</v>
      </c>
      <c r="K715" s="247" t="s">
        <v>191</v>
      </c>
      <c r="L715" s="46"/>
      <c r="M715" s="252" t="s">
        <v>1</v>
      </c>
      <c r="N715" s="253" t="s">
        <v>49</v>
      </c>
      <c r="O715" s="93"/>
      <c r="P715" s="254">
        <f>O715*H715</f>
        <v>0</v>
      </c>
      <c r="Q715" s="254">
        <v>0</v>
      </c>
      <c r="R715" s="254">
        <f>Q715*H715</f>
        <v>0</v>
      </c>
      <c r="S715" s="254">
        <v>2.3999999999999999</v>
      </c>
      <c r="T715" s="255">
        <f>S715*H715</f>
        <v>41.699999999999996</v>
      </c>
      <c r="U715" s="40"/>
      <c r="V715" s="40"/>
      <c r="W715" s="40"/>
      <c r="X715" s="40"/>
      <c r="Y715" s="40"/>
      <c r="Z715" s="40"/>
      <c r="AA715" s="40"/>
      <c r="AB715" s="40"/>
      <c r="AC715" s="40"/>
      <c r="AD715" s="40"/>
      <c r="AE715" s="40"/>
      <c r="AR715" s="256" t="s">
        <v>196</v>
      </c>
      <c r="AT715" s="256" t="s">
        <v>187</v>
      </c>
      <c r="AU715" s="256" t="s">
        <v>99</v>
      </c>
      <c r="AY715" s="18" t="s">
        <v>184</v>
      </c>
      <c r="BE715" s="257">
        <f>IF(N715="základní",J715,0)</f>
        <v>0</v>
      </c>
      <c r="BF715" s="257">
        <f>IF(N715="snížená",J715,0)</f>
        <v>0</v>
      </c>
      <c r="BG715" s="257">
        <f>IF(N715="zákl. přenesená",J715,0)</f>
        <v>0</v>
      </c>
      <c r="BH715" s="257">
        <f>IF(N715="sníž. přenesená",J715,0)</f>
        <v>0</v>
      </c>
      <c r="BI715" s="257">
        <f>IF(N715="nulová",J715,0)</f>
        <v>0</v>
      </c>
      <c r="BJ715" s="18" t="s">
        <v>99</v>
      </c>
      <c r="BK715" s="257">
        <f>ROUND(I715*H715,2)</f>
        <v>0</v>
      </c>
      <c r="BL715" s="18" t="s">
        <v>196</v>
      </c>
      <c r="BM715" s="256" t="s">
        <v>1162</v>
      </c>
    </row>
    <row r="716" s="15" customFormat="1">
      <c r="A716" s="15"/>
      <c r="B716" s="288"/>
      <c r="C716" s="289"/>
      <c r="D716" s="258" t="s">
        <v>271</v>
      </c>
      <c r="E716" s="290" t="s">
        <v>1</v>
      </c>
      <c r="F716" s="291" t="s">
        <v>548</v>
      </c>
      <c r="G716" s="289"/>
      <c r="H716" s="290" t="s">
        <v>1</v>
      </c>
      <c r="I716" s="292"/>
      <c r="J716" s="289"/>
      <c r="K716" s="289"/>
      <c r="L716" s="293"/>
      <c r="M716" s="294"/>
      <c r="N716" s="295"/>
      <c r="O716" s="295"/>
      <c r="P716" s="295"/>
      <c r="Q716" s="295"/>
      <c r="R716" s="295"/>
      <c r="S716" s="295"/>
      <c r="T716" s="296"/>
      <c r="U716" s="15"/>
      <c r="V716" s="15"/>
      <c r="W716" s="15"/>
      <c r="X716" s="15"/>
      <c r="Y716" s="15"/>
      <c r="Z716" s="15"/>
      <c r="AA716" s="15"/>
      <c r="AB716" s="15"/>
      <c r="AC716" s="15"/>
      <c r="AD716" s="15"/>
      <c r="AE716" s="15"/>
      <c r="AT716" s="297" t="s">
        <v>271</v>
      </c>
      <c r="AU716" s="297" t="s">
        <v>99</v>
      </c>
      <c r="AV716" s="15" t="s">
        <v>91</v>
      </c>
      <c r="AW716" s="15" t="s">
        <v>38</v>
      </c>
      <c r="AX716" s="15" t="s">
        <v>83</v>
      </c>
      <c r="AY716" s="297" t="s">
        <v>184</v>
      </c>
    </row>
    <row r="717" s="13" customFormat="1">
      <c r="A717" s="13"/>
      <c r="B717" s="266"/>
      <c r="C717" s="267"/>
      <c r="D717" s="258" t="s">
        <v>271</v>
      </c>
      <c r="E717" s="268" t="s">
        <v>1</v>
      </c>
      <c r="F717" s="269" t="s">
        <v>1163</v>
      </c>
      <c r="G717" s="267"/>
      <c r="H717" s="270">
        <v>1.9650000000000001</v>
      </c>
      <c r="I717" s="271"/>
      <c r="J717" s="267"/>
      <c r="K717" s="267"/>
      <c r="L717" s="272"/>
      <c r="M717" s="273"/>
      <c r="N717" s="274"/>
      <c r="O717" s="274"/>
      <c r="P717" s="274"/>
      <c r="Q717" s="274"/>
      <c r="R717" s="274"/>
      <c r="S717" s="274"/>
      <c r="T717" s="275"/>
      <c r="U717" s="13"/>
      <c r="V717" s="13"/>
      <c r="W717" s="13"/>
      <c r="X717" s="13"/>
      <c r="Y717" s="13"/>
      <c r="Z717" s="13"/>
      <c r="AA717" s="13"/>
      <c r="AB717" s="13"/>
      <c r="AC717" s="13"/>
      <c r="AD717" s="13"/>
      <c r="AE717" s="13"/>
      <c r="AT717" s="276" t="s">
        <v>271</v>
      </c>
      <c r="AU717" s="276" t="s">
        <v>99</v>
      </c>
      <c r="AV717" s="13" t="s">
        <v>99</v>
      </c>
      <c r="AW717" s="13" t="s">
        <v>38</v>
      </c>
      <c r="AX717" s="13" t="s">
        <v>83</v>
      </c>
      <c r="AY717" s="276" t="s">
        <v>184</v>
      </c>
    </row>
    <row r="718" s="13" customFormat="1">
      <c r="A718" s="13"/>
      <c r="B718" s="266"/>
      <c r="C718" s="267"/>
      <c r="D718" s="258" t="s">
        <v>271</v>
      </c>
      <c r="E718" s="268" t="s">
        <v>1</v>
      </c>
      <c r="F718" s="269" t="s">
        <v>1164</v>
      </c>
      <c r="G718" s="267"/>
      <c r="H718" s="270">
        <v>7.7050000000000001</v>
      </c>
      <c r="I718" s="271"/>
      <c r="J718" s="267"/>
      <c r="K718" s="267"/>
      <c r="L718" s="272"/>
      <c r="M718" s="273"/>
      <c r="N718" s="274"/>
      <c r="O718" s="274"/>
      <c r="P718" s="274"/>
      <c r="Q718" s="274"/>
      <c r="R718" s="274"/>
      <c r="S718" s="274"/>
      <c r="T718" s="275"/>
      <c r="U718" s="13"/>
      <c r="V718" s="13"/>
      <c r="W718" s="13"/>
      <c r="X718" s="13"/>
      <c r="Y718" s="13"/>
      <c r="Z718" s="13"/>
      <c r="AA718" s="13"/>
      <c r="AB718" s="13"/>
      <c r="AC718" s="13"/>
      <c r="AD718" s="13"/>
      <c r="AE718" s="13"/>
      <c r="AT718" s="276" t="s">
        <v>271</v>
      </c>
      <c r="AU718" s="276" t="s">
        <v>99</v>
      </c>
      <c r="AV718" s="13" t="s">
        <v>99</v>
      </c>
      <c r="AW718" s="13" t="s">
        <v>38</v>
      </c>
      <c r="AX718" s="13" t="s">
        <v>83</v>
      </c>
      <c r="AY718" s="276" t="s">
        <v>184</v>
      </c>
    </row>
    <row r="719" s="13" customFormat="1">
      <c r="A719" s="13"/>
      <c r="B719" s="266"/>
      <c r="C719" s="267"/>
      <c r="D719" s="258" t="s">
        <v>271</v>
      </c>
      <c r="E719" s="268" t="s">
        <v>1</v>
      </c>
      <c r="F719" s="269" t="s">
        <v>1165</v>
      </c>
      <c r="G719" s="267"/>
      <c r="H719" s="270">
        <v>7.7050000000000001</v>
      </c>
      <c r="I719" s="271"/>
      <c r="J719" s="267"/>
      <c r="K719" s="267"/>
      <c r="L719" s="272"/>
      <c r="M719" s="273"/>
      <c r="N719" s="274"/>
      <c r="O719" s="274"/>
      <c r="P719" s="274"/>
      <c r="Q719" s="274"/>
      <c r="R719" s="274"/>
      <c r="S719" s="274"/>
      <c r="T719" s="275"/>
      <c r="U719" s="13"/>
      <c r="V719" s="13"/>
      <c r="W719" s="13"/>
      <c r="X719" s="13"/>
      <c r="Y719" s="13"/>
      <c r="Z719" s="13"/>
      <c r="AA719" s="13"/>
      <c r="AB719" s="13"/>
      <c r="AC719" s="13"/>
      <c r="AD719" s="13"/>
      <c r="AE719" s="13"/>
      <c r="AT719" s="276" t="s">
        <v>271</v>
      </c>
      <c r="AU719" s="276" t="s">
        <v>99</v>
      </c>
      <c r="AV719" s="13" t="s">
        <v>99</v>
      </c>
      <c r="AW719" s="13" t="s">
        <v>38</v>
      </c>
      <c r="AX719" s="13" t="s">
        <v>83</v>
      </c>
      <c r="AY719" s="276" t="s">
        <v>184</v>
      </c>
    </row>
    <row r="720" s="14" customFormat="1">
      <c r="A720" s="14"/>
      <c r="B720" s="277"/>
      <c r="C720" s="278"/>
      <c r="D720" s="258" t="s">
        <v>271</v>
      </c>
      <c r="E720" s="279" t="s">
        <v>1</v>
      </c>
      <c r="F720" s="280" t="s">
        <v>273</v>
      </c>
      <c r="G720" s="278"/>
      <c r="H720" s="281">
        <v>17.375</v>
      </c>
      <c r="I720" s="282"/>
      <c r="J720" s="278"/>
      <c r="K720" s="278"/>
      <c r="L720" s="283"/>
      <c r="M720" s="284"/>
      <c r="N720" s="285"/>
      <c r="O720" s="285"/>
      <c r="P720" s="285"/>
      <c r="Q720" s="285"/>
      <c r="R720" s="285"/>
      <c r="S720" s="285"/>
      <c r="T720" s="286"/>
      <c r="U720" s="14"/>
      <c r="V720" s="14"/>
      <c r="W720" s="14"/>
      <c r="X720" s="14"/>
      <c r="Y720" s="14"/>
      <c r="Z720" s="14"/>
      <c r="AA720" s="14"/>
      <c r="AB720" s="14"/>
      <c r="AC720" s="14"/>
      <c r="AD720" s="14"/>
      <c r="AE720" s="14"/>
      <c r="AT720" s="287" t="s">
        <v>271</v>
      </c>
      <c r="AU720" s="287" t="s">
        <v>99</v>
      </c>
      <c r="AV720" s="14" t="s">
        <v>196</v>
      </c>
      <c r="AW720" s="14" t="s">
        <v>38</v>
      </c>
      <c r="AX720" s="14" t="s">
        <v>91</v>
      </c>
      <c r="AY720" s="287" t="s">
        <v>184</v>
      </c>
    </row>
    <row r="721" s="2" customFormat="1" ht="16.5" customHeight="1">
      <c r="A721" s="40"/>
      <c r="B721" s="41"/>
      <c r="C721" s="245" t="s">
        <v>1166</v>
      </c>
      <c r="D721" s="245" t="s">
        <v>187</v>
      </c>
      <c r="E721" s="246" t="s">
        <v>1167</v>
      </c>
      <c r="F721" s="247" t="s">
        <v>1168</v>
      </c>
      <c r="G721" s="248" t="s">
        <v>269</v>
      </c>
      <c r="H721" s="249">
        <v>352.94</v>
      </c>
      <c r="I721" s="250"/>
      <c r="J721" s="251">
        <f>ROUND(I721*H721,2)</f>
        <v>0</v>
      </c>
      <c r="K721" s="247" t="s">
        <v>284</v>
      </c>
      <c r="L721" s="46"/>
      <c r="M721" s="252" t="s">
        <v>1</v>
      </c>
      <c r="N721" s="253" t="s">
        <v>49</v>
      </c>
      <c r="O721" s="93"/>
      <c r="P721" s="254">
        <f>O721*H721</f>
        <v>0</v>
      </c>
      <c r="Q721" s="254">
        <v>0</v>
      </c>
      <c r="R721" s="254">
        <f>Q721*H721</f>
        <v>0</v>
      </c>
      <c r="S721" s="254">
        <v>0.25</v>
      </c>
      <c r="T721" s="255">
        <f>S721*H721</f>
        <v>88.234999999999999</v>
      </c>
      <c r="U721" s="40"/>
      <c r="V721" s="40"/>
      <c r="W721" s="40"/>
      <c r="X721" s="40"/>
      <c r="Y721" s="40"/>
      <c r="Z721" s="40"/>
      <c r="AA721" s="40"/>
      <c r="AB721" s="40"/>
      <c r="AC721" s="40"/>
      <c r="AD721" s="40"/>
      <c r="AE721" s="40"/>
      <c r="AR721" s="256" t="s">
        <v>196</v>
      </c>
      <c r="AT721" s="256" t="s">
        <v>187</v>
      </c>
      <c r="AU721" s="256" t="s">
        <v>99</v>
      </c>
      <c r="AY721" s="18" t="s">
        <v>184</v>
      </c>
      <c r="BE721" s="257">
        <f>IF(N721="základní",J721,0)</f>
        <v>0</v>
      </c>
      <c r="BF721" s="257">
        <f>IF(N721="snížená",J721,0)</f>
        <v>0</v>
      </c>
      <c r="BG721" s="257">
        <f>IF(N721="zákl. přenesená",J721,0)</f>
        <v>0</v>
      </c>
      <c r="BH721" s="257">
        <f>IF(N721="sníž. přenesená",J721,0)</f>
        <v>0</v>
      </c>
      <c r="BI721" s="257">
        <f>IF(N721="nulová",J721,0)</f>
        <v>0</v>
      </c>
      <c r="BJ721" s="18" t="s">
        <v>99</v>
      </c>
      <c r="BK721" s="257">
        <f>ROUND(I721*H721,2)</f>
        <v>0</v>
      </c>
      <c r="BL721" s="18" t="s">
        <v>196</v>
      </c>
      <c r="BM721" s="256" t="s">
        <v>1169</v>
      </c>
    </row>
    <row r="722" s="2" customFormat="1">
      <c r="A722" s="40"/>
      <c r="B722" s="41"/>
      <c r="C722" s="42"/>
      <c r="D722" s="258" t="s">
        <v>194</v>
      </c>
      <c r="E722" s="42"/>
      <c r="F722" s="259" t="s">
        <v>1170</v>
      </c>
      <c r="G722" s="42"/>
      <c r="H722" s="42"/>
      <c r="I722" s="156"/>
      <c r="J722" s="42"/>
      <c r="K722" s="42"/>
      <c r="L722" s="46"/>
      <c r="M722" s="260"/>
      <c r="N722" s="261"/>
      <c r="O722" s="93"/>
      <c r="P722" s="93"/>
      <c r="Q722" s="93"/>
      <c r="R722" s="93"/>
      <c r="S722" s="93"/>
      <c r="T722" s="94"/>
      <c r="U722" s="40"/>
      <c r="V722" s="40"/>
      <c r="W722" s="40"/>
      <c r="X722" s="40"/>
      <c r="Y722" s="40"/>
      <c r="Z722" s="40"/>
      <c r="AA722" s="40"/>
      <c r="AB722" s="40"/>
      <c r="AC722" s="40"/>
      <c r="AD722" s="40"/>
      <c r="AE722" s="40"/>
      <c r="AT722" s="18" t="s">
        <v>194</v>
      </c>
      <c r="AU722" s="18" t="s">
        <v>99</v>
      </c>
    </row>
    <row r="723" s="15" customFormat="1">
      <c r="A723" s="15"/>
      <c r="B723" s="288"/>
      <c r="C723" s="289"/>
      <c r="D723" s="258" t="s">
        <v>271</v>
      </c>
      <c r="E723" s="290" t="s">
        <v>1</v>
      </c>
      <c r="F723" s="291" t="s">
        <v>548</v>
      </c>
      <c r="G723" s="289"/>
      <c r="H723" s="290" t="s">
        <v>1</v>
      </c>
      <c r="I723" s="292"/>
      <c r="J723" s="289"/>
      <c r="K723" s="289"/>
      <c r="L723" s="293"/>
      <c r="M723" s="294"/>
      <c r="N723" s="295"/>
      <c r="O723" s="295"/>
      <c r="P723" s="295"/>
      <c r="Q723" s="295"/>
      <c r="R723" s="295"/>
      <c r="S723" s="295"/>
      <c r="T723" s="296"/>
      <c r="U723" s="15"/>
      <c r="V723" s="15"/>
      <c r="W723" s="15"/>
      <c r="X723" s="15"/>
      <c r="Y723" s="15"/>
      <c r="Z723" s="15"/>
      <c r="AA723" s="15"/>
      <c r="AB723" s="15"/>
      <c r="AC723" s="15"/>
      <c r="AD723" s="15"/>
      <c r="AE723" s="15"/>
      <c r="AT723" s="297" t="s">
        <v>271</v>
      </c>
      <c r="AU723" s="297" t="s">
        <v>99</v>
      </c>
      <c r="AV723" s="15" t="s">
        <v>91</v>
      </c>
      <c r="AW723" s="15" t="s">
        <v>38</v>
      </c>
      <c r="AX723" s="15" t="s">
        <v>83</v>
      </c>
      <c r="AY723" s="297" t="s">
        <v>184</v>
      </c>
    </row>
    <row r="724" s="15" customFormat="1">
      <c r="A724" s="15"/>
      <c r="B724" s="288"/>
      <c r="C724" s="289"/>
      <c r="D724" s="258" t="s">
        <v>271</v>
      </c>
      <c r="E724" s="290" t="s">
        <v>1</v>
      </c>
      <c r="F724" s="291" t="s">
        <v>1171</v>
      </c>
      <c r="G724" s="289"/>
      <c r="H724" s="290" t="s">
        <v>1</v>
      </c>
      <c r="I724" s="292"/>
      <c r="J724" s="289"/>
      <c r="K724" s="289"/>
      <c r="L724" s="293"/>
      <c r="M724" s="294"/>
      <c r="N724" s="295"/>
      <c r="O724" s="295"/>
      <c r="P724" s="295"/>
      <c r="Q724" s="295"/>
      <c r="R724" s="295"/>
      <c r="S724" s="295"/>
      <c r="T724" s="296"/>
      <c r="U724" s="15"/>
      <c r="V724" s="15"/>
      <c r="W724" s="15"/>
      <c r="X724" s="15"/>
      <c r="Y724" s="15"/>
      <c r="Z724" s="15"/>
      <c r="AA724" s="15"/>
      <c r="AB724" s="15"/>
      <c r="AC724" s="15"/>
      <c r="AD724" s="15"/>
      <c r="AE724" s="15"/>
      <c r="AT724" s="297" t="s">
        <v>271</v>
      </c>
      <c r="AU724" s="297" t="s">
        <v>99</v>
      </c>
      <c r="AV724" s="15" t="s">
        <v>91</v>
      </c>
      <c r="AW724" s="15" t="s">
        <v>38</v>
      </c>
      <c r="AX724" s="15" t="s">
        <v>83</v>
      </c>
      <c r="AY724" s="297" t="s">
        <v>184</v>
      </c>
    </row>
    <row r="725" s="13" customFormat="1">
      <c r="A725" s="13"/>
      <c r="B725" s="266"/>
      <c r="C725" s="267"/>
      <c r="D725" s="258" t="s">
        <v>271</v>
      </c>
      <c r="E725" s="268" t="s">
        <v>1</v>
      </c>
      <c r="F725" s="269" t="s">
        <v>1172</v>
      </c>
      <c r="G725" s="267"/>
      <c r="H725" s="270">
        <v>352.94</v>
      </c>
      <c r="I725" s="271"/>
      <c r="J725" s="267"/>
      <c r="K725" s="267"/>
      <c r="L725" s="272"/>
      <c r="M725" s="273"/>
      <c r="N725" s="274"/>
      <c r="O725" s="274"/>
      <c r="P725" s="274"/>
      <c r="Q725" s="274"/>
      <c r="R725" s="274"/>
      <c r="S725" s="274"/>
      <c r="T725" s="275"/>
      <c r="U725" s="13"/>
      <c r="V725" s="13"/>
      <c r="W725" s="13"/>
      <c r="X725" s="13"/>
      <c r="Y725" s="13"/>
      <c r="Z725" s="13"/>
      <c r="AA725" s="13"/>
      <c r="AB725" s="13"/>
      <c r="AC725" s="13"/>
      <c r="AD725" s="13"/>
      <c r="AE725" s="13"/>
      <c r="AT725" s="276" t="s">
        <v>271</v>
      </c>
      <c r="AU725" s="276" t="s">
        <v>99</v>
      </c>
      <c r="AV725" s="13" t="s">
        <v>99</v>
      </c>
      <c r="AW725" s="13" t="s">
        <v>38</v>
      </c>
      <c r="AX725" s="13" t="s">
        <v>83</v>
      </c>
      <c r="AY725" s="276" t="s">
        <v>184</v>
      </c>
    </row>
    <row r="726" s="14" customFormat="1">
      <c r="A726" s="14"/>
      <c r="B726" s="277"/>
      <c r="C726" s="278"/>
      <c r="D726" s="258" t="s">
        <v>271</v>
      </c>
      <c r="E726" s="279" t="s">
        <v>1</v>
      </c>
      <c r="F726" s="280" t="s">
        <v>273</v>
      </c>
      <c r="G726" s="278"/>
      <c r="H726" s="281">
        <v>352.94</v>
      </c>
      <c r="I726" s="282"/>
      <c r="J726" s="278"/>
      <c r="K726" s="278"/>
      <c r="L726" s="283"/>
      <c r="M726" s="284"/>
      <c r="N726" s="285"/>
      <c r="O726" s="285"/>
      <c r="P726" s="285"/>
      <c r="Q726" s="285"/>
      <c r="R726" s="285"/>
      <c r="S726" s="285"/>
      <c r="T726" s="286"/>
      <c r="U726" s="14"/>
      <c r="V726" s="14"/>
      <c r="W726" s="14"/>
      <c r="X726" s="14"/>
      <c r="Y726" s="14"/>
      <c r="Z726" s="14"/>
      <c r="AA726" s="14"/>
      <c r="AB726" s="14"/>
      <c r="AC726" s="14"/>
      <c r="AD726" s="14"/>
      <c r="AE726" s="14"/>
      <c r="AT726" s="287" t="s">
        <v>271</v>
      </c>
      <c r="AU726" s="287" t="s">
        <v>99</v>
      </c>
      <c r="AV726" s="14" t="s">
        <v>196</v>
      </c>
      <c r="AW726" s="14" t="s">
        <v>38</v>
      </c>
      <c r="AX726" s="14" t="s">
        <v>91</v>
      </c>
      <c r="AY726" s="287" t="s">
        <v>184</v>
      </c>
    </row>
    <row r="727" s="2" customFormat="1" ht="16.5" customHeight="1">
      <c r="A727" s="40"/>
      <c r="B727" s="41"/>
      <c r="C727" s="245" t="s">
        <v>1173</v>
      </c>
      <c r="D727" s="245" t="s">
        <v>187</v>
      </c>
      <c r="E727" s="246" t="s">
        <v>1174</v>
      </c>
      <c r="F727" s="247" t="s">
        <v>1175</v>
      </c>
      <c r="G727" s="248" t="s">
        <v>319</v>
      </c>
      <c r="H727" s="249">
        <v>21.033000000000001</v>
      </c>
      <c r="I727" s="250"/>
      <c r="J727" s="251">
        <f>ROUND(I727*H727,2)</f>
        <v>0</v>
      </c>
      <c r="K727" s="247" t="s">
        <v>191</v>
      </c>
      <c r="L727" s="46"/>
      <c r="M727" s="252" t="s">
        <v>1</v>
      </c>
      <c r="N727" s="253" t="s">
        <v>49</v>
      </c>
      <c r="O727" s="93"/>
      <c r="P727" s="254">
        <f>O727*H727</f>
        <v>0</v>
      </c>
      <c r="Q727" s="254">
        <v>0</v>
      </c>
      <c r="R727" s="254">
        <f>Q727*H727</f>
        <v>0</v>
      </c>
      <c r="S727" s="254">
        <v>2.2000000000000002</v>
      </c>
      <c r="T727" s="255">
        <f>S727*H727</f>
        <v>46.272600000000004</v>
      </c>
      <c r="U727" s="40"/>
      <c r="V727" s="40"/>
      <c r="W727" s="40"/>
      <c r="X727" s="40"/>
      <c r="Y727" s="40"/>
      <c r="Z727" s="40"/>
      <c r="AA727" s="40"/>
      <c r="AB727" s="40"/>
      <c r="AC727" s="40"/>
      <c r="AD727" s="40"/>
      <c r="AE727" s="40"/>
      <c r="AR727" s="256" t="s">
        <v>196</v>
      </c>
      <c r="AT727" s="256" t="s">
        <v>187</v>
      </c>
      <c r="AU727" s="256" t="s">
        <v>99</v>
      </c>
      <c r="AY727" s="18" t="s">
        <v>184</v>
      </c>
      <c r="BE727" s="257">
        <f>IF(N727="základní",J727,0)</f>
        <v>0</v>
      </c>
      <c r="BF727" s="257">
        <f>IF(N727="snížená",J727,0)</f>
        <v>0</v>
      </c>
      <c r="BG727" s="257">
        <f>IF(N727="zákl. přenesená",J727,0)</f>
        <v>0</v>
      </c>
      <c r="BH727" s="257">
        <f>IF(N727="sníž. přenesená",J727,0)</f>
        <v>0</v>
      </c>
      <c r="BI727" s="257">
        <f>IF(N727="nulová",J727,0)</f>
        <v>0</v>
      </c>
      <c r="BJ727" s="18" t="s">
        <v>99</v>
      </c>
      <c r="BK727" s="257">
        <f>ROUND(I727*H727,2)</f>
        <v>0</v>
      </c>
      <c r="BL727" s="18" t="s">
        <v>196</v>
      </c>
      <c r="BM727" s="256" t="s">
        <v>1176</v>
      </c>
    </row>
    <row r="728" s="15" customFormat="1">
      <c r="A728" s="15"/>
      <c r="B728" s="288"/>
      <c r="C728" s="289"/>
      <c r="D728" s="258" t="s">
        <v>271</v>
      </c>
      <c r="E728" s="290" t="s">
        <v>1</v>
      </c>
      <c r="F728" s="291" t="s">
        <v>760</v>
      </c>
      <c r="G728" s="289"/>
      <c r="H728" s="290" t="s">
        <v>1</v>
      </c>
      <c r="I728" s="292"/>
      <c r="J728" s="289"/>
      <c r="K728" s="289"/>
      <c r="L728" s="293"/>
      <c r="M728" s="294"/>
      <c r="N728" s="295"/>
      <c r="O728" s="295"/>
      <c r="P728" s="295"/>
      <c r="Q728" s="295"/>
      <c r="R728" s="295"/>
      <c r="S728" s="295"/>
      <c r="T728" s="296"/>
      <c r="U728" s="15"/>
      <c r="V728" s="15"/>
      <c r="W728" s="15"/>
      <c r="X728" s="15"/>
      <c r="Y728" s="15"/>
      <c r="Z728" s="15"/>
      <c r="AA728" s="15"/>
      <c r="AB728" s="15"/>
      <c r="AC728" s="15"/>
      <c r="AD728" s="15"/>
      <c r="AE728" s="15"/>
      <c r="AT728" s="297" t="s">
        <v>271</v>
      </c>
      <c r="AU728" s="297" t="s">
        <v>99</v>
      </c>
      <c r="AV728" s="15" t="s">
        <v>91</v>
      </c>
      <c r="AW728" s="15" t="s">
        <v>38</v>
      </c>
      <c r="AX728" s="15" t="s">
        <v>83</v>
      </c>
      <c r="AY728" s="297" t="s">
        <v>184</v>
      </c>
    </row>
    <row r="729" s="13" customFormat="1">
      <c r="A729" s="13"/>
      <c r="B729" s="266"/>
      <c r="C729" s="267"/>
      <c r="D729" s="258" t="s">
        <v>271</v>
      </c>
      <c r="E729" s="268" t="s">
        <v>1</v>
      </c>
      <c r="F729" s="269" t="s">
        <v>1177</v>
      </c>
      <c r="G729" s="267"/>
      <c r="H729" s="270">
        <v>12.09</v>
      </c>
      <c r="I729" s="271"/>
      <c r="J729" s="267"/>
      <c r="K729" s="267"/>
      <c r="L729" s="272"/>
      <c r="M729" s="273"/>
      <c r="N729" s="274"/>
      <c r="O729" s="274"/>
      <c r="P729" s="274"/>
      <c r="Q729" s="274"/>
      <c r="R729" s="274"/>
      <c r="S729" s="274"/>
      <c r="T729" s="275"/>
      <c r="U729" s="13"/>
      <c r="V729" s="13"/>
      <c r="W729" s="13"/>
      <c r="X729" s="13"/>
      <c r="Y729" s="13"/>
      <c r="Z729" s="13"/>
      <c r="AA729" s="13"/>
      <c r="AB729" s="13"/>
      <c r="AC729" s="13"/>
      <c r="AD729" s="13"/>
      <c r="AE729" s="13"/>
      <c r="AT729" s="276" t="s">
        <v>271</v>
      </c>
      <c r="AU729" s="276" t="s">
        <v>99</v>
      </c>
      <c r="AV729" s="13" t="s">
        <v>99</v>
      </c>
      <c r="AW729" s="13" t="s">
        <v>38</v>
      </c>
      <c r="AX729" s="13" t="s">
        <v>83</v>
      </c>
      <c r="AY729" s="276" t="s">
        <v>184</v>
      </c>
    </row>
    <row r="730" s="13" customFormat="1">
      <c r="A730" s="13"/>
      <c r="B730" s="266"/>
      <c r="C730" s="267"/>
      <c r="D730" s="258" t="s">
        <v>271</v>
      </c>
      <c r="E730" s="268" t="s">
        <v>1</v>
      </c>
      <c r="F730" s="269" t="s">
        <v>1178</v>
      </c>
      <c r="G730" s="267"/>
      <c r="H730" s="270">
        <v>8.9429999999999996</v>
      </c>
      <c r="I730" s="271"/>
      <c r="J730" s="267"/>
      <c r="K730" s="267"/>
      <c r="L730" s="272"/>
      <c r="M730" s="273"/>
      <c r="N730" s="274"/>
      <c r="O730" s="274"/>
      <c r="P730" s="274"/>
      <c r="Q730" s="274"/>
      <c r="R730" s="274"/>
      <c r="S730" s="274"/>
      <c r="T730" s="275"/>
      <c r="U730" s="13"/>
      <c r="V730" s="13"/>
      <c r="W730" s="13"/>
      <c r="X730" s="13"/>
      <c r="Y730" s="13"/>
      <c r="Z730" s="13"/>
      <c r="AA730" s="13"/>
      <c r="AB730" s="13"/>
      <c r="AC730" s="13"/>
      <c r="AD730" s="13"/>
      <c r="AE730" s="13"/>
      <c r="AT730" s="276" t="s">
        <v>271</v>
      </c>
      <c r="AU730" s="276" t="s">
        <v>99</v>
      </c>
      <c r="AV730" s="13" t="s">
        <v>99</v>
      </c>
      <c r="AW730" s="13" t="s">
        <v>38</v>
      </c>
      <c r="AX730" s="13" t="s">
        <v>83</v>
      </c>
      <c r="AY730" s="276" t="s">
        <v>184</v>
      </c>
    </row>
    <row r="731" s="14" customFormat="1">
      <c r="A731" s="14"/>
      <c r="B731" s="277"/>
      <c r="C731" s="278"/>
      <c r="D731" s="258" t="s">
        <v>271</v>
      </c>
      <c r="E731" s="279" t="s">
        <v>1</v>
      </c>
      <c r="F731" s="280" t="s">
        <v>273</v>
      </c>
      <c r="G731" s="278"/>
      <c r="H731" s="281">
        <v>21.033000000000001</v>
      </c>
      <c r="I731" s="282"/>
      <c r="J731" s="278"/>
      <c r="K731" s="278"/>
      <c r="L731" s="283"/>
      <c r="M731" s="284"/>
      <c r="N731" s="285"/>
      <c r="O731" s="285"/>
      <c r="P731" s="285"/>
      <c r="Q731" s="285"/>
      <c r="R731" s="285"/>
      <c r="S731" s="285"/>
      <c r="T731" s="286"/>
      <c r="U731" s="14"/>
      <c r="V731" s="14"/>
      <c r="W731" s="14"/>
      <c r="X731" s="14"/>
      <c r="Y731" s="14"/>
      <c r="Z731" s="14"/>
      <c r="AA731" s="14"/>
      <c r="AB731" s="14"/>
      <c r="AC731" s="14"/>
      <c r="AD731" s="14"/>
      <c r="AE731" s="14"/>
      <c r="AT731" s="287" t="s">
        <v>271</v>
      </c>
      <c r="AU731" s="287" t="s">
        <v>99</v>
      </c>
      <c r="AV731" s="14" t="s">
        <v>196</v>
      </c>
      <c r="AW731" s="14" t="s">
        <v>38</v>
      </c>
      <c r="AX731" s="14" t="s">
        <v>91</v>
      </c>
      <c r="AY731" s="287" t="s">
        <v>184</v>
      </c>
    </row>
    <row r="732" s="2" customFormat="1" ht="16.5" customHeight="1">
      <c r="A732" s="40"/>
      <c r="B732" s="41"/>
      <c r="C732" s="245" t="s">
        <v>1179</v>
      </c>
      <c r="D732" s="245" t="s">
        <v>187</v>
      </c>
      <c r="E732" s="246" t="s">
        <v>1180</v>
      </c>
      <c r="F732" s="247" t="s">
        <v>1181</v>
      </c>
      <c r="G732" s="248" t="s">
        <v>319</v>
      </c>
      <c r="H732" s="249">
        <v>70.420000000000002</v>
      </c>
      <c r="I732" s="250"/>
      <c r="J732" s="251">
        <f>ROUND(I732*H732,2)</f>
        <v>0</v>
      </c>
      <c r="K732" s="247" t="s">
        <v>191</v>
      </c>
      <c r="L732" s="46"/>
      <c r="M732" s="252" t="s">
        <v>1</v>
      </c>
      <c r="N732" s="253" t="s">
        <v>49</v>
      </c>
      <c r="O732" s="93"/>
      <c r="P732" s="254">
        <f>O732*H732</f>
        <v>0</v>
      </c>
      <c r="Q732" s="254">
        <v>0</v>
      </c>
      <c r="R732" s="254">
        <f>Q732*H732</f>
        <v>0</v>
      </c>
      <c r="S732" s="254">
        <v>2.2000000000000002</v>
      </c>
      <c r="T732" s="255">
        <f>S732*H732</f>
        <v>154.92400000000001</v>
      </c>
      <c r="U732" s="40"/>
      <c r="V732" s="40"/>
      <c r="W732" s="40"/>
      <c r="X732" s="40"/>
      <c r="Y732" s="40"/>
      <c r="Z732" s="40"/>
      <c r="AA732" s="40"/>
      <c r="AB732" s="40"/>
      <c r="AC732" s="40"/>
      <c r="AD732" s="40"/>
      <c r="AE732" s="40"/>
      <c r="AR732" s="256" t="s">
        <v>196</v>
      </c>
      <c r="AT732" s="256" t="s">
        <v>187</v>
      </c>
      <c r="AU732" s="256" t="s">
        <v>99</v>
      </c>
      <c r="AY732" s="18" t="s">
        <v>184</v>
      </c>
      <c r="BE732" s="257">
        <f>IF(N732="základní",J732,0)</f>
        <v>0</v>
      </c>
      <c r="BF732" s="257">
        <f>IF(N732="snížená",J732,0)</f>
        <v>0</v>
      </c>
      <c r="BG732" s="257">
        <f>IF(N732="zákl. přenesená",J732,0)</f>
        <v>0</v>
      </c>
      <c r="BH732" s="257">
        <f>IF(N732="sníž. přenesená",J732,0)</f>
        <v>0</v>
      </c>
      <c r="BI732" s="257">
        <f>IF(N732="nulová",J732,0)</f>
        <v>0</v>
      </c>
      <c r="BJ732" s="18" t="s">
        <v>99</v>
      </c>
      <c r="BK732" s="257">
        <f>ROUND(I732*H732,2)</f>
        <v>0</v>
      </c>
      <c r="BL732" s="18" t="s">
        <v>196</v>
      </c>
      <c r="BM732" s="256" t="s">
        <v>1182</v>
      </c>
    </row>
    <row r="733" s="15" customFormat="1">
      <c r="A733" s="15"/>
      <c r="B733" s="288"/>
      <c r="C733" s="289"/>
      <c r="D733" s="258" t="s">
        <v>271</v>
      </c>
      <c r="E733" s="290" t="s">
        <v>1</v>
      </c>
      <c r="F733" s="291" t="s">
        <v>457</v>
      </c>
      <c r="G733" s="289"/>
      <c r="H733" s="290" t="s">
        <v>1</v>
      </c>
      <c r="I733" s="292"/>
      <c r="J733" s="289"/>
      <c r="K733" s="289"/>
      <c r="L733" s="293"/>
      <c r="M733" s="294"/>
      <c r="N733" s="295"/>
      <c r="O733" s="295"/>
      <c r="P733" s="295"/>
      <c r="Q733" s="295"/>
      <c r="R733" s="295"/>
      <c r="S733" s="295"/>
      <c r="T733" s="296"/>
      <c r="U733" s="15"/>
      <c r="V733" s="15"/>
      <c r="W733" s="15"/>
      <c r="X733" s="15"/>
      <c r="Y733" s="15"/>
      <c r="Z733" s="15"/>
      <c r="AA733" s="15"/>
      <c r="AB733" s="15"/>
      <c r="AC733" s="15"/>
      <c r="AD733" s="15"/>
      <c r="AE733" s="15"/>
      <c r="AT733" s="297" t="s">
        <v>271</v>
      </c>
      <c r="AU733" s="297" t="s">
        <v>99</v>
      </c>
      <c r="AV733" s="15" t="s">
        <v>91</v>
      </c>
      <c r="AW733" s="15" t="s">
        <v>38</v>
      </c>
      <c r="AX733" s="15" t="s">
        <v>83</v>
      </c>
      <c r="AY733" s="297" t="s">
        <v>184</v>
      </c>
    </row>
    <row r="734" s="13" customFormat="1">
      <c r="A734" s="13"/>
      <c r="B734" s="266"/>
      <c r="C734" s="267"/>
      <c r="D734" s="258" t="s">
        <v>271</v>
      </c>
      <c r="E734" s="268" t="s">
        <v>1</v>
      </c>
      <c r="F734" s="269" t="s">
        <v>1183</v>
      </c>
      <c r="G734" s="267"/>
      <c r="H734" s="270">
        <v>70.420000000000002</v>
      </c>
      <c r="I734" s="271"/>
      <c r="J734" s="267"/>
      <c r="K734" s="267"/>
      <c r="L734" s="272"/>
      <c r="M734" s="273"/>
      <c r="N734" s="274"/>
      <c r="O734" s="274"/>
      <c r="P734" s="274"/>
      <c r="Q734" s="274"/>
      <c r="R734" s="274"/>
      <c r="S734" s="274"/>
      <c r="T734" s="275"/>
      <c r="U734" s="13"/>
      <c r="V734" s="13"/>
      <c r="W734" s="13"/>
      <c r="X734" s="13"/>
      <c r="Y734" s="13"/>
      <c r="Z734" s="13"/>
      <c r="AA734" s="13"/>
      <c r="AB734" s="13"/>
      <c r="AC734" s="13"/>
      <c r="AD734" s="13"/>
      <c r="AE734" s="13"/>
      <c r="AT734" s="276" t="s">
        <v>271</v>
      </c>
      <c r="AU734" s="276" t="s">
        <v>99</v>
      </c>
      <c r="AV734" s="13" t="s">
        <v>99</v>
      </c>
      <c r="AW734" s="13" t="s">
        <v>38</v>
      </c>
      <c r="AX734" s="13" t="s">
        <v>83</v>
      </c>
      <c r="AY734" s="276" t="s">
        <v>184</v>
      </c>
    </row>
    <row r="735" s="14" customFormat="1">
      <c r="A735" s="14"/>
      <c r="B735" s="277"/>
      <c r="C735" s="278"/>
      <c r="D735" s="258" t="s">
        <v>271</v>
      </c>
      <c r="E735" s="279" t="s">
        <v>1</v>
      </c>
      <c r="F735" s="280" t="s">
        <v>273</v>
      </c>
      <c r="G735" s="278"/>
      <c r="H735" s="281">
        <v>70.420000000000002</v>
      </c>
      <c r="I735" s="282"/>
      <c r="J735" s="278"/>
      <c r="K735" s="278"/>
      <c r="L735" s="283"/>
      <c r="M735" s="284"/>
      <c r="N735" s="285"/>
      <c r="O735" s="285"/>
      <c r="P735" s="285"/>
      <c r="Q735" s="285"/>
      <c r="R735" s="285"/>
      <c r="S735" s="285"/>
      <c r="T735" s="286"/>
      <c r="U735" s="14"/>
      <c r="V735" s="14"/>
      <c r="W735" s="14"/>
      <c r="X735" s="14"/>
      <c r="Y735" s="14"/>
      <c r="Z735" s="14"/>
      <c r="AA735" s="14"/>
      <c r="AB735" s="14"/>
      <c r="AC735" s="14"/>
      <c r="AD735" s="14"/>
      <c r="AE735" s="14"/>
      <c r="AT735" s="287" t="s">
        <v>271</v>
      </c>
      <c r="AU735" s="287" t="s">
        <v>99</v>
      </c>
      <c r="AV735" s="14" t="s">
        <v>196</v>
      </c>
      <c r="AW735" s="14" t="s">
        <v>38</v>
      </c>
      <c r="AX735" s="14" t="s">
        <v>91</v>
      </c>
      <c r="AY735" s="287" t="s">
        <v>184</v>
      </c>
    </row>
    <row r="736" s="2" customFormat="1" ht="16.5" customHeight="1">
      <c r="A736" s="40"/>
      <c r="B736" s="41"/>
      <c r="C736" s="245" t="s">
        <v>1184</v>
      </c>
      <c r="D736" s="245" t="s">
        <v>187</v>
      </c>
      <c r="E736" s="246" t="s">
        <v>1180</v>
      </c>
      <c r="F736" s="247" t="s">
        <v>1181</v>
      </c>
      <c r="G736" s="248" t="s">
        <v>319</v>
      </c>
      <c r="H736" s="249">
        <v>29.821999999999999</v>
      </c>
      <c r="I736" s="250"/>
      <c r="J736" s="251">
        <f>ROUND(I736*H736,2)</f>
        <v>0</v>
      </c>
      <c r="K736" s="247" t="s">
        <v>191</v>
      </c>
      <c r="L736" s="46"/>
      <c r="M736" s="252" t="s">
        <v>1</v>
      </c>
      <c r="N736" s="253" t="s">
        <v>49</v>
      </c>
      <c r="O736" s="93"/>
      <c r="P736" s="254">
        <f>O736*H736</f>
        <v>0</v>
      </c>
      <c r="Q736" s="254">
        <v>0</v>
      </c>
      <c r="R736" s="254">
        <f>Q736*H736</f>
        <v>0</v>
      </c>
      <c r="S736" s="254">
        <v>2.2000000000000002</v>
      </c>
      <c r="T736" s="255">
        <f>S736*H736</f>
        <v>65.608400000000003</v>
      </c>
      <c r="U736" s="40"/>
      <c r="V736" s="40"/>
      <c r="W736" s="40"/>
      <c r="X736" s="40"/>
      <c r="Y736" s="40"/>
      <c r="Z736" s="40"/>
      <c r="AA736" s="40"/>
      <c r="AB736" s="40"/>
      <c r="AC736" s="40"/>
      <c r="AD736" s="40"/>
      <c r="AE736" s="40"/>
      <c r="AR736" s="256" t="s">
        <v>196</v>
      </c>
      <c r="AT736" s="256" t="s">
        <v>187</v>
      </c>
      <c r="AU736" s="256" t="s">
        <v>99</v>
      </c>
      <c r="AY736" s="18" t="s">
        <v>184</v>
      </c>
      <c r="BE736" s="257">
        <f>IF(N736="základní",J736,0)</f>
        <v>0</v>
      </c>
      <c r="BF736" s="257">
        <f>IF(N736="snížená",J736,0)</f>
        <v>0</v>
      </c>
      <c r="BG736" s="257">
        <f>IF(N736="zákl. přenesená",J736,0)</f>
        <v>0</v>
      </c>
      <c r="BH736" s="257">
        <f>IF(N736="sníž. přenesená",J736,0)</f>
        <v>0</v>
      </c>
      <c r="BI736" s="257">
        <f>IF(N736="nulová",J736,0)</f>
        <v>0</v>
      </c>
      <c r="BJ736" s="18" t="s">
        <v>99</v>
      </c>
      <c r="BK736" s="257">
        <f>ROUND(I736*H736,2)</f>
        <v>0</v>
      </c>
      <c r="BL736" s="18" t="s">
        <v>196</v>
      </c>
      <c r="BM736" s="256" t="s">
        <v>1185</v>
      </c>
    </row>
    <row r="737" s="15" customFormat="1">
      <c r="A737" s="15"/>
      <c r="B737" s="288"/>
      <c r="C737" s="289"/>
      <c r="D737" s="258" t="s">
        <v>271</v>
      </c>
      <c r="E737" s="290" t="s">
        <v>1</v>
      </c>
      <c r="F737" s="291" t="s">
        <v>760</v>
      </c>
      <c r="G737" s="289"/>
      <c r="H737" s="290" t="s">
        <v>1</v>
      </c>
      <c r="I737" s="292"/>
      <c r="J737" s="289"/>
      <c r="K737" s="289"/>
      <c r="L737" s="293"/>
      <c r="M737" s="294"/>
      <c r="N737" s="295"/>
      <c r="O737" s="295"/>
      <c r="P737" s="295"/>
      <c r="Q737" s="295"/>
      <c r="R737" s="295"/>
      <c r="S737" s="295"/>
      <c r="T737" s="296"/>
      <c r="U737" s="15"/>
      <c r="V737" s="15"/>
      <c r="W737" s="15"/>
      <c r="X737" s="15"/>
      <c r="Y737" s="15"/>
      <c r="Z737" s="15"/>
      <c r="AA737" s="15"/>
      <c r="AB737" s="15"/>
      <c r="AC737" s="15"/>
      <c r="AD737" s="15"/>
      <c r="AE737" s="15"/>
      <c r="AT737" s="297" t="s">
        <v>271</v>
      </c>
      <c r="AU737" s="297" t="s">
        <v>99</v>
      </c>
      <c r="AV737" s="15" t="s">
        <v>91</v>
      </c>
      <c r="AW737" s="15" t="s">
        <v>38</v>
      </c>
      <c r="AX737" s="15" t="s">
        <v>83</v>
      </c>
      <c r="AY737" s="297" t="s">
        <v>184</v>
      </c>
    </row>
    <row r="738" s="13" customFormat="1">
      <c r="A738" s="13"/>
      <c r="B738" s="266"/>
      <c r="C738" s="267"/>
      <c r="D738" s="258" t="s">
        <v>271</v>
      </c>
      <c r="E738" s="268" t="s">
        <v>1</v>
      </c>
      <c r="F738" s="269" t="s">
        <v>1186</v>
      </c>
      <c r="G738" s="267"/>
      <c r="H738" s="270">
        <v>19.815000000000001</v>
      </c>
      <c r="I738" s="271"/>
      <c r="J738" s="267"/>
      <c r="K738" s="267"/>
      <c r="L738" s="272"/>
      <c r="M738" s="273"/>
      <c r="N738" s="274"/>
      <c r="O738" s="274"/>
      <c r="P738" s="274"/>
      <c r="Q738" s="274"/>
      <c r="R738" s="274"/>
      <c r="S738" s="274"/>
      <c r="T738" s="275"/>
      <c r="U738" s="13"/>
      <c r="V738" s="13"/>
      <c r="W738" s="13"/>
      <c r="X738" s="13"/>
      <c r="Y738" s="13"/>
      <c r="Z738" s="13"/>
      <c r="AA738" s="13"/>
      <c r="AB738" s="13"/>
      <c r="AC738" s="13"/>
      <c r="AD738" s="13"/>
      <c r="AE738" s="13"/>
      <c r="AT738" s="276" t="s">
        <v>271</v>
      </c>
      <c r="AU738" s="276" t="s">
        <v>99</v>
      </c>
      <c r="AV738" s="13" t="s">
        <v>99</v>
      </c>
      <c r="AW738" s="13" t="s">
        <v>38</v>
      </c>
      <c r="AX738" s="13" t="s">
        <v>83</v>
      </c>
      <c r="AY738" s="276" t="s">
        <v>184</v>
      </c>
    </row>
    <row r="739" s="13" customFormat="1">
      <c r="A739" s="13"/>
      <c r="B739" s="266"/>
      <c r="C739" s="267"/>
      <c r="D739" s="258" t="s">
        <v>271</v>
      </c>
      <c r="E739" s="268" t="s">
        <v>1</v>
      </c>
      <c r="F739" s="269" t="s">
        <v>1187</v>
      </c>
      <c r="G739" s="267"/>
      <c r="H739" s="270">
        <v>10.007</v>
      </c>
      <c r="I739" s="271"/>
      <c r="J739" s="267"/>
      <c r="K739" s="267"/>
      <c r="L739" s="272"/>
      <c r="M739" s="273"/>
      <c r="N739" s="274"/>
      <c r="O739" s="274"/>
      <c r="P739" s="274"/>
      <c r="Q739" s="274"/>
      <c r="R739" s="274"/>
      <c r="S739" s="274"/>
      <c r="T739" s="275"/>
      <c r="U739" s="13"/>
      <c r="V739" s="13"/>
      <c r="W739" s="13"/>
      <c r="X739" s="13"/>
      <c r="Y739" s="13"/>
      <c r="Z739" s="13"/>
      <c r="AA739" s="13"/>
      <c r="AB739" s="13"/>
      <c r="AC739" s="13"/>
      <c r="AD739" s="13"/>
      <c r="AE739" s="13"/>
      <c r="AT739" s="276" t="s">
        <v>271</v>
      </c>
      <c r="AU739" s="276" t="s">
        <v>99</v>
      </c>
      <c r="AV739" s="13" t="s">
        <v>99</v>
      </c>
      <c r="AW739" s="13" t="s">
        <v>38</v>
      </c>
      <c r="AX739" s="13" t="s">
        <v>83</v>
      </c>
      <c r="AY739" s="276" t="s">
        <v>184</v>
      </c>
    </row>
    <row r="740" s="14" customFormat="1">
      <c r="A740" s="14"/>
      <c r="B740" s="277"/>
      <c r="C740" s="278"/>
      <c r="D740" s="258" t="s">
        <v>271</v>
      </c>
      <c r="E740" s="279" t="s">
        <v>1</v>
      </c>
      <c r="F740" s="280" t="s">
        <v>273</v>
      </c>
      <c r="G740" s="278"/>
      <c r="H740" s="281">
        <v>29.821999999999999</v>
      </c>
      <c r="I740" s="282"/>
      <c r="J740" s="278"/>
      <c r="K740" s="278"/>
      <c r="L740" s="283"/>
      <c r="M740" s="284"/>
      <c r="N740" s="285"/>
      <c r="O740" s="285"/>
      <c r="P740" s="285"/>
      <c r="Q740" s="285"/>
      <c r="R740" s="285"/>
      <c r="S740" s="285"/>
      <c r="T740" s="286"/>
      <c r="U740" s="14"/>
      <c r="V740" s="14"/>
      <c r="W740" s="14"/>
      <c r="X740" s="14"/>
      <c r="Y740" s="14"/>
      <c r="Z740" s="14"/>
      <c r="AA740" s="14"/>
      <c r="AB740" s="14"/>
      <c r="AC740" s="14"/>
      <c r="AD740" s="14"/>
      <c r="AE740" s="14"/>
      <c r="AT740" s="287" t="s">
        <v>271</v>
      </c>
      <c r="AU740" s="287" t="s">
        <v>99</v>
      </c>
      <c r="AV740" s="14" t="s">
        <v>196</v>
      </c>
      <c r="AW740" s="14" t="s">
        <v>38</v>
      </c>
      <c r="AX740" s="14" t="s">
        <v>91</v>
      </c>
      <c r="AY740" s="287" t="s">
        <v>184</v>
      </c>
    </row>
    <row r="741" s="2" customFormat="1" ht="16.5" customHeight="1">
      <c r="A741" s="40"/>
      <c r="B741" s="41"/>
      <c r="C741" s="245" t="s">
        <v>1188</v>
      </c>
      <c r="D741" s="245" t="s">
        <v>187</v>
      </c>
      <c r="E741" s="246" t="s">
        <v>1189</v>
      </c>
      <c r="F741" s="247" t="s">
        <v>1190</v>
      </c>
      <c r="G741" s="248" t="s">
        <v>319</v>
      </c>
      <c r="H741" s="249">
        <v>21.033000000000001</v>
      </c>
      <c r="I741" s="250"/>
      <c r="J741" s="251">
        <f>ROUND(I741*H741,2)</f>
        <v>0</v>
      </c>
      <c r="K741" s="247" t="s">
        <v>191</v>
      </c>
      <c r="L741" s="46"/>
      <c r="M741" s="252" t="s">
        <v>1</v>
      </c>
      <c r="N741" s="253" t="s">
        <v>49</v>
      </c>
      <c r="O741" s="93"/>
      <c r="P741" s="254">
        <f>O741*H741</f>
        <v>0</v>
      </c>
      <c r="Q741" s="254">
        <v>0</v>
      </c>
      <c r="R741" s="254">
        <f>Q741*H741</f>
        <v>0</v>
      </c>
      <c r="S741" s="254">
        <v>0.043999999999999997</v>
      </c>
      <c r="T741" s="255">
        <f>S741*H741</f>
        <v>0.92545200000000005</v>
      </c>
      <c r="U741" s="40"/>
      <c r="V741" s="40"/>
      <c r="W741" s="40"/>
      <c r="X741" s="40"/>
      <c r="Y741" s="40"/>
      <c r="Z741" s="40"/>
      <c r="AA741" s="40"/>
      <c r="AB741" s="40"/>
      <c r="AC741" s="40"/>
      <c r="AD741" s="40"/>
      <c r="AE741" s="40"/>
      <c r="AR741" s="256" t="s">
        <v>196</v>
      </c>
      <c r="AT741" s="256" t="s">
        <v>187</v>
      </c>
      <c r="AU741" s="256" t="s">
        <v>99</v>
      </c>
      <c r="AY741" s="18" t="s">
        <v>184</v>
      </c>
      <c r="BE741" s="257">
        <f>IF(N741="základní",J741,0)</f>
        <v>0</v>
      </c>
      <c r="BF741" s="257">
        <f>IF(N741="snížená",J741,0)</f>
        <v>0</v>
      </c>
      <c r="BG741" s="257">
        <f>IF(N741="zákl. přenesená",J741,0)</f>
        <v>0</v>
      </c>
      <c r="BH741" s="257">
        <f>IF(N741="sníž. přenesená",J741,0)</f>
        <v>0</v>
      </c>
      <c r="BI741" s="257">
        <f>IF(N741="nulová",J741,0)</f>
        <v>0</v>
      </c>
      <c r="BJ741" s="18" t="s">
        <v>99</v>
      </c>
      <c r="BK741" s="257">
        <f>ROUND(I741*H741,2)</f>
        <v>0</v>
      </c>
      <c r="BL741" s="18" t="s">
        <v>196</v>
      </c>
      <c r="BM741" s="256" t="s">
        <v>1191</v>
      </c>
    </row>
    <row r="742" s="2" customFormat="1" ht="16.5" customHeight="1">
      <c r="A742" s="40"/>
      <c r="B742" s="41"/>
      <c r="C742" s="245" t="s">
        <v>1192</v>
      </c>
      <c r="D742" s="245" t="s">
        <v>187</v>
      </c>
      <c r="E742" s="246" t="s">
        <v>1193</v>
      </c>
      <c r="F742" s="247" t="s">
        <v>1194</v>
      </c>
      <c r="G742" s="248" t="s">
        <v>319</v>
      </c>
      <c r="H742" s="249">
        <v>70.420000000000002</v>
      </c>
      <c r="I742" s="250"/>
      <c r="J742" s="251">
        <f>ROUND(I742*H742,2)</f>
        <v>0</v>
      </c>
      <c r="K742" s="247" t="s">
        <v>191</v>
      </c>
      <c r="L742" s="46"/>
      <c r="M742" s="252" t="s">
        <v>1</v>
      </c>
      <c r="N742" s="253" t="s">
        <v>49</v>
      </c>
      <c r="O742" s="93"/>
      <c r="P742" s="254">
        <f>O742*H742</f>
        <v>0</v>
      </c>
      <c r="Q742" s="254">
        <v>0</v>
      </c>
      <c r="R742" s="254">
        <f>Q742*H742</f>
        <v>0</v>
      </c>
      <c r="S742" s="254">
        <v>0.029000000000000001</v>
      </c>
      <c r="T742" s="255">
        <f>S742*H742</f>
        <v>2.0421800000000001</v>
      </c>
      <c r="U742" s="40"/>
      <c r="V742" s="40"/>
      <c r="W742" s="40"/>
      <c r="X742" s="40"/>
      <c r="Y742" s="40"/>
      <c r="Z742" s="40"/>
      <c r="AA742" s="40"/>
      <c r="AB742" s="40"/>
      <c r="AC742" s="40"/>
      <c r="AD742" s="40"/>
      <c r="AE742" s="40"/>
      <c r="AR742" s="256" t="s">
        <v>196</v>
      </c>
      <c r="AT742" s="256" t="s">
        <v>187</v>
      </c>
      <c r="AU742" s="256" t="s">
        <v>99</v>
      </c>
      <c r="AY742" s="18" t="s">
        <v>184</v>
      </c>
      <c r="BE742" s="257">
        <f>IF(N742="základní",J742,0)</f>
        <v>0</v>
      </c>
      <c r="BF742" s="257">
        <f>IF(N742="snížená",J742,0)</f>
        <v>0</v>
      </c>
      <c r="BG742" s="257">
        <f>IF(N742="zákl. přenesená",J742,0)</f>
        <v>0</v>
      </c>
      <c r="BH742" s="257">
        <f>IF(N742="sníž. přenesená",J742,0)</f>
        <v>0</v>
      </c>
      <c r="BI742" s="257">
        <f>IF(N742="nulová",J742,0)</f>
        <v>0</v>
      </c>
      <c r="BJ742" s="18" t="s">
        <v>99</v>
      </c>
      <c r="BK742" s="257">
        <f>ROUND(I742*H742,2)</f>
        <v>0</v>
      </c>
      <c r="BL742" s="18" t="s">
        <v>196</v>
      </c>
      <c r="BM742" s="256" t="s">
        <v>1195</v>
      </c>
    </row>
    <row r="743" s="2" customFormat="1" ht="16.5" customHeight="1">
      <c r="A743" s="40"/>
      <c r="B743" s="41"/>
      <c r="C743" s="245" t="s">
        <v>1196</v>
      </c>
      <c r="D743" s="245" t="s">
        <v>187</v>
      </c>
      <c r="E743" s="246" t="s">
        <v>1193</v>
      </c>
      <c r="F743" s="247" t="s">
        <v>1194</v>
      </c>
      <c r="G743" s="248" t="s">
        <v>319</v>
      </c>
      <c r="H743" s="249">
        <v>29.821999999999999</v>
      </c>
      <c r="I743" s="250"/>
      <c r="J743" s="251">
        <f>ROUND(I743*H743,2)</f>
        <v>0</v>
      </c>
      <c r="K743" s="247" t="s">
        <v>191</v>
      </c>
      <c r="L743" s="46"/>
      <c r="M743" s="252" t="s">
        <v>1</v>
      </c>
      <c r="N743" s="253" t="s">
        <v>49</v>
      </c>
      <c r="O743" s="93"/>
      <c r="P743" s="254">
        <f>O743*H743</f>
        <v>0</v>
      </c>
      <c r="Q743" s="254">
        <v>0</v>
      </c>
      <c r="R743" s="254">
        <f>Q743*H743</f>
        <v>0</v>
      </c>
      <c r="S743" s="254">
        <v>0.029000000000000001</v>
      </c>
      <c r="T743" s="255">
        <f>S743*H743</f>
        <v>0.864838</v>
      </c>
      <c r="U743" s="40"/>
      <c r="V743" s="40"/>
      <c r="W743" s="40"/>
      <c r="X743" s="40"/>
      <c r="Y743" s="40"/>
      <c r="Z743" s="40"/>
      <c r="AA743" s="40"/>
      <c r="AB743" s="40"/>
      <c r="AC743" s="40"/>
      <c r="AD743" s="40"/>
      <c r="AE743" s="40"/>
      <c r="AR743" s="256" t="s">
        <v>196</v>
      </c>
      <c r="AT743" s="256" t="s">
        <v>187</v>
      </c>
      <c r="AU743" s="256" t="s">
        <v>99</v>
      </c>
      <c r="AY743" s="18" t="s">
        <v>184</v>
      </c>
      <c r="BE743" s="257">
        <f>IF(N743="základní",J743,0)</f>
        <v>0</v>
      </c>
      <c r="BF743" s="257">
        <f>IF(N743="snížená",J743,0)</f>
        <v>0</v>
      </c>
      <c r="BG743" s="257">
        <f>IF(N743="zákl. přenesená",J743,0)</f>
        <v>0</v>
      </c>
      <c r="BH743" s="257">
        <f>IF(N743="sníž. přenesená",J743,0)</f>
        <v>0</v>
      </c>
      <c r="BI743" s="257">
        <f>IF(N743="nulová",J743,0)</f>
        <v>0</v>
      </c>
      <c r="BJ743" s="18" t="s">
        <v>99</v>
      </c>
      <c r="BK743" s="257">
        <f>ROUND(I743*H743,2)</f>
        <v>0</v>
      </c>
      <c r="BL743" s="18" t="s">
        <v>196</v>
      </c>
      <c r="BM743" s="256" t="s">
        <v>1197</v>
      </c>
    </row>
    <row r="744" s="2" customFormat="1" ht="16.5" customHeight="1">
      <c r="A744" s="40"/>
      <c r="B744" s="41"/>
      <c r="C744" s="245" t="s">
        <v>1198</v>
      </c>
      <c r="D744" s="245" t="s">
        <v>187</v>
      </c>
      <c r="E744" s="246" t="s">
        <v>1199</v>
      </c>
      <c r="F744" s="247" t="s">
        <v>1200</v>
      </c>
      <c r="G744" s="248" t="s">
        <v>269</v>
      </c>
      <c r="H744" s="249">
        <v>19.859999999999999</v>
      </c>
      <c r="I744" s="250"/>
      <c r="J744" s="251">
        <f>ROUND(I744*H744,2)</f>
        <v>0</v>
      </c>
      <c r="K744" s="247" t="s">
        <v>191</v>
      </c>
      <c r="L744" s="46"/>
      <c r="M744" s="252" t="s">
        <v>1</v>
      </c>
      <c r="N744" s="253" t="s">
        <v>49</v>
      </c>
      <c r="O744" s="93"/>
      <c r="P744" s="254">
        <f>O744*H744</f>
        <v>0</v>
      </c>
      <c r="Q744" s="254">
        <v>0</v>
      </c>
      <c r="R744" s="254">
        <f>Q744*H744</f>
        <v>0</v>
      </c>
      <c r="S744" s="254">
        <v>0.035000000000000003</v>
      </c>
      <c r="T744" s="255">
        <f>S744*H744</f>
        <v>0.69510000000000005</v>
      </c>
      <c r="U744" s="40"/>
      <c r="V744" s="40"/>
      <c r="W744" s="40"/>
      <c r="X744" s="40"/>
      <c r="Y744" s="40"/>
      <c r="Z744" s="40"/>
      <c r="AA744" s="40"/>
      <c r="AB744" s="40"/>
      <c r="AC744" s="40"/>
      <c r="AD744" s="40"/>
      <c r="AE744" s="40"/>
      <c r="AR744" s="256" t="s">
        <v>196</v>
      </c>
      <c r="AT744" s="256" t="s">
        <v>187</v>
      </c>
      <c r="AU744" s="256" t="s">
        <v>99</v>
      </c>
      <c r="AY744" s="18" t="s">
        <v>184</v>
      </c>
      <c r="BE744" s="257">
        <f>IF(N744="základní",J744,0)</f>
        <v>0</v>
      </c>
      <c r="BF744" s="257">
        <f>IF(N744="snížená",J744,0)</f>
        <v>0</v>
      </c>
      <c r="BG744" s="257">
        <f>IF(N744="zákl. přenesená",J744,0)</f>
        <v>0</v>
      </c>
      <c r="BH744" s="257">
        <f>IF(N744="sníž. přenesená",J744,0)</f>
        <v>0</v>
      </c>
      <c r="BI744" s="257">
        <f>IF(N744="nulová",J744,0)</f>
        <v>0</v>
      </c>
      <c r="BJ744" s="18" t="s">
        <v>99</v>
      </c>
      <c r="BK744" s="257">
        <f>ROUND(I744*H744,2)</f>
        <v>0</v>
      </c>
      <c r="BL744" s="18" t="s">
        <v>196</v>
      </c>
      <c r="BM744" s="256" t="s">
        <v>1201</v>
      </c>
    </row>
    <row r="745" s="2" customFormat="1">
      <c r="A745" s="40"/>
      <c r="B745" s="41"/>
      <c r="C745" s="42"/>
      <c r="D745" s="258" t="s">
        <v>194</v>
      </c>
      <c r="E745" s="42"/>
      <c r="F745" s="259" t="s">
        <v>1202</v>
      </c>
      <c r="G745" s="42"/>
      <c r="H745" s="42"/>
      <c r="I745" s="156"/>
      <c r="J745" s="42"/>
      <c r="K745" s="42"/>
      <c r="L745" s="46"/>
      <c r="M745" s="260"/>
      <c r="N745" s="261"/>
      <c r="O745" s="93"/>
      <c r="P745" s="93"/>
      <c r="Q745" s="93"/>
      <c r="R745" s="93"/>
      <c r="S745" s="93"/>
      <c r="T745" s="94"/>
      <c r="U745" s="40"/>
      <c r="V745" s="40"/>
      <c r="W745" s="40"/>
      <c r="X745" s="40"/>
      <c r="Y745" s="40"/>
      <c r="Z745" s="40"/>
      <c r="AA745" s="40"/>
      <c r="AB745" s="40"/>
      <c r="AC745" s="40"/>
      <c r="AD745" s="40"/>
      <c r="AE745" s="40"/>
      <c r="AT745" s="18" t="s">
        <v>194</v>
      </c>
      <c r="AU745" s="18" t="s">
        <v>99</v>
      </c>
    </row>
    <row r="746" s="15" customFormat="1">
      <c r="A746" s="15"/>
      <c r="B746" s="288"/>
      <c r="C746" s="289"/>
      <c r="D746" s="258" t="s">
        <v>271</v>
      </c>
      <c r="E746" s="290" t="s">
        <v>1</v>
      </c>
      <c r="F746" s="291" t="s">
        <v>760</v>
      </c>
      <c r="G746" s="289"/>
      <c r="H746" s="290" t="s">
        <v>1</v>
      </c>
      <c r="I746" s="292"/>
      <c r="J746" s="289"/>
      <c r="K746" s="289"/>
      <c r="L746" s="293"/>
      <c r="M746" s="294"/>
      <c r="N746" s="295"/>
      <c r="O746" s="295"/>
      <c r="P746" s="295"/>
      <c r="Q746" s="295"/>
      <c r="R746" s="295"/>
      <c r="S746" s="295"/>
      <c r="T746" s="296"/>
      <c r="U746" s="15"/>
      <c r="V746" s="15"/>
      <c r="W746" s="15"/>
      <c r="X746" s="15"/>
      <c r="Y746" s="15"/>
      <c r="Z746" s="15"/>
      <c r="AA746" s="15"/>
      <c r="AB746" s="15"/>
      <c r="AC746" s="15"/>
      <c r="AD746" s="15"/>
      <c r="AE746" s="15"/>
      <c r="AT746" s="297" t="s">
        <v>271</v>
      </c>
      <c r="AU746" s="297" t="s">
        <v>99</v>
      </c>
      <c r="AV746" s="15" t="s">
        <v>91</v>
      </c>
      <c r="AW746" s="15" t="s">
        <v>38</v>
      </c>
      <c r="AX746" s="15" t="s">
        <v>83</v>
      </c>
      <c r="AY746" s="297" t="s">
        <v>184</v>
      </c>
    </row>
    <row r="747" s="13" customFormat="1">
      <c r="A747" s="13"/>
      <c r="B747" s="266"/>
      <c r="C747" s="267"/>
      <c r="D747" s="258" t="s">
        <v>271</v>
      </c>
      <c r="E747" s="268" t="s">
        <v>1</v>
      </c>
      <c r="F747" s="269" t="s">
        <v>1203</v>
      </c>
      <c r="G747" s="267"/>
      <c r="H747" s="270">
        <v>18.859999999999999</v>
      </c>
      <c r="I747" s="271"/>
      <c r="J747" s="267"/>
      <c r="K747" s="267"/>
      <c r="L747" s="272"/>
      <c r="M747" s="273"/>
      <c r="N747" s="274"/>
      <c r="O747" s="274"/>
      <c r="P747" s="274"/>
      <c r="Q747" s="274"/>
      <c r="R747" s="274"/>
      <c r="S747" s="274"/>
      <c r="T747" s="275"/>
      <c r="U747" s="13"/>
      <c r="V747" s="13"/>
      <c r="W747" s="13"/>
      <c r="X747" s="13"/>
      <c r="Y747" s="13"/>
      <c r="Z747" s="13"/>
      <c r="AA747" s="13"/>
      <c r="AB747" s="13"/>
      <c r="AC747" s="13"/>
      <c r="AD747" s="13"/>
      <c r="AE747" s="13"/>
      <c r="AT747" s="276" t="s">
        <v>271</v>
      </c>
      <c r="AU747" s="276" t="s">
        <v>99</v>
      </c>
      <c r="AV747" s="13" t="s">
        <v>99</v>
      </c>
      <c r="AW747" s="13" t="s">
        <v>38</v>
      </c>
      <c r="AX747" s="13" t="s">
        <v>83</v>
      </c>
      <c r="AY747" s="276" t="s">
        <v>184</v>
      </c>
    </row>
    <row r="748" s="13" customFormat="1">
      <c r="A748" s="13"/>
      <c r="B748" s="266"/>
      <c r="C748" s="267"/>
      <c r="D748" s="258" t="s">
        <v>271</v>
      </c>
      <c r="E748" s="268" t="s">
        <v>1</v>
      </c>
      <c r="F748" s="269" t="s">
        <v>1204</v>
      </c>
      <c r="G748" s="267"/>
      <c r="H748" s="270">
        <v>1</v>
      </c>
      <c r="I748" s="271"/>
      <c r="J748" s="267"/>
      <c r="K748" s="267"/>
      <c r="L748" s="272"/>
      <c r="M748" s="273"/>
      <c r="N748" s="274"/>
      <c r="O748" s="274"/>
      <c r="P748" s="274"/>
      <c r="Q748" s="274"/>
      <c r="R748" s="274"/>
      <c r="S748" s="274"/>
      <c r="T748" s="275"/>
      <c r="U748" s="13"/>
      <c r="V748" s="13"/>
      <c r="W748" s="13"/>
      <c r="X748" s="13"/>
      <c r="Y748" s="13"/>
      <c r="Z748" s="13"/>
      <c r="AA748" s="13"/>
      <c r="AB748" s="13"/>
      <c r="AC748" s="13"/>
      <c r="AD748" s="13"/>
      <c r="AE748" s="13"/>
      <c r="AT748" s="276" t="s">
        <v>271</v>
      </c>
      <c r="AU748" s="276" t="s">
        <v>99</v>
      </c>
      <c r="AV748" s="13" t="s">
        <v>99</v>
      </c>
      <c r="AW748" s="13" t="s">
        <v>38</v>
      </c>
      <c r="AX748" s="13" t="s">
        <v>83</v>
      </c>
      <c r="AY748" s="276" t="s">
        <v>184</v>
      </c>
    </row>
    <row r="749" s="14" customFormat="1">
      <c r="A749" s="14"/>
      <c r="B749" s="277"/>
      <c r="C749" s="278"/>
      <c r="D749" s="258" t="s">
        <v>271</v>
      </c>
      <c r="E749" s="279" t="s">
        <v>1</v>
      </c>
      <c r="F749" s="280" t="s">
        <v>273</v>
      </c>
      <c r="G749" s="278"/>
      <c r="H749" s="281">
        <v>19.859999999999999</v>
      </c>
      <c r="I749" s="282"/>
      <c r="J749" s="278"/>
      <c r="K749" s="278"/>
      <c r="L749" s="283"/>
      <c r="M749" s="284"/>
      <c r="N749" s="285"/>
      <c r="O749" s="285"/>
      <c r="P749" s="285"/>
      <c r="Q749" s="285"/>
      <c r="R749" s="285"/>
      <c r="S749" s="285"/>
      <c r="T749" s="286"/>
      <c r="U749" s="14"/>
      <c r="V749" s="14"/>
      <c r="W749" s="14"/>
      <c r="X749" s="14"/>
      <c r="Y749" s="14"/>
      <c r="Z749" s="14"/>
      <c r="AA749" s="14"/>
      <c r="AB749" s="14"/>
      <c r="AC749" s="14"/>
      <c r="AD749" s="14"/>
      <c r="AE749" s="14"/>
      <c r="AT749" s="287" t="s">
        <v>271</v>
      </c>
      <c r="AU749" s="287" t="s">
        <v>99</v>
      </c>
      <c r="AV749" s="14" t="s">
        <v>196</v>
      </c>
      <c r="AW749" s="14" t="s">
        <v>38</v>
      </c>
      <c r="AX749" s="14" t="s">
        <v>91</v>
      </c>
      <c r="AY749" s="287" t="s">
        <v>184</v>
      </c>
    </row>
    <row r="750" s="2" customFormat="1" ht="16.5" customHeight="1">
      <c r="A750" s="40"/>
      <c r="B750" s="41"/>
      <c r="C750" s="245" t="s">
        <v>1205</v>
      </c>
      <c r="D750" s="245" t="s">
        <v>187</v>
      </c>
      <c r="E750" s="246" t="s">
        <v>1206</v>
      </c>
      <c r="F750" s="247" t="s">
        <v>1207</v>
      </c>
      <c r="G750" s="248" t="s">
        <v>269</v>
      </c>
      <c r="H750" s="249">
        <v>136.28</v>
      </c>
      <c r="I750" s="250"/>
      <c r="J750" s="251">
        <f>ROUND(I750*H750,2)</f>
        <v>0</v>
      </c>
      <c r="K750" s="247" t="s">
        <v>191</v>
      </c>
      <c r="L750" s="46"/>
      <c r="M750" s="252" t="s">
        <v>1</v>
      </c>
      <c r="N750" s="253" t="s">
        <v>49</v>
      </c>
      <c r="O750" s="93"/>
      <c r="P750" s="254">
        <f>O750*H750</f>
        <v>0</v>
      </c>
      <c r="Q750" s="254">
        <v>0</v>
      </c>
      <c r="R750" s="254">
        <f>Q750*H750</f>
        <v>0</v>
      </c>
      <c r="S750" s="254">
        <v>0.073999999999999996</v>
      </c>
      <c r="T750" s="255">
        <f>S750*H750</f>
        <v>10.084719999999999</v>
      </c>
      <c r="U750" s="40"/>
      <c r="V750" s="40"/>
      <c r="W750" s="40"/>
      <c r="X750" s="40"/>
      <c r="Y750" s="40"/>
      <c r="Z750" s="40"/>
      <c r="AA750" s="40"/>
      <c r="AB750" s="40"/>
      <c r="AC750" s="40"/>
      <c r="AD750" s="40"/>
      <c r="AE750" s="40"/>
      <c r="AR750" s="256" t="s">
        <v>196</v>
      </c>
      <c r="AT750" s="256" t="s">
        <v>187</v>
      </c>
      <c r="AU750" s="256" t="s">
        <v>99</v>
      </c>
      <c r="AY750" s="18" t="s">
        <v>184</v>
      </c>
      <c r="BE750" s="257">
        <f>IF(N750="základní",J750,0)</f>
        <v>0</v>
      </c>
      <c r="BF750" s="257">
        <f>IF(N750="snížená",J750,0)</f>
        <v>0</v>
      </c>
      <c r="BG750" s="257">
        <f>IF(N750="zákl. přenesená",J750,0)</f>
        <v>0</v>
      </c>
      <c r="BH750" s="257">
        <f>IF(N750="sníž. přenesená",J750,0)</f>
        <v>0</v>
      </c>
      <c r="BI750" s="257">
        <f>IF(N750="nulová",J750,0)</f>
        <v>0</v>
      </c>
      <c r="BJ750" s="18" t="s">
        <v>99</v>
      </c>
      <c r="BK750" s="257">
        <f>ROUND(I750*H750,2)</f>
        <v>0</v>
      </c>
      <c r="BL750" s="18" t="s">
        <v>196</v>
      </c>
      <c r="BM750" s="256" t="s">
        <v>1208</v>
      </c>
    </row>
    <row r="751" s="2" customFormat="1">
      <c r="A751" s="40"/>
      <c r="B751" s="41"/>
      <c r="C751" s="42"/>
      <c r="D751" s="258" t="s">
        <v>194</v>
      </c>
      <c r="E751" s="42"/>
      <c r="F751" s="259" t="s">
        <v>1202</v>
      </c>
      <c r="G751" s="42"/>
      <c r="H751" s="42"/>
      <c r="I751" s="156"/>
      <c r="J751" s="42"/>
      <c r="K751" s="42"/>
      <c r="L751" s="46"/>
      <c r="M751" s="260"/>
      <c r="N751" s="261"/>
      <c r="O751" s="93"/>
      <c r="P751" s="93"/>
      <c r="Q751" s="93"/>
      <c r="R751" s="93"/>
      <c r="S751" s="93"/>
      <c r="T751" s="94"/>
      <c r="U751" s="40"/>
      <c r="V751" s="40"/>
      <c r="W751" s="40"/>
      <c r="X751" s="40"/>
      <c r="Y751" s="40"/>
      <c r="Z751" s="40"/>
      <c r="AA751" s="40"/>
      <c r="AB751" s="40"/>
      <c r="AC751" s="40"/>
      <c r="AD751" s="40"/>
      <c r="AE751" s="40"/>
      <c r="AT751" s="18" t="s">
        <v>194</v>
      </c>
      <c r="AU751" s="18" t="s">
        <v>99</v>
      </c>
    </row>
    <row r="752" s="15" customFormat="1">
      <c r="A752" s="15"/>
      <c r="B752" s="288"/>
      <c r="C752" s="289"/>
      <c r="D752" s="258" t="s">
        <v>271</v>
      </c>
      <c r="E752" s="290" t="s">
        <v>1</v>
      </c>
      <c r="F752" s="291" t="s">
        <v>760</v>
      </c>
      <c r="G752" s="289"/>
      <c r="H752" s="290" t="s">
        <v>1</v>
      </c>
      <c r="I752" s="292"/>
      <c r="J752" s="289"/>
      <c r="K752" s="289"/>
      <c r="L752" s="293"/>
      <c r="M752" s="294"/>
      <c r="N752" s="295"/>
      <c r="O752" s="295"/>
      <c r="P752" s="295"/>
      <c r="Q752" s="295"/>
      <c r="R752" s="295"/>
      <c r="S752" s="295"/>
      <c r="T752" s="296"/>
      <c r="U752" s="15"/>
      <c r="V752" s="15"/>
      <c r="W752" s="15"/>
      <c r="X752" s="15"/>
      <c r="Y752" s="15"/>
      <c r="Z752" s="15"/>
      <c r="AA752" s="15"/>
      <c r="AB752" s="15"/>
      <c r="AC752" s="15"/>
      <c r="AD752" s="15"/>
      <c r="AE752" s="15"/>
      <c r="AT752" s="297" t="s">
        <v>271</v>
      </c>
      <c r="AU752" s="297" t="s">
        <v>99</v>
      </c>
      <c r="AV752" s="15" t="s">
        <v>91</v>
      </c>
      <c r="AW752" s="15" t="s">
        <v>38</v>
      </c>
      <c r="AX752" s="15" t="s">
        <v>83</v>
      </c>
      <c r="AY752" s="297" t="s">
        <v>184</v>
      </c>
    </row>
    <row r="753" s="13" customFormat="1">
      <c r="A753" s="13"/>
      <c r="B753" s="266"/>
      <c r="C753" s="267"/>
      <c r="D753" s="258" t="s">
        <v>271</v>
      </c>
      <c r="E753" s="268" t="s">
        <v>1</v>
      </c>
      <c r="F753" s="269" t="s">
        <v>1209</v>
      </c>
      <c r="G753" s="267"/>
      <c r="H753" s="270">
        <v>47.850000000000001</v>
      </c>
      <c r="I753" s="271"/>
      <c r="J753" s="267"/>
      <c r="K753" s="267"/>
      <c r="L753" s="272"/>
      <c r="M753" s="273"/>
      <c r="N753" s="274"/>
      <c r="O753" s="274"/>
      <c r="P753" s="274"/>
      <c r="Q753" s="274"/>
      <c r="R753" s="274"/>
      <c r="S753" s="274"/>
      <c r="T753" s="275"/>
      <c r="U753" s="13"/>
      <c r="V753" s="13"/>
      <c r="W753" s="13"/>
      <c r="X753" s="13"/>
      <c r="Y753" s="13"/>
      <c r="Z753" s="13"/>
      <c r="AA753" s="13"/>
      <c r="AB753" s="13"/>
      <c r="AC753" s="13"/>
      <c r="AD753" s="13"/>
      <c r="AE753" s="13"/>
      <c r="AT753" s="276" t="s">
        <v>271</v>
      </c>
      <c r="AU753" s="276" t="s">
        <v>99</v>
      </c>
      <c r="AV753" s="13" t="s">
        <v>99</v>
      </c>
      <c r="AW753" s="13" t="s">
        <v>38</v>
      </c>
      <c r="AX753" s="13" t="s">
        <v>83</v>
      </c>
      <c r="AY753" s="276" t="s">
        <v>184</v>
      </c>
    </row>
    <row r="754" s="13" customFormat="1">
      <c r="A754" s="13"/>
      <c r="B754" s="266"/>
      <c r="C754" s="267"/>
      <c r="D754" s="258" t="s">
        <v>271</v>
      </c>
      <c r="E754" s="268" t="s">
        <v>1</v>
      </c>
      <c r="F754" s="269" t="s">
        <v>1210</v>
      </c>
      <c r="G754" s="267"/>
      <c r="H754" s="270">
        <v>88.430000000000007</v>
      </c>
      <c r="I754" s="271"/>
      <c r="J754" s="267"/>
      <c r="K754" s="267"/>
      <c r="L754" s="272"/>
      <c r="M754" s="273"/>
      <c r="N754" s="274"/>
      <c r="O754" s="274"/>
      <c r="P754" s="274"/>
      <c r="Q754" s="274"/>
      <c r="R754" s="274"/>
      <c r="S754" s="274"/>
      <c r="T754" s="275"/>
      <c r="U754" s="13"/>
      <c r="V754" s="13"/>
      <c r="W754" s="13"/>
      <c r="X754" s="13"/>
      <c r="Y754" s="13"/>
      <c r="Z754" s="13"/>
      <c r="AA754" s="13"/>
      <c r="AB754" s="13"/>
      <c r="AC754" s="13"/>
      <c r="AD754" s="13"/>
      <c r="AE754" s="13"/>
      <c r="AT754" s="276" t="s">
        <v>271</v>
      </c>
      <c r="AU754" s="276" t="s">
        <v>99</v>
      </c>
      <c r="AV754" s="13" t="s">
        <v>99</v>
      </c>
      <c r="AW754" s="13" t="s">
        <v>38</v>
      </c>
      <c r="AX754" s="13" t="s">
        <v>83</v>
      </c>
      <c r="AY754" s="276" t="s">
        <v>184</v>
      </c>
    </row>
    <row r="755" s="14" customFormat="1">
      <c r="A755" s="14"/>
      <c r="B755" s="277"/>
      <c r="C755" s="278"/>
      <c r="D755" s="258" t="s">
        <v>271</v>
      </c>
      <c r="E755" s="279" t="s">
        <v>1</v>
      </c>
      <c r="F755" s="280" t="s">
        <v>273</v>
      </c>
      <c r="G755" s="278"/>
      <c r="H755" s="281">
        <v>136.28</v>
      </c>
      <c r="I755" s="282"/>
      <c r="J755" s="278"/>
      <c r="K755" s="278"/>
      <c r="L755" s="283"/>
      <c r="M755" s="284"/>
      <c r="N755" s="285"/>
      <c r="O755" s="285"/>
      <c r="P755" s="285"/>
      <c r="Q755" s="285"/>
      <c r="R755" s="285"/>
      <c r="S755" s="285"/>
      <c r="T755" s="286"/>
      <c r="U755" s="14"/>
      <c r="V755" s="14"/>
      <c r="W755" s="14"/>
      <c r="X755" s="14"/>
      <c r="Y755" s="14"/>
      <c r="Z755" s="14"/>
      <c r="AA755" s="14"/>
      <c r="AB755" s="14"/>
      <c r="AC755" s="14"/>
      <c r="AD755" s="14"/>
      <c r="AE755" s="14"/>
      <c r="AT755" s="287" t="s">
        <v>271</v>
      </c>
      <c r="AU755" s="287" t="s">
        <v>99</v>
      </c>
      <c r="AV755" s="14" t="s">
        <v>196</v>
      </c>
      <c r="AW755" s="14" t="s">
        <v>38</v>
      </c>
      <c r="AX755" s="14" t="s">
        <v>91</v>
      </c>
      <c r="AY755" s="287" t="s">
        <v>184</v>
      </c>
    </row>
    <row r="756" s="2" customFormat="1" ht="16.5" customHeight="1">
      <c r="A756" s="40"/>
      <c r="B756" s="41"/>
      <c r="C756" s="245" t="s">
        <v>1211</v>
      </c>
      <c r="D756" s="245" t="s">
        <v>187</v>
      </c>
      <c r="E756" s="246" t="s">
        <v>1212</v>
      </c>
      <c r="F756" s="247" t="s">
        <v>1213</v>
      </c>
      <c r="G756" s="248" t="s">
        <v>319</v>
      </c>
      <c r="H756" s="249">
        <v>68.927999999999997</v>
      </c>
      <c r="I756" s="250"/>
      <c r="J756" s="251">
        <f>ROUND(I756*H756,2)</f>
        <v>0</v>
      </c>
      <c r="K756" s="247" t="s">
        <v>191</v>
      </c>
      <c r="L756" s="46"/>
      <c r="M756" s="252" t="s">
        <v>1</v>
      </c>
      <c r="N756" s="253" t="s">
        <v>49</v>
      </c>
      <c r="O756" s="93"/>
      <c r="P756" s="254">
        <f>O756*H756</f>
        <v>0</v>
      </c>
      <c r="Q756" s="254">
        <v>0</v>
      </c>
      <c r="R756" s="254">
        <f>Q756*H756</f>
        <v>0</v>
      </c>
      <c r="S756" s="254">
        <v>1.3999999999999999</v>
      </c>
      <c r="T756" s="255">
        <f>S756*H756</f>
        <v>96.499199999999988</v>
      </c>
      <c r="U756" s="40"/>
      <c r="V756" s="40"/>
      <c r="W756" s="40"/>
      <c r="X756" s="40"/>
      <c r="Y756" s="40"/>
      <c r="Z756" s="40"/>
      <c r="AA756" s="40"/>
      <c r="AB756" s="40"/>
      <c r="AC756" s="40"/>
      <c r="AD756" s="40"/>
      <c r="AE756" s="40"/>
      <c r="AR756" s="256" t="s">
        <v>196</v>
      </c>
      <c r="AT756" s="256" t="s">
        <v>187</v>
      </c>
      <c r="AU756" s="256" t="s">
        <v>99</v>
      </c>
      <c r="AY756" s="18" t="s">
        <v>184</v>
      </c>
      <c r="BE756" s="257">
        <f>IF(N756="základní",J756,0)</f>
        <v>0</v>
      </c>
      <c r="BF756" s="257">
        <f>IF(N756="snížená",J756,0)</f>
        <v>0</v>
      </c>
      <c r="BG756" s="257">
        <f>IF(N756="zákl. přenesená",J756,0)</f>
        <v>0</v>
      </c>
      <c r="BH756" s="257">
        <f>IF(N756="sníž. přenesená",J756,0)</f>
        <v>0</v>
      </c>
      <c r="BI756" s="257">
        <f>IF(N756="nulová",J756,0)</f>
        <v>0</v>
      </c>
      <c r="BJ756" s="18" t="s">
        <v>99</v>
      </c>
      <c r="BK756" s="257">
        <f>ROUND(I756*H756,2)</f>
        <v>0</v>
      </c>
      <c r="BL756" s="18" t="s">
        <v>196</v>
      </c>
      <c r="BM756" s="256" t="s">
        <v>1214</v>
      </c>
    </row>
    <row r="757" s="15" customFormat="1">
      <c r="A757" s="15"/>
      <c r="B757" s="288"/>
      <c r="C757" s="289"/>
      <c r="D757" s="258" t="s">
        <v>271</v>
      </c>
      <c r="E757" s="290" t="s">
        <v>1</v>
      </c>
      <c r="F757" s="291" t="s">
        <v>760</v>
      </c>
      <c r="G757" s="289"/>
      <c r="H757" s="290" t="s">
        <v>1</v>
      </c>
      <c r="I757" s="292"/>
      <c r="J757" s="289"/>
      <c r="K757" s="289"/>
      <c r="L757" s="293"/>
      <c r="M757" s="294"/>
      <c r="N757" s="295"/>
      <c r="O757" s="295"/>
      <c r="P757" s="295"/>
      <c r="Q757" s="295"/>
      <c r="R757" s="295"/>
      <c r="S757" s="295"/>
      <c r="T757" s="296"/>
      <c r="U757" s="15"/>
      <c r="V757" s="15"/>
      <c r="W757" s="15"/>
      <c r="X757" s="15"/>
      <c r="Y757" s="15"/>
      <c r="Z757" s="15"/>
      <c r="AA757" s="15"/>
      <c r="AB757" s="15"/>
      <c r="AC757" s="15"/>
      <c r="AD757" s="15"/>
      <c r="AE757" s="15"/>
      <c r="AT757" s="297" t="s">
        <v>271</v>
      </c>
      <c r="AU757" s="297" t="s">
        <v>99</v>
      </c>
      <c r="AV757" s="15" t="s">
        <v>91</v>
      </c>
      <c r="AW757" s="15" t="s">
        <v>38</v>
      </c>
      <c r="AX757" s="15" t="s">
        <v>83</v>
      </c>
      <c r="AY757" s="297" t="s">
        <v>184</v>
      </c>
    </row>
    <row r="758" s="13" customFormat="1">
      <c r="A758" s="13"/>
      <c r="B758" s="266"/>
      <c r="C758" s="267"/>
      <c r="D758" s="258" t="s">
        <v>271</v>
      </c>
      <c r="E758" s="268" t="s">
        <v>1</v>
      </c>
      <c r="F758" s="269" t="s">
        <v>1215</v>
      </c>
      <c r="G758" s="267"/>
      <c r="H758" s="270">
        <v>6.0449999999999999</v>
      </c>
      <c r="I758" s="271"/>
      <c r="J758" s="267"/>
      <c r="K758" s="267"/>
      <c r="L758" s="272"/>
      <c r="M758" s="273"/>
      <c r="N758" s="274"/>
      <c r="O758" s="274"/>
      <c r="P758" s="274"/>
      <c r="Q758" s="274"/>
      <c r="R758" s="274"/>
      <c r="S758" s="274"/>
      <c r="T758" s="275"/>
      <c r="U758" s="13"/>
      <c r="V758" s="13"/>
      <c r="W758" s="13"/>
      <c r="X758" s="13"/>
      <c r="Y758" s="13"/>
      <c r="Z758" s="13"/>
      <c r="AA758" s="13"/>
      <c r="AB758" s="13"/>
      <c r="AC758" s="13"/>
      <c r="AD758" s="13"/>
      <c r="AE758" s="13"/>
      <c r="AT758" s="276" t="s">
        <v>271</v>
      </c>
      <c r="AU758" s="276" t="s">
        <v>99</v>
      </c>
      <c r="AV758" s="13" t="s">
        <v>99</v>
      </c>
      <c r="AW758" s="13" t="s">
        <v>38</v>
      </c>
      <c r="AX758" s="13" t="s">
        <v>83</v>
      </c>
      <c r="AY758" s="276" t="s">
        <v>184</v>
      </c>
    </row>
    <row r="759" s="13" customFormat="1">
      <c r="A759" s="13"/>
      <c r="B759" s="266"/>
      <c r="C759" s="267"/>
      <c r="D759" s="258" t="s">
        <v>271</v>
      </c>
      <c r="E759" s="268" t="s">
        <v>1</v>
      </c>
      <c r="F759" s="269" t="s">
        <v>1216</v>
      </c>
      <c r="G759" s="267"/>
      <c r="H759" s="270">
        <v>18.359999999999999</v>
      </c>
      <c r="I759" s="271"/>
      <c r="J759" s="267"/>
      <c r="K759" s="267"/>
      <c r="L759" s="272"/>
      <c r="M759" s="273"/>
      <c r="N759" s="274"/>
      <c r="O759" s="274"/>
      <c r="P759" s="274"/>
      <c r="Q759" s="274"/>
      <c r="R759" s="274"/>
      <c r="S759" s="274"/>
      <c r="T759" s="275"/>
      <c r="U759" s="13"/>
      <c r="V759" s="13"/>
      <c r="W759" s="13"/>
      <c r="X759" s="13"/>
      <c r="Y759" s="13"/>
      <c r="Z759" s="13"/>
      <c r="AA759" s="13"/>
      <c r="AB759" s="13"/>
      <c r="AC759" s="13"/>
      <c r="AD759" s="13"/>
      <c r="AE759" s="13"/>
      <c r="AT759" s="276" t="s">
        <v>271</v>
      </c>
      <c r="AU759" s="276" t="s">
        <v>99</v>
      </c>
      <c r="AV759" s="13" t="s">
        <v>99</v>
      </c>
      <c r="AW759" s="13" t="s">
        <v>38</v>
      </c>
      <c r="AX759" s="13" t="s">
        <v>83</v>
      </c>
      <c r="AY759" s="276" t="s">
        <v>184</v>
      </c>
    </row>
    <row r="760" s="13" customFormat="1">
      <c r="A760" s="13"/>
      <c r="B760" s="266"/>
      <c r="C760" s="267"/>
      <c r="D760" s="258" t="s">
        <v>271</v>
      </c>
      <c r="E760" s="268" t="s">
        <v>1</v>
      </c>
      <c r="F760" s="269" t="s">
        <v>1217</v>
      </c>
      <c r="G760" s="267"/>
      <c r="H760" s="270">
        <v>13.414999999999999</v>
      </c>
      <c r="I760" s="271"/>
      <c r="J760" s="267"/>
      <c r="K760" s="267"/>
      <c r="L760" s="272"/>
      <c r="M760" s="273"/>
      <c r="N760" s="274"/>
      <c r="O760" s="274"/>
      <c r="P760" s="274"/>
      <c r="Q760" s="274"/>
      <c r="R760" s="274"/>
      <c r="S760" s="274"/>
      <c r="T760" s="275"/>
      <c r="U760" s="13"/>
      <c r="V760" s="13"/>
      <c r="W760" s="13"/>
      <c r="X760" s="13"/>
      <c r="Y760" s="13"/>
      <c r="Z760" s="13"/>
      <c r="AA760" s="13"/>
      <c r="AB760" s="13"/>
      <c r="AC760" s="13"/>
      <c r="AD760" s="13"/>
      <c r="AE760" s="13"/>
      <c r="AT760" s="276" t="s">
        <v>271</v>
      </c>
      <c r="AU760" s="276" t="s">
        <v>99</v>
      </c>
      <c r="AV760" s="13" t="s">
        <v>99</v>
      </c>
      <c r="AW760" s="13" t="s">
        <v>38</v>
      </c>
      <c r="AX760" s="13" t="s">
        <v>83</v>
      </c>
      <c r="AY760" s="276" t="s">
        <v>184</v>
      </c>
    </row>
    <row r="761" s="13" customFormat="1">
      <c r="A761" s="13"/>
      <c r="B761" s="266"/>
      <c r="C761" s="267"/>
      <c r="D761" s="258" t="s">
        <v>271</v>
      </c>
      <c r="E761" s="268" t="s">
        <v>1</v>
      </c>
      <c r="F761" s="269" t="s">
        <v>1218</v>
      </c>
      <c r="G761" s="267"/>
      <c r="H761" s="270">
        <v>31.108000000000001</v>
      </c>
      <c r="I761" s="271"/>
      <c r="J761" s="267"/>
      <c r="K761" s="267"/>
      <c r="L761" s="272"/>
      <c r="M761" s="273"/>
      <c r="N761" s="274"/>
      <c r="O761" s="274"/>
      <c r="P761" s="274"/>
      <c r="Q761" s="274"/>
      <c r="R761" s="274"/>
      <c r="S761" s="274"/>
      <c r="T761" s="275"/>
      <c r="U761" s="13"/>
      <c r="V761" s="13"/>
      <c r="W761" s="13"/>
      <c r="X761" s="13"/>
      <c r="Y761" s="13"/>
      <c r="Z761" s="13"/>
      <c r="AA761" s="13"/>
      <c r="AB761" s="13"/>
      <c r="AC761" s="13"/>
      <c r="AD761" s="13"/>
      <c r="AE761" s="13"/>
      <c r="AT761" s="276" t="s">
        <v>271</v>
      </c>
      <c r="AU761" s="276" t="s">
        <v>99</v>
      </c>
      <c r="AV761" s="13" t="s">
        <v>99</v>
      </c>
      <c r="AW761" s="13" t="s">
        <v>38</v>
      </c>
      <c r="AX761" s="13" t="s">
        <v>83</v>
      </c>
      <c r="AY761" s="276" t="s">
        <v>184</v>
      </c>
    </row>
    <row r="762" s="14" customFormat="1">
      <c r="A762" s="14"/>
      <c r="B762" s="277"/>
      <c r="C762" s="278"/>
      <c r="D762" s="258" t="s">
        <v>271</v>
      </c>
      <c r="E762" s="279" t="s">
        <v>1</v>
      </c>
      <c r="F762" s="280" t="s">
        <v>273</v>
      </c>
      <c r="G762" s="278"/>
      <c r="H762" s="281">
        <v>68.927999999999997</v>
      </c>
      <c r="I762" s="282"/>
      <c r="J762" s="278"/>
      <c r="K762" s="278"/>
      <c r="L762" s="283"/>
      <c r="M762" s="284"/>
      <c r="N762" s="285"/>
      <c r="O762" s="285"/>
      <c r="P762" s="285"/>
      <c r="Q762" s="285"/>
      <c r="R762" s="285"/>
      <c r="S762" s="285"/>
      <c r="T762" s="286"/>
      <c r="U762" s="14"/>
      <c r="V762" s="14"/>
      <c r="W762" s="14"/>
      <c r="X762" s="14"/>
      <c r="Y762" s="14"/>
      <c r="Z762" s="14"/>
      <c r="AA762" s="14"/>
      <c r="AB762" s="14"/>
      <c r="AC762" s="14"/>
      <c r="AD762" s="14"/>
      <c r="AE762" s="14"/>
      <c r="AT762" s="287" t="s">
        <v>271</v>
      </c>
      <c r="AU762" s="287" t="s">
        <v>99</v>
      </c>
      <c r="AV762" s="14" t="s">
        <v>196</v>
      </c>
      <c r="AW762" s="14" t="s">
        <v>38</v>
      </c>
      <c r="AX762" s="14" t="s">
        <v>91</v>
      </c>
      <c r="AY762" s="287" t="s">
        <v>184</v>
      </c>
    </row>
    <row r="763" s="2" customFormat="1" ht="16.5" customHeight="1">
      <c r="A763" s="40"/>
      <c r="B763" s="41"/>
      <c r="C763" s="245" t="s">
        <v>1219</v>
      </c>
      <c r="D763" s="245" t="s">
        <v>187</v>
      </c>
      <c r="E763" s="246" t="s">
        <v>1220</v>
      </c>
      <c r="F763" s="247" t="s">
        <v>1221</v>
      </c>
      <c r="G763" s="248" t="s">
        <v>319</v>
      </c>
      <c r="H763" s="249">
        <v>16.678000000000001</v>
      </c>
      <c r="I763" s="250"/>
      <c r="J763" s="251">
        <f>ROUND(I763*H763,2)</f>
        <v>0</v>
      </c>
      <c r="K763" s="247" t="s">
        <v>191</v>
      </c>
      <c r="L763" s="46"/>
      <c r="M763" s="252" t="s">
        <v>1</v>
      </c>
      <c r="N763" s="253" t="s">
        <v>49</v>
      </c>
      <c r="O763" s="93"/>
      <c r="P763" s="254">
        <f>O763*H763</f>
        <v>0</v>
      </c>
      <c r="Q763" s="254">
        <v>0</v>
      </c>
      <c r="R763" s="254">
        <f>Q763*H763</f>
        <v>0</v>
      </c>
      <c r="S763" s="254">
        <v>1.3999999999999999</v>
      </c>
      <c r="T763" s="255">
        <f>S763*H763</f>
        <v>23.3492</v>
      </c>
      <c r="U763" s="40"/>
      <c r="V763" s="40"/>
      <c r="W763" s="40"/>
      <c r="X763" s="40"/>
      <c r="Y763" s="40"/>
      <c r="Z763" s="40"/>
      <c r="AA763" s="40"/>
      <c r="AB763" s="40"/>
      <c r="AC763" s="40"/>
      <c r="AD763" s="40"/>
      <c r="AE763" s="40"/>
      <c r="AR763" s="256" t="s">
        <v>196</v>
      </c>
      <c r="AT763" s="256" t="s">
        <v>187</v>
      </c>
      <c r="AU763" s="256" t="s">
        <v>99</v>
      </c>
      <c r="AY763" s="18" t="s">
        <v>184</v>
      </c>
      <c r="BE763" s="257">
        <f>IF(N763="základní",J763,0)</f>
        <v>0</v>
      </c>
      <c r="BF763" s="257">
        <f>IF(N763="snížená",J763,0)</f>
        <v>0</v>
      </c>
      <c r="BG763" s="257">
        <f>IF(N763="zákl. přenesená",J763,0)</f>
        <v>0</v>
      </c>
      <c r="BH763" s="257">
        <f>IF(N763="sníž. přenesená",J763,0)</f>
        <v>0</v>
      </c>
      <c r="BI763" s="257">
        <f>IF(N763="nulová",J763,0)</f>
        <v>0</v>
      </c>
      <c r="BJ763" s="18" t="s">
        <v>99</v>
      </c>
      <c r="BK763" s="257">
        <f>ROUND(I763*H763,2)</f>
        <v>0</v>
      </c>
      <c r="BL763" s="18" t="s">
        <v>196</v>
      </c>
      <c r="BM763" s="256" t="s">
        <v>1222</v>
      </c>
    </row>
    <row r="764" s="15" customFormat="1">
      <c r="A764" s="15"/>
      <c r="B764" s="288"/>
      <c r="C764" s="289"/>
      <c r="D764" s="258" t="s">
        <v>271</v>
      </c>
      <c r="E764" s="290" t="s">
        <v>1</v>
      </c>
      <c r="F764" s="291" t="s">
        <v>760</v>
      </c>
      <c r="G764" s="289"/>
      <c r="H764" s="290" t="s">
        <v>1</v>
      </c>
      <c r="I764" s="292"/>
      <c r="J764" s="289"/>
      <c r="K764" s="289"/>
      <c r="L764" s="293"/>
      <c r="M764" s="294"/>
      <c r="N764" s="295"/>
      <c r="O764" s="295"/>
      <c r="P764" s="295"/>
      <c r="Q764" s="295"/>
      <c r="R764" s="295"/>
      <c r="S764" s="295"/>
      <c r="T764" s="296"/>
      <c r="U764" s="15"/>
      <c r="V764" s="15"/>
      <c r="W764" s="15"/>
      <c r="X764" s="15"/>
      <c r="Y764" s="15"/>
      <c r="Z764" s="15"/>
      <c r="AA764" s="15"/>
      <c r="AB764" s="15"/>
      <c r="AC764" s="15"/>
      <c r="AD764" s="15"/>
      <c r="AE764" s="15"/>
      <c r="AT764" s="297" t="s">
        <v>271</v>
      </c>
      <c r="AU764" s="297" t="s">
        <v>99</v>
      </c>
      <c r="AV764" s="15" t="s">
        <v>91</v>
      </c>
      <c r="AW764" s="15" t="s">
        <v>38</v>
      </c>
      <c r="AX764" s="15" t="s">
        <v>83</v>
      </c>
      <c r="AY764" s="297" t="s">
        <v>184</v>
      </c>
    </row>
    <row r="765" s="13" customFormat="1">
      <c r="A765" s="13"/>
      <c r="B765" s="266"/>
      <c r="C765" s="267"/>
      <c r="D765" s="258" t="s">
        <v>271</v>
      </c>
      <c r="E765" s="268" t="s">
        <v>1</v>
      </c>
      <c r="F765" s="269" t="s">
        <v>1223</v>
      </c>
      <c r="G765" s="267"/>
      <c r="H765" s="270">
        <v>16.678000000000001</v>
      </c>
      <c r="I765" s="271"/>
      <c r="J765" s="267"/>
      <c r="K765" s="267"/>
      <c r="L765" s="272"/>
      <c r="M765" s="273"/>
      <c r="N765" s="274"/>
      <c r="O765" s="274"/>
      <c r="P765" s="274"/>
      <c r="Q765" s="274"/>
      <c r="R765" s="274"/>
      <c r="S765" s="274"/>
      <c r="T765" s="275"/>
      <c r="U765" s="13"/>
      <c r="V765" s="13"/>
      <c r="W765" s="13"/>
      <c r="X765" s="13"/>
      <c r="Y765" s="13"/>
      <c r="Z765" s="13"/>
      <c r="AA765" s="13"/>
      <c r="AB765" s="13"/>
      <c r="AC765" s="13"/>
      <c r="AD765" s="13"/>
      <c r="AE765" s="13"/>
      <c r="AT765" s="276" t="s">
        <v>271</v>
      </c>
      <c r="AU765" s="276" t="s">
        <v>99</v>
      </c>
      <c r="AV765" s="13" t="s">
        <v>99</v>
      </c>
      <c r="AW765" s="13" t="s">
        <v>38</v>
      </c>
      <c r="AX765" s="13" t="s">
        <v>83</v>
      </c>
      <c r="AY765" s="276" t="s">
        <v>184</v>
      </c>
    </row>
    <row r="766" s="14" customFormat="1">
      <c r="A766" s="14"/>
      <c r="B766" s="277"/>
      <c r="C766" s="278"/>
      <c r="D766" s="258" t="s">
        <v>271</v>
      </c>
      <c r="E766" s="279" t="s">
        <v>1</v>
      </c>
      <c r="F766" s="280" t="s">
        <v>273</v>
      </c>
      <c r="G766" s="278"/>
      <c r="H766" s="281">
        <v>16.678000000000001</v>
      </c>
      <c r="I766" s="282"/>
      <c r="J766" s="278"/>
      <c r="K766" s="278"/>
      <c r="L766" s="283"/>
      <c r="M766" s="284"/>
      <c r="N766" s="285"/>
      <c r="O766" s="285"/>
      <c r="P766" s="285"/>
      <c r="Q766" s="285"/>
      <c r="R766" s="285"/>
      <c r="S766" s="285"/>
      <c r="T766" s="286"/>
      <c r="U766" s="14"/>
      <c r="V766" s="14"/>
      <c r="W766" s="14"/>
      <c r="X766" s="14"/>
      <c r="Y766" s="14"/>
      <c r="Z766" s="14"/>
      <c r="AA766" s="14"/>
      <c r="AB766" s="14"/>
      <c r="AC766" s="14"/>
      <c r="AD766" s="14"/>
      <c r="AE766" s="14"/>
      <c r="AT766" s="287" t="s">
        <v>271</v>
      </c>
      <c r="AU766" s="287" t="s">
        <v>99</v>
      </c>
      <c r="AV766" s="14" t="s">
        <v>196</v>
      </c>
      <c r="AW766" s="14" t="s">
        <v>38</v>
      </c>
      <c r="AX766" s="14" t="s">
        <v>91</v>
      </c>
      <c r="AY766" s="287" t="s">
        <v>184</v>
      </c>
    </row>
    <row r="767" s="2" customFormat="1" ht="16.5" customHeight="1">
      <c r="A767" s="40"/>
      <c r="B767" s="41"/>
      <c r="C767" s="245" t="s">
        <v>1224</v>
      </c>
      <c r="D767" s="245" t="s">
        <v>187</v>
      </c>
      <c r="E767" s="246" t="s">
        <v>1225</v>
      </c>
      <c r="F767" s="247" t="s">
        <v>1226</v>
      </c>
      <c r="G767" s="248" t="s">
        <v>269</v>
      </c>
      <c r="H767" s="249">
        <v>683.98599999999999</v>
      </c>
      <c r="I767" s="250"/>
      <c r="J767" s="251">
        <f>ROUND(I767*H767,2)</f>
        <v>0</v>
      </c>
      <c r="K767" s="247" t="s">
        <v>191</v>
      </c>
      <c r="L767" s="46"/>
      <c r="M767" s="252" t="s">
        <v>1</v>
      </c>
      <c r="N767" s="253" t="s">
        <v>49</v>
      </c>
      <c r="O767" s="93"/>
      <c r="P767" s="254">
        <f>O767*H767</f>
        <v>0</v>
      </c>
      <c r="Q767" s="254">
        <v>0</v>
      </c>
      <c r="R767" s="254">
        <f>Q767*H767</f>
        <v>0</v>
      </c>
      <c r="S767" s="254">
        <v>0.183</v>
      </c>
      <c r="T767" s="255">
        <f>S767*H767</f>
        <v>125.169438</v>
      </c>
      <c r="U767" s="40"/>
      <c r="V767" s="40"/>
      <c r="W767" s="40"/>
      <c r="X767" s="40"/>
      <c r="Y767" s="40"/>
      <c r="Z767" s="40"/>
      <c r="AA767" s="40"/>
      <c r="AB767" s="40"/>
      <c r="AC767" s="40"/>
      <c r="AD767" s="40"/>
      <c r="AE767" s="40"/>
      <c r="AR767" s="256" t="s">
        <v>196</v>
      </c>
      <c r="AT767" s="256" t="s">
        <v>187</v>
      </c>
      <c r="AU767" s="256" t="s">
        <v>99</v>
      </c>
      <c r="AY767" s="18" t="s">
        <v>184</v>
      </c>
      <c r="BE767" s="257">
        <f>IF(N767="základní",J767,0)</f>
        <v>0</v>
      </c>
      <c r="BF767" s="257">
        <f>IF(N767="snížená",J767,0)</f>
        <v>0</v>
      </c>
      <c r="BG767" s="257">
        <f>IF(N767="zákl. přenesená",J767,0)</f>
        <v>0</v>
      </c>
      <c r="BH767" s="257">
        <f>IF(N767="sníž. přenesená",J767,0)</f>
        <v>0</v>
      </c>
      <c r="BI767" s="257">
        <f>IF(N767="nulová",J767,0)</f>
        <v>0</v>
      </c>
      <c r="BJ767" s="18" t="s">
        <v>99</v>
      </c>
      <c r="BK767" s="257">
        <f>ROUND(I767*H767,2)</f>
        <v>0</v>
      </c>
      <c r="BL767" s="18" t="s">
        <v>196</v>
      </c>
      <c r="BM767" s="256" t="s">
        <v>1227</v>
      </c>
    </row>
    <row r="768" s="15" customFormat="1">
      <c r="A768" s="15"/>
      <c r="B768" s="288"/>
      <c r="C768" s="289"/>
      <c r="D768" s="258" t="s">
        <v>271</v>
      </c>
      <c r="E768" s="290" t="s">
        <v>1</v>
      </c>
      <c r="F768" s="291" t="s">
        <v>548</v>
      </c>
      <c r="G768" s="289"/>
      <c r="H768" s="290" t="s">
        <v>1</v>
      </c>
      <c r="I768" s="292"/>
      <c r="J768" s="289"/>
      <c r="K768" s="289"/>
      <c r="L768" s="293"/>
      <c r="M768" s="294"/>
      <c r="N768" s="295"/>
      <c r="O768" s="295"/>
      <c r="P768" s="295"/>
      <c r="Q768" s="295"/>
      <c r="R768" s="295"/>
      <c r="S768" s="295"/>
      <c r="T768" s="296"/>
      <c r="U768" s="15"/>
      <c r="V768" s="15"/>
      <c r="W768" s="15"/>
      <c r="X768" s="15"/>
      <c r="Y768" s="15"/>
      <c r="Z768" s="15"/>
      <c r="AA768" s="15"/>
      <c r="AB768" s="15"/>
      <c r="AC768" s="15"/>
      <c r="AD768" s="15"/>
      <c r="AE768" s="15"/>
      <c r="AT768" s="297" t="s">
        <v>271</v>
      </c>
      <c r="AU768" s="297" t="s">
        <v>99</v>
      </c>
      <c r="AV768" s="15" t="s">
        <v>91</v>
      </c>
      <c r="AW768" s="15" t="s">
        <v>38</v>
      </c>
      <c r="AX768" s="15" t="s">
        <v>83</v>
      </c>
      <c r="AY768" s="297" t="s">
        <v>184</v>
      </c>
    </row>
    <row r="769" s="15" customFormat="1">
      <c r="A769" s="15"/>
      <c r="B769" s="288"/>
      <c r="C769" s="289"/>
      <c r="D769" s="258" t="s">
        <v>271</v>
      </c>
      <c r="E769" s="290" t="s">
        <v>1</v>
      </c>
      <c r="F769" s="291" t="s">
        <v>661</v>
      </c>
      <c r="G769" s="289"/>
      <c r="H769" s="290" t="s">
        <v>1</v>
      </c>
      <c r="I769" s="292"/>
      <c r="J769" s="289"/>
      <c r="K769" s="289"/>
      <c r="L769" s="293"/>
      <c r="M769" s="294"/>
      <c r="N769" s="295"/>
      <c r="O769" s="295"/>
      <c r="P769" s="295"/>
      <c r="Q769" s="295"/>
      <c r="R769" s="295"/>
      <c r="S769" s="295"/>
      <c r="T769" s="296"/>
      <c r="U769" s="15"/>
      <c r="V769" s="15"/>
      <c r="W769" s="15"/>
      <c r="X769" s="15"/>
      <c r="Y769" s="15"/>
      <c r="Z769" s="15"/>
      <c r="AA769" s="15"/>
      <c r="AB769" s="15"/>
      <c r="AC769" s="15"/>
      <c r="AD769" s="15"/>
      <c r="AE769" s="15"/>
      <c r="AT769" s="297" t="s">
        <v>271</v>
      </c>
      <c r="AU769" s="297" t="s">
        <v>99</v>
      </c>
      <c r="AV769" s="15" t="s">
        <v>91</v>
      </c>
      <c r="AW769" s="15" t="s">
        <v>38</v>
      </c>
      <c r="AX769" s="15" t="s">
        <v>83</v>
      </c>
      <c r="AY769" s="297" t="s">
        <v>184</v>
      </c>
    </row>
    <row r="770" s="13" customFormat="1">
      <c r="A770" s="13"/>
      <c r="B770" s="266"/>
      <c r="C770" s="267"/>
      <c r="D770" s="258" t="s">
        <v>271</v>
      </c>
      <c r="E770" s="268" t="s">
        <v>1</v>
      </c>
      <c r="F770" s="269" t="s">
        <v>1228</v>
      </c>
      <c r="G770" s="267"/>
      <c r="H770" s="270">
        <v>189.11600000000001</v>
      </c>
      <c r="I770" s="271"/>
      <c r="J770" s="267"/>
      <c r="K770" s="267"/>
      <c r="L770" s="272"/>
      <c r="M770" s="273"/>
      <c r="N770" s="274"/>
      <c r="O770" s="274"/>
      <c r="P770" s="274"/>
      <c r="Q770" s="274"/>
      <c r="R770" s="274"/>
      <c r="S770" s="274"/>
      <c r="T770" s="275"/>
      <c r="U770" s="13"/>
      <c r="V770" s="13"/>
      <c r="W770" s="13"/>
      <c r="X770" s="13"/>
      <c r="Y770" s="13"/>
      <c r="Z770" s="13"/>
      <c r="AA770" s="13"/>
      <c r="AB770" s="13"/>
      <c r="AC770" s="13"/>
      <c r="AD770" s="13"/>
      <c r="AE770" s="13"/>
      <c r="AT770" s="276" t="s">
        <v>271</v>
      </c>
      <c r="AU770" s="276" t="s">
        <v>99</v>
      </c>
      <c r="AV770" s="13" t="s">
        <v>99</v>
      </c>
      <c r="AW770" s="13" t="s">
        <v>38</v>
      </c>
      <c r="AX770" s="13" t="s">
        <v>83</v>
      </c>
      <c r="AY770" s="276" t="s">
        <v>184</v>
      </c>
    </row>
    <row r="771" s="16" customFormat="1">
      <c r="A771" s="16"/>
      <c r="B771" s="298"/>
      <c r="C771" s="299"/>
      <c r="D771" s="258" t="s">
        <v>271</v>
      </c>
      <c r="E771" s="300" t="s">
        <v>1</v>
      </c>
      <c r="F771" s="301" t="s">
        <v>346</v>
      </c>
      <c r="G771" s="299"/>
      <c r="H771" s="302">
        <v>189.11600000000001</v>
      </c>
      <c r="I771" s="303"/>
      <c r="J771" s="299"/>
      <c r="K771" s="299"/>
      <c r="L771" s="304"/>
      <c r="M771" s="305"/>
      <c r="N771" s="306"/>
      <c r="O771" s="306"/>
      <c r="P771" s="306"/>
      <c r="Q771" s="306"/>
      <c r="R771" s="306"/>
      <c r="S771" s="306"/>
      <c r="T771" s="307"/>
      <c r="U771" s="16"/>
      <c r="V771" s="16"/>
      <c r="W771" s="16"/>
      <c r="X771" s="16"/>
      <c r="Y771" s="16"/>
      <c r="Z771" s="16"/>
      <c r="AA771" s="16"/>
      <c r="AB771" s="16"/>
      <c r="AC771" s="16"/>
      <c r="AD771" s="16"/>
      <c r="AE771" s="16"/>
      <c r="AT771" s="308" t="s">
        <v>271</v>
      </c>
      <c r="AU771" s="308" t="s">
        <v>99</v>
      </c>
      <c r="AV771" s="16" t="s">
        <v>278</v>
      </c>
      <c r="AW771" s="16" t="s">
        <v>38</v>
      </c>
      <c r="AX771" s="16" t="s">
        <v>83</v>
      </c>
      <c r="AY771" s="308" t="s">
        <v>184</v>
      </c>
    </row>
    <row r="772" s="13" customFormat="1">
      <c r="A772" s="13"/>
      <c r="B772" s="266"/>
      <c r="C772" s="267"/>
      <c r="D772" s="258" t="s">
        <v>271</v>
      </c>
      <c r="E772" s="268" t="s">
        <v>1</v>
      </c>
      <c r="F772" s="269" t="s">
        <v>1229</v>
      </c>
      <c r="G772" s="267"/>
      <c r="H772" s="270">
        <v>250.91999999999999</v>
      </c>
      <c r="I772" s="271"/>
      <c r="J772" s="267"/>
      <c r="K772" s="267"/>
      <c r="L772" s="272"/>
      <c r="M772" s="273"/>
      <c r="N772" s="274"/>
      <c r="O772" s="274"/>
      <c r="P772" s="274"/>
      <c r="Q772" s="274"/>
      <c r="R772" s="274"/>
      <c r="S772" s="274"/>
      <c r="T772" s="275"/>
      <c r="U772" s="13"/>
      <c r="V772" s="13"/>
      <c r="W772" s="13"/>
      <c r="X772" s="13"/>
      <c r="Y772" s="13"/>
      <c r="Z772" s="13"/>
      <c r="AA772" s="13"/>
      <c r="AB772" s="13"/>
      <c r="AC772" s="13"/>
      <c r="AD772" s="13"/>
      <c r="AE772" s="13"/>
      <c r="AT772" s="276" t="s">
        <v>271</v>
      </c>
      <c r="AU772" s="276" t="s">
        <v>99</v>
      </c>
      <c r="AV772" s="13" t="s">
        <v>99</v>
      </c>
      <c r="AW772" s="13" t="s">
        <v>38</v>
      </c>
      <c r="AX772" s="13" t="s">
        <v>83</v>
      </c>
      <c r="AY772" s="276" t="s">
        <v>184</v>
      </c>
    </row>
    <row r="773" s="13" customFormat="1">
      <c r="A773" s="13"/>
      <c r="B773" s="266"/>
      <c r="C773" s="267"/>
      <c r="D773" s="258" t="s">
        <v>271</v>
      </c>
      <c r="E773" s="268" t="s">
        <v>1</v>
      </c>
      <c r="F773" s="269" t="s">
        <v>1230</v>
      </c>
      <c r="G773" s="267"/>
      <c r="H773" s="270">
        <v>243.94999999999999</v>
      </c>
      <c r="I773" s="271"/>
      <c r="J773" s="267"/>
      <c r="K773" s="267"/>
      <c r="L773" s="272"/>
      <c r="M773" s="273"/>
      <c r="N773" s="274"/>
      <c r="O773" s="274"/>
      <c r="P773" s="274"/>
      <c r="Q773" s="274"/>
      <c r="R773" s="274"/>
      <c r="S773" s="274"/>
      <c r="T773" s="275"/>
      <c r="U773" s="13"/>
      <c r="V773" s="13"/>
      <c r="W773" s="13"/>
      <c r="X773" s="13"/>
      <c r="Y773" s="13"/>
      <c r="Z773" s="13"/>
      <c r="AA773" s="13"/>
      <c r="AB773" s="13"/>
      <c r="AC773" s="13"/>
      <c r="AD773" s="13"/>
      <c r="AE773" s="13"/>
      <c r="AT773" s="276" t="s">
        <v>271</v>
      </c>
      <c r="AU773" s="276" t="s">
        <v>99</v>
      </c>
      <c r="AV773" s="13" t="s">
        <v>99</v>
      </c>
      <c r="AW773" s="13" t="s">
        <v>38</v>
      </c>
      <c r="AX773" s="13" t="s">
        <v>83</v>
      </c>
      <c r="AY773" s="276" t="s">
        <v>184</v>
      </c>
    </row>
    <row r="774" s="16" customFormat="1">
      <c r="A774" s="16"/>
      <c r="B774" s="298"/>
      <c r="C774" s="299"/>
      <c r="D774" s="258" t="s">
        <v>271</v>
      </c>
      <c r="E774" s="300" t="s">
        <v>1</v>
      </c>
      <c r="F774" s="301" t="s">
        <v>346</v>
      </c>
      <c r="G774" s="299"/>
      <c r="H774" s="302">
        <v>494.87</v>
      </c>
      <c r="I774" s="303"/>
      <c r="J774" s="299"/>
      <c r="K774" s="299"/>
      <c r="L774" s="304"/>
      <c r="M774" s="305"/>
      <c r="N774" s="306"/>
      <c r="O774" s="306"/>
      <c r="P774" s="306"/>
      <c r="Q774" s="306"/>
      <c r="R774" s="306"/>
      <c r="S774" s="306"/>
      <c r="T774" s="307"/>
      <c r="U774" s="16"/>
      <c r="V774" s="16"/>
      <c r="W774" s="16"/>
      <c r="X774" s="16"/>
      <c r="Y774" s="16"/>
      <c r="Z774" s="16"/>
      <c r="AA774" s="16"/>
      <c r="AB774" s="16"/>
      <c r="AC774" s="16"/>
      <c r="AD774" s="16"/>
      <c r="AE774" s="16"/>
      <c r="AT774" s="308" t="s">
        <v>271</v>
      </c>
      <c r="AU774" s="308" t="s">
        <v>99</v>
      </c>
      <c r="AV774" s="16" t="s">
        <v>278</v>
      </c>
      <c r="AW774" s="16" t="s">
        <v>38</v>
      </c>
      <c r="AX774" s="16" t="s">
        <v>83</v>
      </c>
      <c r="AY774" s="308" t="s">
        <v>184</v>
      </c>
    </row>
    <row r="775" s="14" customFormat="1">
      <c r="A775" s="14"/>
      <c r="B775" s="277"/>
      <c r="C775" s="278"/>
      <c r="D775" s="258" t="s">
        <v>271</v>
      </c>
      <c r="E775" s="279" t="s">
        <v>1</v>
      </c>
      <c r="F775" s="280" t="s">
        <v>273</v>
      </c>
      <c r="G775" s="278"/>
      <c r="H775" s="281">
        <v>683.98599999999999</v>
      </c>
      <c r="I775" s="282"/>
      <c r="J775" s="278"/>
      <c r="K775" s="278"/>
      <c r="L775" s="283"/>
      <c r="M775" s="284"/>
      <c r="N775" s="285"/>
      <c r="O775" s="285"/>
      <c r="P775" s="285"/>
      <c r="Q775" s="285"/>
      <c r="R775" s="285"/>
      <c r="S775" s="285"/>
      <c r="T775" s="286"/>
      <c r="U775" s="14"/>
      <c r="V775" s="14"/>
      <c r="W775" s="14"/>
      <c r="X775" s="14"/>
      <c r="Y775" s="14"/>
      <c r="Z775" s="14"/>
      <c r="AA775" s="14"/>
      <c r="AB775" s="14"/>
      <c r="AC775" s="14"/>
      <c r="AD775" s="14"/>
      <c r="AE775" s="14"/>
      <c r="AT775" s="287" t="s">
        <v>271</v>
      </c>
      <c r="AU775" s="287" t="s">
        <v>99</v>
      </c>
      <c r="AV775" s="14" t="s">
        <v>196</v>
      </c>
      <c r="AW775" s="14" t="s">
        <v>38</v>
      </c>
      <c r="AX775" s="14" t="s">
        <v>91</v>
      </c>
      <c r="AY775" s="287" t="s">
        <v>184</v>
      </c>
    </row>
    <row r="776" s="2" customFormat="1" ht="16.5" customHeight="1">
      <c r="A776" s="40"/>
      <c r="B776" s="41"/>
      <c r="C776" s="245" t="s">
        <v>1231</v>
      </c>
      <c r="D776" s="245" t="s">
        <v>187</v>
      </c>
      <c r="E776" s="246" t="s">
        <v>1232</v>
      </c>
      <c r="F776" s="247" t="s">
        <v>1233</v>
      </c>
      <c r="G776" s="248" t="s">
        <v>269</v>
      </c>
      <c r="H776" s="249">
        <v>131.87000000000001</v>
      </c>
      <c r="I776" s="250"/>
      <c r="J776" s="251">
        <f>ROUND(I776*H776,2)</f>
        <v>0</v>
      </c>
      <c r="K776" s="247" t="s">
        <v>284</v>
      </c>
      <c r="L776" s="46"/>
      <c r="M776" s="252" t="s">
        <v>1</v>
      </c>
      <c r="N776" s="253" t="s">
        <v>49</v>
      </c>
      <c r="O776" s="93"/>
      <c r="P776" s="254">
        <f>O776*H776</f>
        <v>0</v>
      </c>
      <c r="Q776" s="254">
        <v>0</v>
      </c>
      <c r="R776" s="254">
        <f>Q776*H776</f>
        <v>0</v>
      </c>
      <c r="S776" s="254">
        <v>0.062</v>
      </c>
      <c r="T776" s="255">
        <f>S776*H776</f>
        <v>8.1759400000000007</v>
      </c>
      <c r="U776" s="40"/>
      <c r="V776" s="40"/>
      <c r="W776" s="40"/>
      <c r="X776" s="40"/>
      <c r="Y776" s="40"/>
      <c r="Z776" s="40"/>
      <c r="AA776" s="40"/>
      <c r="AB776" s="40"/>
      <c r="AC776" s="40"/>
      <c r="AD776" s="40"/>
      <c r="AE776" s="40"/>
      <c r="AR776" s="256" t="s">
        <v>196</v>
      </c>
      <c r="AT776" s="256" t="s">
        <v>187</v>
      </c>
      <c r="AU776" s="256" t="s">
        <v>99</v>
      </c>
      <c r="AY776" s="18" t="s">
        <v>184</v>
      </c>
      <c r="BE776" s="257">
        <f>IF(N776="základní",J776,0)</f>
        <v>0</v>
      </c>
      <c r="BF776" s="257">
        <f>IF(N776="snížená",J776,0)</f>
        <v>0</v>
      </c>
      <c r="BG776" s="257">
        <f>IF(N776="zákl. přenesená",J776,0)</f>
        <v>0</v>
      </c>
      <c r="BH776" s="257">
        <f>IF(N776="sníž. přenesená",J776,0)</f>
        <v>0</v>
      </c>
      <c r="BI776" s="257">
        <f>IF(N776="nulová",J776,0)</f>
        <v>0</v>
      </c>
      <c r="BJ776" s="18" t="s">
        <v>99</v>
      </c>
      <c r="BK776" s="257">
        <f>ROUND(I776*H776,2)</f>
        <v>0</v>
      </c>
      <c r="BL776" s="18" t="s">
        <v>196</v>
      </c>
      <c r="BM776" s="256" t="s">
        <v>1234</v>
      </c>
    </row>
    <row r="777" s="2" customFormat="1">
      <c r="A777" s="40"/>
      <c r="B777" s="41"/>
      <c r="C777" s="42"/>
      <c r="D777" s="258" t="s">
        <v>194</v>
      </c>
      <c r="E777" s="42"/>
      <c r="F777" s="259" t="s">
        <v>1235</v>
      </c>
      <c r="G777" s="42"/>
      <c r="H777" s="42"/>
      <c r="I777" s="156"/>
      <c r="J777" s="42"/>
      <c r="K777" s="42"/>
      <c r="L777" s="46"/>
      <c r="M777" s="260"/>
      <c r="N777" s="261"/>
      <c r="O777" s="93"/>
      <c r="P777" s="93"/>
      <c r="Q777" s="93"/>
      <c r="R777" s="93"/>
      <c r="S777" s="93"/>
      <c r="T777" s="94"/>
      <c r="U777" s="40"/>
      <c r="V777" s="40"/>
      <c r="W777" s="40"/>
      <c r="X777" s="40"/>
      <c r="Y777" s="40"/>
      <c r="Z777" s="40"/>
      <c r="AA777" s="40"/>
      <c r="AB777" s="40"/>
      <c r="AC777" s="40"/>
      <c r="AD777" s="40"/>
      <c r="AE777" s="40"/>
      <c r="AT777" s="18" t="s">
        <v>194</v>
      </c>
      <c r="AU777" s="18" t="s">
        <v>99</v>
      </c>
    </row>
    <row r="778" s="15" customFormat="1">
      <c r="A778" s="15"/>
      <c r="B778" s="288"/>
      <c r="C778" s="289"/>
      <c r="D778" s="258" t="s">
        <v>271</v>
      </c>
      <c r="E778" s="290" t="s">
        <v>1</v>
      </c>
      <c r="F778" s="291" t="s">
        <v>952</v>
      </c>
      <c r="G778" s="289"/>
      <c r="H778" s="290" t="s">
        <v>1</v>
      </c>
      <c r="I778" s="292"/>
      <c r="J778" s="289"/>
      <c r="K778" s="289"/>
      <c r="L778" s="293"/>
      <c r="M778" s="294"/>
      <c r="N778" s="295"/>
      <c r="O778" s="295"/>
      <c r="P778" s="295"/>
      <c r="Q778" s="295"/>
      <c r="R778" s="295"/>
      <c r="S778" s="295"/>
      <c r="T778" s="296"/>
      <c r="U778" s="15"/>
      <c r="V778" s="15"/>
      <c r="W778" s="15"/>
      <c r="X778" s="15"/>
      <c r="Y778" s="15"/>
      <c r="Z778" s="15"/>
      <c r="AA778" s="15"/>
      <c r="AB778" s="15"/>
      <c r="AC778" s="15"/>
      <c r="AD778" s="15"/>
      <c r="AE778" s="15"/>
      <c r="AT778" s="297" t="s">
        <v>271</v>
      </c>
      <c r="AU778" s="297" t="s">
        <v>99</v>
      </c>
      <c r="AV778" s="15" t="s">
        <v>91</v>
      </c>
      <c r="AW778" s="15" t="s">
        <v>38</v>
      </c>
      <c r="AX778" s="15" t="s">
        <v>83</v>
      </c>
      <c r="AY778" s="297" t="s">
        <v>184</v>
      </c>
    </row>
    <row r="779" s="15" customFormat="1">
      <c r="A779" s="15"/>
      <c r="B779" s="288"/>
      <c r="C779" s="289"/>
      <c r="D779" s="258" t="s">
        <v>271</v>
      </c>
      <c r="E779" s="290" t="s">
        <v>1</v>
      </c>
      <c r="F779" s="291" t="s">
        <v>874</v>
      </c>
      <c r="G779" s="289"/>
      <c r="H779" s="290" t="s">
        <v>1</v>
      </c>
      <c r="I779" s="292"/>
      <c r="J779" s="289"/>
      <c r="K779" s="289"/>
      <c r="L779" s="293"/>
      <c r="M779" s="294"/>
      <c r="N779" s="295"/>
      <c r="O779" s="295"/>
      <c r="P779" s="295"/>
      <c r="Q779" s="295"/>
      <c r="R779" s="295"/>
      <c r="S779" s="295"/>
      <c r="T779" s="296"/>
      <c r="U779" s="15"/>
      <c r="V779" s="15"/>
      <c r="W779" s="15"/>
      <c r="X779" s="15"/>
      <c r="Y779" s="15"/>
      <c r="Z779" s="15"/>
      <c r="AA779" s="15"/>
      <c r="AB779" s="15"/>
      <c r="AC779" s="15"/>
      <c r="AD779" s="15"/>
      <c r="AE779" s="15"/>
      <c r="AT779" s="297" t="s">
        <v>271</v>
      </c>
      <c r="AU779" s="297" t="s">
        <v>99</v>
      </c>
      <c r="AV779" s="15" t="s">
        <v>91</v>
      </c>
      <c r="AW779" s="15" t="s">
        <v>38</v>
      </c>
      <c r="AX779" s="15" t="s">
        <v>83</v>
      </c>
      <c r="AY779" s="297" t="s">
        <v>184</v>
      </c>
    </row>
    <row r="780" s="13" customFormat="1">
      <c r="A780" s="13"/>
      <c r="B780" s="266"/>
      <c r="C780" s="267"/>
      <c r="D780" s="258" t="s">
        <v>271</v>
      </c>
      <c r="E780" s="268" t="s">
        <v>1</v>
      </c>
      <c r="F780" s="269" t="s">
        <v>1236</v>
      </c>
      <c r="G780" s="267"/>
      <c r="H780" s="270">
        <v>131.87000000000001</v>
      </c>
      <c r="I780" s="271"/>
      <c r="J780" s="267"/>
      <c r="K780" s="267"/>
      <c r="L780" s="272"/>
      <c r="M780" s="273"/>
      <c r="N780" s="274"/>
      <c r="O780" s="274"/>
      <c r="P780" s="274"/>
      <c r="Q780" s="274"/>
      <c r="R780" s="274"/>
      <c r="S780" s="274"/>
      <c r="T780" s="275"/>
      <c r="U780" s="13"/>
      <c r="V780" s="13"/>
      <c r="W780" s="13"/>
      <c r="X780" s="13"/>
      <c r="Y780" s="13"/>
      <c r="Z780" s="13"/>
      <c r="AA780" s="13"/>
      <c r="AB780" s="13"/>
      <c r="AC780" s="13"/>
      <c r="AD780" s="13"/>
      <c r="AE780" s="13"/>
      <c r="AT780" s="276" t="s">
        <v>271</v>
      </c>
      <c r="AU780" s="276" t="s">
        <v>99</v>
      </c>
      <c r="AV780" s="13" t="s">
        <v>99</v>
      </c>
      <c r="AW780" s="13" t="s">
        <v>38</v>
      </c>
      <c r="AX780" s="13" t="s">
        <v>83</v>
      </c>
      <c r="AY780" s="276" t="s">
        <v>184</v>
      </c>
    </row>
    <row r="781" s="14" customFormat="1">
      <c r="A781" s="14"/>
      <c r="B781" s="277"/>
      <c r="C781" s="278"/>
      <c r="D781" s="258" t="s">
        <v>271</v>
      </c>
      <c r="E781" s="279" t="s">
        <v>1</v>
      </c>
      <c r="F781" s="280" t="s">
        <v>273</v>
      </c>
      <c r="G781" s="278"/>
      <c r="H781" s="281">
        <v>131.87000000000001</v>
      </c>
      <c r="I781" s="282"/>
      <c r="J781" s="278"/>
      <c r="K781" s="278"/>
      <c r="L781" s="283"/>
      <c r="M781" s="284"/>
      <c r="N781" s="285"/>
      <c r="O781" s="285"/>
      <c r="P781" s="285"/>
      <c r="Q781" s="285"/>
      <c r="R781" s="285"/>
      <c r="S781" s="285"/>
      <c r="T781" s="286"/>
      <c r="U781" s="14"/>
      <c r="V781" s="14"/>
      <c r="W781" s="14"/>
      <c r="X781" s="14"/>
      <c r="Y781" s="14"/>
      <c r="Z781" s="14"/>
      <c r="AA781" s="14"/>
      <c r="AB781" s="14"/>
      <c r="AC781" s="14"/>
      <c r="AD781" s="14"/>
      <c r="AE781" s="14"/>
      <c r="AT781" s="287" t="s">
        <v>271</v>
      </c>
      <c r="AU781" s="287" t="s">
        <v>99</v>
      </c>
      <c r="AV781" s="14" t="s">
        <v>196</v>
      </c>
      <c r="AW781" s="14" t="s">
        <v>38</v>
      </c>
      <c r="AX781" s="14" t="s">
        <v>91</v>
      </c>
      <c r="AY781" s="287" t="s">
        <v>184</v>
      </c>
    </row>
    <row r="782" s="2" customFormat="1" ht="16.5" customHeight="1">
      <c r="A782" s="40"/>
      <c r="B782" s="41"/>
      <c r="C782" s="245" t="s">
        <v>1237</v>
      </c>
      <c r="D782" s="245" t="s">
        <v>187</v>
      </c>
      <c r="E782" s="246" t="s">
        <v>1238</v>
      </c>
      <c r="F782" s="247" t="s">
        <v>1239</v>
      </c>
      <c r="G782" s="248" t="s">
        <v>269</v>
      </c>
      <c r="H782" s="249">
        <v>68</v>
      </c>
      <c r="I782" s="250"/>
      <c r="J782" s="251">
        <f>ROUND(I782*H782,2)</f>
        <v>0</v>
      </c>
      <c r="K782" s="247" t="s">
        <v>191</v>
      </c>
      <c r="L782" s="46"/>
      <c r="M782" s="252" t="s">
        <v>1</v>
      </c>
      <c r="N782" s="253" t="s">
        <v>49</v>
      </c>
      <c r="O782" s="93"/>
      <c r="P782" s="254">
        <f>O782*H782</f>
        <v>0</v>
      </c>
      <c r="Q782" s="254">
        <v>0</v>
      </c>
      <c r="R782" s="254">
        <f>Q782*H782</f>
        <v>0</v>
      </c>
      <c r="S782" s="254">
        <v>0.075999999999999998</v>
      </c>
      <c r="T782" s="255">
        <f>S782*H782</f>
        <v>5.1680000000000001</v>
      </c>
      <c r="U782" s="40"/>
      <c r="V782" s="40"/>
      <c r="W782" s="40"/>
      <c r="X782" s="40"/>
      <c r="Y782" s="40"/>
      <c r="Z782" s="40"/>
      <c r="AA782" s="40"/>
      <c r="AB782" s="40"/>
      <c r="AC782" s="40"/>
      <c r="AD782" s="40"/>
      <c r="AE782" s="40"/>
      <c r="AR782" s="256" t="s">
        <v>196</v>
      </c>
      <c r="AT782" s="256" t="s">
        <v>187</v>
      </c>
      <c r="AU782" s="256" t="s">
        <v>99</v>
      </c>
      <c r="AY782" s="18" t="s">
        <v>184</v>
      </c>
      <c r="BE782" s="257">
        <f>IF(N782="základní",J782,0)</f>
        <v>0</v>
      </c>
      <c r="BF782" s="257">
        <f>IF(N782="snížená",J782,0)</f>
        <v>0</v>
      </c>
      <c r="BG782" s="257">
        <f>IF(N782="zákl. přenesená",J782,0)</f>
        <v>0</v>
      </c>
      <c r="BH782" s="257">
        <f>IF(N782="sníž. přenesená",J782,0)</f>
        <v>0</v>
      </c>
      <c r="BI782" s="257">
        <f>IF(N782="nulová",J782,0)</f>
        <v>0</v>
      </c>
      <c r="BJ782" s="18" t="s">
        <v>99</v>
      </c>
      <c r="BK782" s="257">
        <f>ROUND(I782*H782,2)</f>
        <v>0</v>
      </c>
      <c r="BL782" s="18" t="s">
        <v>196</v>
      </c>
      <c r="BM782" s="256" t="s">
        <v>1240</v>
      </c>
    </row>
    <row r="783" s="15" customFormat="1">
      <c r="A783" s="15"/>
      <c r="B783" s="288"/>
      <c r="C783" s="289"/>
      <c r="D783" s="258" t="s">
        <v>271</v>
      </c>
      <c r="E783" s="290" t="s">
        <v>1</v>
      </c>
      <c r="F783" s="291" t="s">
        <v>548</v>
      </c>
      <c r="G783" s="289"/>
      <c r="H783" s="290" t="s">
        <v>1</v>
      </c>
      <c r="I783" s="292"/>
      <c r="J783" s="289"/>
      <c r="K783" s="289"/>
      <c r="L783" s="293"/>
      <c r="M783" s="294"/>
      <c r="N783" s="295"/>
      <c r="O783" s="295"/>
      <c r="P783" s="295"/>
      <c r="Q783" s="295"/>
      <c r="R783" s="295"/>
      <c r="S783" s="295"/>
      <c r="T783" s="296"/>
      <c r="U783" s="15"/>
      <c r="V783" s="15"/>
      <c r="W783" s="15"/>
      <c r="X783" s="15"/>
      <c r="Y783" s="15"/>
      <c r="Z783" s="15"/>
      <c r="AA783" s="15"/>
      <c r="AB783" s="15"/>
      <c r="AC783" s="15"/>
      <c r="AD783" s="15"/>
      <c r="AE783" s="15"/>
      <c r="AT783" s="297" t="s">
        <v>271</v>
      </c>
      <c r="AU783" s="297" t="s">
        <v>99</v>
      </c>
      <c r="AV783" s="15" t="s">
        <v>91</v>
      </c>
      <c r="AW783" s="15" t="s">
        <v>38</v>
      </c>
      <c r="AX783" s="15" t="s">
        <v>83</v>
      </c>
      <c r="AY783" s="297" t="s">
        <v>184</v>
      </c>
    </row>
    <row r="784" s="13" customFormat="1">
      <c r="A784" s="13"/>
      <c r="B784" s="266"/>
      <c r="C784" s="267"/>
      <c r="D784" s="258" t="s">
        <v>271</v>
      </c>
      <c r="E784" s="268" t="s">
        <v>1</v>
      </c>
      <c r="F784" s="269" t="s">
        <v>1241</v>
      </c>
      <c r="G784" s="267"/>
      <c r="H784" s="270">
        <v>68</v>
      </c>
      <c r="I784" s="271"/>
      <c r="J784" s="267"/>
      <c r="K784" s="267"/>
      <c r="L784" s="272"/>
      <c r="M784" s="273"/>
      <c r="N784" s="274"/>
      <c r="O784" s="274"/>
      <c r="P784" s="274"/>
      <c r="Q784" s="274"/>
      <c r="R784" s="274"/>
      <c r="S784" s="274"/>
      <c r="T784" s="275"/>
      <c r="U784" s="13"/>
      <c r="V784" s="13"/>
      <c r="W784" s="13"/>
      <c r="X784" s="13"/>
      <c r="Y784" s="13"/>
      <c r="Z784" s="13"/>
      <c r="AA784" s="13"/>
      <c r="AB784" s="13"/>
      <c r="AC784" s="13"/>
      <c r="AD784" s="13"/>
      <c r="AE784" s="13"/>
      <c r="AT784" s="276" t="s">
        <v>271</v>
      </c>
      <c r="AU784" s="276" t="s">
        <v>99</v>
      </c>
      <c r="AV784" s="13" t="s">
        <v>99</v>
      </c>
      <c r="AW784" s="13" t="s">
        <v>38</v>
      </c>
      <c r="AX784" s="13" t="s">
        <v>83</v>
      </c>
      <c r="AY784" s="276" t="s">
        <v>184</v>
      </c>
    </row>
    <row r="785" s="14" customFormat="1">
      <c r="A785" s="14"/>
      <c r="B785" s="277"/>
      <c r="C785" s="278"/>
      <c r="D785" s="258" t="s">
        <v>271</v>
      </c>
      <c r="E785" s="279" t="s">
        <v>1</v>
      </c>
      <c r="F785" s="280" t="s">
        <v>273</v>
      </c>
      <c r="G785" s="278"/>
      <c r="H785" s="281">
        <v>68</v>
      </c>
      <c r="I785" s="282"/>
      <c r="J785" s="278"/>
      <c r="K785" s="278"/>
      <c r="L785" s="283"/>
      <c r="M785" s="284"/>
      <c r="N785" s="285"/>
      <c r="O785" s="285"/>
      <c r="P785" s="285"/>
      <c r="Q785" s="285"/>
      <c r="R785" s="285"/>
      <c r="S785" s="285"/>
      <c r="T785" s="286"/>
      <c r="U785" s="14"/>
      <c r="V785" s="14"/>
      <c r="W785" s="14"/>
      <c r="X785" s="14"/>
      <c r="Y785" s="14"/>
      <c r="Z785" s="14"/>
      <c r="AA785" s="14"/>
      <c r="AB785" s="14"/>
      <c r="AC785" s="14"/>
      <c r="AD785" s="14"/>
      <c r="AE785" s="14"/>
      <c r="AT785" s="287" t="s">
        <v>271</v>
      </c>
      <c r="AU785" s="287" t="s">
        <v>99</v>
      </c>
      <c r="AV785" s="14" t="s">
        <v>196</v>
      </c>
      <c r="AW785" s="14" t="s">
        <v>38</v>
      </c>
      <c r="AX785" s="14" t="s">
        <v>91</v>
      </c>
      <c r="AY785" s="287" t="s">
        <v>184</v>
      </c>
    </row>
    <row r="786" s="2" customFormat="1" ht="16.5" customHeight="1">
      <c r="A786" s="40"/>
      <c r="B786" s="41"/>
      <c r="C786" s="245" t="s">
        <v>1242</v>
      </c>
      <c r="D786" s="245" t="s">
        <v>187</v>
      </c>
      <c r="E786" s="246" t="s">
        <v>1243</v>
      </c>
      <c r="F786" s="247" t="s">
        <v>1244</v>
      </c>
      <c r="G786" s="248" t="s">
        <v>309</v>
      </c>
      <c r="H786" s="249">
        <v>65.200000000000003</v>
      </c>
      <c r="I786" s="250"/>
      <c r="J786" s="251">
        <f>ROUND(I786*H786,2)</f>
        <v>0</v>
      </c>
      <c r="K786" s="247" t="s">
        <v>191</v>
      </c>
      <c r="L786" s="46"/>
      <c r="M786" s="252" t="s">
        <v>1</v>
      </c>
      <c r="N786" s="253" t="s">
        <v>49</v>
      </c>
      <c r="O786" s="93"/>
      <c r="P786" s="254">
        <f>O786*H786</f>
        <v>0</v>
      </c>
      <c r="Q786" s="254">
        <v>0</v>
      </c>
      <c r="R786" s="254">
        <f>Q786*H786</f>
        <v>0</v>
      </c>
      <c r="S786" s="254">
        <v>0.027</v>
      </c>
      <c r="T786" s="255">
        <f>S786*H786</f>
        <v>1.7604</v>
      </c>
      <c r="U786" s="40"/>
      <c r="V786" s="40"/>
      <c r="W786" s="40"/>
      <c r="X786" s="40"/>
      <c r="Y786" s="40"/>
      <c r="Z786" s="40"/>
      <c r="AA786" s="40"/>
      <c r="AB786" s="40"/>
      <c r="AC786" s="40"/>
      <c r="AD786" s="40"/>
      <c r="AE786" s="40"/>
      <c r="AR786" s="256" t="s">
        <v>196</v>
      </c>
      <c r="AT786" s="256" t="s">
        <v>187</v>
      </c>
      <c r="AU786" s="256" t="s">
        <v>99</v>
      </c>
      <c r="AY786" s="18" t="s">
        <v>184</v>
      </c>
      <c r="BE786" s="257">
        <f>IF(N786="základní",J786,0)</f>
        <v>0</v>
      </c>
      <c r="BF786" s="257">
        <f>IF(N786="snížená",J786,0)</f>
        <v>0</v>
      </c>
      <c r="BG786" s="257">
        <f>IF(N786="zákl. přenesená",J786,0)</f>
        <v>0</v>
      </c>
      <c r="BH786" s="257">
        <f>IF(N786="sníž. přenesená",J786,0)</f>
        <v>0</v>
      </c>
      <c r="BI786" s="257">
        <f>IF(N786="nulová",J786,0)</f>
        <v>0</v>
      </c>
      <c r="BJ786" s="18" t="s">
        <v>99</v>
      </c>
      <c r="BK786" s="257">
        <f>ROUND(I786*H786,2)</f>
        <v>0</v>
      </c>
      <c r="BL786" s="18" t="s">
        <v>196</v>
      </c>
      <c r="BM786" s="256" t="s">
        <v>1245</v>
      </c>
    </row>
    <row r="787" s="2" customFormat="1" ht="16.5" customHeight="1">
      <c r="A787" s="40"/>
      <c r="B787" s="41"/>
      <c r="C787" s="245" t="s">
        <v>1246</v>
      </c>
      <c r="D787" s="245" t="s">
        <v>187</v>
      </c>
      <c r="E787" s="246" t="s">
        <v>1247</v>
      </c>
      <c r="F787" s="247" t="s">
        <v>1248</v>
      </c>
      <c r="G787" s="248" t="s">
        <v>309</v>
      </c>
      <c r="H787" s="249">
        <v>40.799999999999997</v>
      </c>
      <c r="I787" s="250"/>
      <c r="J787" s="251">
        <f>ROUND(I787*H787,2)</f>
        <v>0</v>
      </c>
      <c r="K787" s="247" t="s">
        <v>191</v>
      </c>
      <c r="L787" s="46"/>
      <c r="M787" s="252" t="s">
        <v>1</v>
      </c>
      <c r="N787" s="253" t="s">
        <v>49</v>
      </c>
      <c r="O787" s="93"/>
      <c r="P787" s="254">
        <f>O787*H787</f>
        <v>0</v>
      </c>
      <c r="Q787" s="254">
        <v>0</v>
      </c>
      <c r="R787" s="254">
        <f>Q787*H787</f>
        <v>0</v>
      </c>
      <c r="S787" s="254">
        <v>0.040000000000000001</v>
      </c>
      <c r="T787" s="255">
        <f>S787*H787</f>
        <v>1.6319999999999999</v>
      </c>
      <c r="U787" s="40"/>
      <c r="V787" s="40"/>
      <c r="W787" s="40"/>
      <c r="X787" s="40"/>
      <c r="Y787" s="40"/>
      <c r="Z787" s="40"/>
      <c r="AA787" s="40"/>
      <c r="AB787" s="40"/>
      <c r="AC787" s="40"/>
      <c r="AD787" s="40"/>
      <c r="AE787" s="40"/>
      <c r="AR787" s="256" t="s">
        <v>196</v>
      </c>
      <c r="AT787" s="256" t="s">
        <v>187</v>
      </c>
      <c r="AU787" s="256" t="s">
        <v>99</v>
      </c>
      <c r="AY787" s="18" t="s">
        <v>184</v>
      </c>
      <c r="BE787" s="257">
        <f>IF(N787="základní",J787,0)</f>
        <v>0</v>
      </c>
      <c r="BF787" s="257">
        <f>IF(N787="snížená",J787,0)</f>
        <v>0</v>
      </c>
      <c r="BG787" s="257">
        <f>IF(N787="zákl. přenesená",J787,0)</f>
        <v>0</v>
      </c>
      <c r="BH787" s="257">
        <f>IF(N787="sníž. přenesená",J787,0)</f>
        <v>0</v>
      </c>
      <c r="BI787" s="257">
        <f>IF(N787="nulová",J787,0)</f>
        <v>0</v>
      </c>
      <c r="BJ787" s="18" t="s">
        <v>99</v>
      </c>
      <c r="BK787" s="257">
        <f>ROUND(I787*H787,2)</f>
        <v>0</v>
      </c>
      <c r="BL787" s="18" t="s">
        <v>196</v>
      </c>
      <c r="BM787" s="256" t="s">
        <v>1249</v>
      </c>
    </row>
    <row r="788" s="2" customFormat="1" ht="16.5" customHeight="1">
      <c r="A788" s="40"/>
      <c r="B788" s="41"/>
      <c r="C788" s="245" t="s">
        <v>1250</v>
      </c>
      <c r="D788" s="245" t="s">
        <v>187</v>
      </c>
      <c r="E788" s="246" t="s">
        <v>1251</v>
      </c>
      <c r="F788" s="247" t="s">
        <v>1252</v>
      </c>
      <c r="G788" s="248" t="s">
        <v>309</v>
      </c>
      <c r="H788" s="249">
        <v>51.5</v>
      </c>
      <c r="I788" s="250"/>
      <c r="J788" s="251">
        <f>ROUND(I788*H788,2)</f>
        <v>0</v>
      </c>
      <c r="K788" s="247" t="s">
        <v>191</v>
      </c>
      <c r="L788" s="46"/>
      <c r="M788" s="252" t="s">
        <v>1</v>
      </c>
      <c r="N788" s="253" t="s">
        <v>49</v>
      </c>
      <c r="O788" s="93"/>
      <c r="P788" s="254">
        <f>O788*H788</f>
        <v>0</v>
      </c>
      <c r="Q788" s="254">
        <v>0</v>
      </c>
      <c r="R788" s="254">
        <f>Q788*H788</f>
        <v>0</v>
      </c>
      <c r="S788" s="254">
        <v>0.081000000000000003</v>
      </c>
      <c r="T788" s="255">
        <f>S788*H788</f>
        <v>4.1715</v>
      </c>
      <c r="U788" s="40"/>
      <c r="V788" s="40"/>
      <c r="W788" s="40"/>
      <c r="X788" s="40"/>
      <c r="Y788" s="40"/>
      <c r="Z788" s="40"/>
      <c r="AA788" s="40"/>
      <c r="AB788" s="40"/>
      <c r="AC788" s="40"/>
      <c r="AD788" s="40"/>
      <c r="AE788" s="40"/>
      <c r="AR788" s="256" t="s">
        <v>196</v>
      </c>
      <c r="AT788" s="256" t="s">
        <v>187</v>
      </c>
      <c r="AU788" s="256" t="s">
        <v>99</v>
      </c>
      <c r="AY788" s="18" t="s">
        <v>184</v>
      </c>
      <c r="BE788" s="257">
        <f>IF(N788="základní",J788,0)</f>
        <v>0</v>
      </c>
      <c r="BF788" s="257">
        <f>IF(N788="snížená",J788,0)</f>
        <v>0</v>
      </c>
      <c r="BG788" s="257">
        <f>IF(N788="zákl. přenesená",J788,0)</f>
        <v>0</v>
      </c>
      <c r="BH788" s="257">
        <f>IF(N788="sníž. přenesená",J788,0)</f>
        <v>0</v>
      </c>
      <c r="BI788" s="257">
        <f>IF(N788="nulová",J788,0)</f>
        <v>0</v>
      </c>
      <c r="BJ788" s="18" t="s">
        <v>99</v>
      </c>
      <c r="BK788" s="257">
        <f>ROUND(I788*H788,2)</f>
        <v>0</v>
      </c>
      <c r="BL788" s="18" t="s">
        <v>196</v>
      </c>
      <c r="BM788" s="256" t="s">
        <v>1253</v>
      </c>
    </row>
    <row r="789" s="2" customFormat="1" ht="16.5" customHeight="1">
      <c r="A789" s="40"/>
      <c r="B789" s="41"/>
      <c r="C789" s="245" t="s">
        <v>1254</v>
      </c>
      <c r="D789" s="245" t="s">
        <v>187</v>
      </c>
      <c r="E789" s="246" t="s">
        <v>1255</v>
      </c>
      <c r="F789" s="247" t="s">
        <v>1256</v>
      </c>
      <c r="G789" s="248" t="s">
        <v>309</v>
      </c>
      <c r="H789" s="249">
        <v>8.5</v>
      </c>
      <c r="I789" s="250"/>
      <c r="J789" s="251">
        <f>ROUND(I789*H789,2)</f>
        <v>0</v>
      </c>
      <c r="K789" s="247" t="s">
        <v>191</v>
      </c>
      <c r="L789" s="46"/>
      <c r="M789" s="252" t="s">
        <v>1</v>
      </c>
      <c r="N789" s="253" t="s">
        <v>49</v>
      </c>
      <c r="O789" s="93"/>
      <c r="P789" s="254">
        <f>O789*H789</f>
        <v>0</v>
      </c>
      <c r="Q789" s="254">
        <v>0.00093000000000000005</v>
      </c>
      <c r="R789" s="254">
        <f>Q789*H789</f>
        <v>0.0079050000000000006</v>
      </c>
      <c r="S789" s="254">
        <v>0.070000000000000007</v>
      </c>
      <c r="T789" s="255">
        <f>S789*H789</f>
        <v>0.59500000000000008</v>
      </c>
      <c r="U789" s="40"/>
      <c r="V789" s="40"/>
      <c r="W789" s="40"/>
      <c r="X789" s="40"/>
      <c r="Y789" s="40"/>
      <c r="Z789" s="40"/>
      <c r="AA789" s="40"/>
      <c r="AB789" s="40"/>
      <c r="AC789" s="40"/>
      <c r="AD789" s="40"/>
      <c r="AE789" s="40"/>
      <c r="AR789" s="256" t="s">
        <v>196</v>
      </c>
      <c r="AT789" s="256" t="s">
        <v>187</v>
      </c>
      <c r="AU789" s="256" t="s">
        <v>99</v>
      </c>
      <c r="AY789" s="18" t="s">
        <v>184</v>
      </c>
      <c r="BE789" s="257">
        <f>IF(N789="základní",J789,0)</f>
        <v>0</v>
      </c>
      <c r="BF789" s="257">
        <f>IF(N789="snížená",J789,0)</f>
        <v>0</v>
      </c>
      <c r="BG789" s="257">
        <f>IF(N789="zákl. přenesená",J789,0)</f>
        <v>0</v>
      </c>
      <c r="BH789" s="257">
        <f>IF(N789="sníž. přenesená",J789,0)</f>
        <v>0</v>
      </c>
      <c r="BI789" s="257">
        <f>IF(N789="nulová",J789,0)</f>
        <v>0</v>
      </c>
      <c r="BJ789" s="18" t="s">
        <v>99</v>
      </c>
      <c r="BK789" s="257">
        <f>ROUND(I789*H789,2)</f>
        <v>0</v>
      </c>
      <c r="BL789" s="18" t="s">
        <v>196</v>
      </c>
      <c r="BM789" s="256" t="s">
        <v>1257</v>
      </c>
    </row>
    <row r="790" s="2" customFormat="1" ht="16.5" customHeight="1">
      <c r="A790" s="40"/>
      <c r="B790" s="41"/>
      <c r="C790" s="245" t="s">
        <v>1258</v>
      </c>
      <c r="D790" s="245" t="s">
        <v>187</v>
      </c>
      <c r="E790" s="246" t="s">
        <v>1259</v>
      </c>
      <c r="F790" s="247" t="s">
        <v>1260</v>
      </c>
      <c r="G790" s="248" t="s">
        <v>309</v>
      </c>
      <c r="H790" s="249">
        <v>6.25</v>
      </c>
      <c r="I790" s="250"/>
      <c r="J790" s="251">
        <f>ROUND(I790*H790,2)</f>
        <v>0</v>
      </c>
      <c r="K790" s="247" t="s">
        <v>191</v>
      </c>
      <c r="L790" s="46"/>
      <c r="M790" s="252" t="s">
        <v>1</v>
      </c>
      <c r="N790" s="253" t="s">
        <v>49</v>
      </c>
      <c r="O790" s="93"/>
      <c r="P790" s="254">
        <f>O790*H790</f>
        <v>0</v>
      </c>
      <c r="Q790" s="254">
        <v>0.00313</v>
      </c>
      <c r="R790" s="254">
        <f>Q790*H790</f>
        <v>0.0195625</v>
      </c>
      <c r="S790" s="254">
        <v>0.19600000000000001</v>
      </c>
      <c r="T790" s="255">
        <f>S790*H790</f>
        <v>1.2250000000000001</v>
      </c>
      <c r="U790" s="40"/>
      <c r="V790" s="40"/>
      <c r="W790" s="40"/>
      <c r="X790" s="40"/>
      <c r="Y790" s="40"/>
      <c r="Z790" s="40"/>
      <c r="AA790" s="40"/>
      <c r="AB790" s="40"/>
      <c r="AC790" s="40"/>
      <c r="AD790" s="40"/>
      <c r="AE790" s="40"/>
      <c r="AR790" s="256" t="s">
        <v>196</v>
      </c>
      <c r="AT790" s="256" t="s">
        <v>187</v>
      </c>
      <c r="AU790" s="256" t="s">
        <v>99</v>
      </c>
      <c r="AY790" s="18" t="s">
        <v>184</v>
      </c>
      <c r="BE790" s="257">
        <f>IF(N790="základní",J790,0)</f>
        <v>0</v>
      </c>
      <c r="BF790" s="257">
        <f>IF(N790="snížená",J790,0)</f>
        <v>0</v>
      </c>
      <c r="BG790" s="257">
        <f>IF(N790="zákl. přenesená",J790,0)</f>
        <v>0</v>
      </c>
      <c r="BH790" s="257">
        <f>IF(N790="sníž. přenesená",J790,0)</f>
        <v>0</v>
      </c>
      <c r="BI790" s="257">
        <f>IF(N790="nulová",J790,0)</f>
        <v>0</v>
      </c>
      <c r="BJ790" s="18" t="s">
        <v>99</v>
      </c>
      <c r="BK790" s="257">
        <f>ROUND(I790*H790,2)</f>
        <v>0</v>
      </c>
      <c r="BL790" s="18" t="s">
        <v>196</v>
      </c>
      <c r="BM790" s="256" t="s">
        <v>1261</v>
      </c>
    </row>
    <row r="791" s="2" customFormat="1" ht="16.5" customHeight="1">
      <c r="A791" s="40"/>
      <c r="B791" s="41"/>
      <c r="C791" s="245" t="s">
        <v>1262</v>
      </c>
      <c r="D791" s="245" t="s">
        <v>187</v>
      </c>
      <c r="E791" s="246" t="s">
        <v>1263</v>
      </c>
      <c r="F791" s="247" t="s">
        <v>1264</v>
      </c>
      <c r="G791" s="248" t="s">
        <v>309</v>
      </c>
      <c r="H791" s="249">
        <v>5</v>
      </c>
      <c r="I791" s="250"/>
      <c r="J791" s="251">
        <f>ROUND(I791*H791,2)</f>
        <v>0</v>
      </c>
      <c r="K791" s="247" t="s">
        <v>191</v>
      </c>
      <c r="L791" s="46"/>
      <c r="M791" s="252" t="s">
        <v>1</v>
      </c>
      <c r="N791" s="253" t="s">
        <v>49</v>
      </c>
      <c r="O791" s="93"/>
      <c r="P791" s="254">
        <f>O791*H791</f>
        <v>0</v>
      </c>
      <c r="Q791" s="254">
        <v>0.0052399999999999999</v>
      </c>
      <c r="R791" s="254">
        <f>Q791*H791</f>
        <v>0.026200000000000001</v>
      </c>
      <c r="S791" s="254">
        <v>0.38400000000000001</v>
      </c>
      <c r="T791" s="255">
        <f>S791*H791</f>
        <v>1.9199999999999999</v>
      </c>
      <c r="U791" s="40"/>
      <c r="V791" s="40"/>
      <c r="W791" s="40"/>
      <c r="X791" s="40"/>
      <c r="Y791" s="40"/>
      <c r="Z791" s="40"/>
      <c r="AA791" s="40"/>
      <c r="AB791" s="40"/>
      <c r="AC791" s="40"/>
      <c r="AD791" s="40"/>
      <c r="AE791" s="40"/>
      <c r="AR791" s="256" t="s">
        <v>196</v>
      </c>
      <c r="AT791" s="256" t="s">
        <v>187</v>
      </c>
      <c r="AU791" s="256" t="s">
        <v>99</v>
      </c>
      <c r="AY791" s="18" t="s">
        <v>184</v>
      </c>
      <c r="BE791" s="257">
        <f>IF(N791="základní",J791,0)</f>
        <v>0</v>
      </c>
      <c r="BF791" s="257">
        <f>IF(N791="snížená",J791,0)</f>
        <v>0</v>
      </c>
      <c r="BG791" s="257">
        <f>IF(N791="zákl. přenesená",J791,0)</f>
        <v>0</v>
      </c>
      <c r="BH791" s="257">
        <f>IF(N791="sníž. přenesená",J791,0)</f>
        <v>0</v>
      </c>
      <c r="BI791" s="257">
        <f>IF(N791="nulová",J791,0)</f>
        <v>0</v>
      </c>
      <c r="BJ791" s="18" t="s">
        <v>99</v>
      </c>
      <c r="BK791" s="257">
        <f>ROUND(I791*H791,2)</f>
        <v>0</v>
      </c>
      <c r="BL791" s="18" t="s">
        <v>196</v>
      </c>
      <c r="BM791" s="256" t="s">
        <v>1265</v>
      </c>
    </row>
    <row r="792" s="2" customFormat="1" ht="16.5" customHeight="1">
      <c r="A792" s="40"/>
      <c r="B792" s="41"/>
      <c r="C792" s="245" t="s">
        <v>1266</v>
      </c>
      <c r="D792" s="245" t="s">
        <v>187</v>
      </c>
      <c r="E792" s="246" t="s">
        <v>1267</v>
      </c>
      <c r="F792" s="247" t="s">
        <v>1268</v>
      </c>
      <c r="G792" s="248" t="s">
        <v>269</v>
      </c>
      <c r="H792" s="249">
        <v>139.346</v>
      </c>
      <c r="I792" s="250"/>
      <c r="J792" s="251">
        <f>ROUND(I792*H792,2)</f>
        <v>0</v>
      </c>
      <c r="K792" s="247" t="s">
        <v>191</v>
      </c>
      <c r="L792" s="46"/>
      <c r="M792" s="252" t="s">
        <v>1</v>
      </c>
      <c r="N792" s="253" t="s">
        <v>49</v>
      </c>
      <c r="O792" s="93"/>
      <c r="P792" s="254">
        <f>O792*H792</f>
        <v>0</v>
      </c>
      <c r="Q792" s="254">
        <v>0</v>
      </c>
      <c r="R792" s="254">
        <f>Q792*H792</f>
        <v>0</v>
      </c>
      <c r="S792" s="254">
        <v>0.050000000000000003</v>
      </c>
      <c r="T792" s="255">
        <f>S792*H792</f>
        <v>6.9673000000000007</v>
      </c>
      <c r="U792" s="40"/>
      <c r="V792" s="40"/>
      <c r="W792" s="40"/>
      <c r="X792" s="40"/>
      <c r="Y792" s="40"/>
      <c r="Z792" s="40"/>
      <c r="AA792" s="40"/>
      <c r="AB792" s="40"/>
      <c r="AC792" s="40"/>
      <c r="AD792" s="40"/>
      <c r="AE792" s="40"/>
      <c r="AR792" s="256" t="s">
        <v>196</v>
      </c>
      <c r="AT792" s="256" t="s">
        <v>187</v>
      </c>
      <c r="AU792" s="256" t="s">
        <v>99</v>
      </c>
      <c r="AY792" s="18" t="s">
        <v>184</v>
      </c>
      <c r="BE792" s="257">
        <f>IF(N792="základní",J792,0)</f>
        <v>0</v>
      </c>
      <c r="BF792" s="257">
        <f>IF(N792="snížená",J792,0)</f>
        <v>0</v>
      </c>
      <c r="BG792" s="257">
        <f>IF(N792="zákl. přenesená",J792,0)</f>
        <v>0</v>
      </c>
      <c r="BH792" s="257">
        <f>IF(N792="sníž. přenesená",J792,0)</f>
        <v>0</v>
      </c>
      <c r="BI792" s="257">
        <f>IF(N792="nulová",J792,0)</f>
        <v>0</v>
      </c>
      <c r="BJ792" s="18" t="s">
        <v>99</v>
      </c>
      <c r="BK792" s="257">
        <f>ROUND(I792*H792,2)</f>
        <v>0</v>
      </c>
      <c r="BL792" s="18" t="s">
        <v>196</v>
      </c>
      <c r="BM792" s="256" t="s">
        <v>1269</v>
      </c>
    </row>
    <row r="793" s="15" customFormat="1">
      <c r="A793" s="15"/>
      <c r="B793" s="288"/>
      <c r="C793" s="289"/>
      <c r="D793" s="258" t="s">
        <v>271</v>
      </c>
      <c r="E793" s="290" t="s">
        <v>1</v>
      </c>
      <c r="F793" s="291" t="s">
        <v>760</v>
      </c>
      <c r="G793" s="289"/>
      <c r="H793" s="290" t="s">
        <v>1</v>
      </c>
      <c r="I793" s="292"/>
      <c r="J793" s="289"/>
      <c r="K793" s="289"/>
      <c r="L793" s="293"/>
      <c r="M793" s="294"/>
      <c r="N793" s="295"/>
      <c r="O793" s="295"/>
      <c r="P793" s="295"/>
      <c r="Q793" s="295"/>
      <c r="R793" s="295"/>
      <c r="S793" s="295"/>
      <c r="T793" s="296"/>
      <c r="U793" s="15"/>
      <c r="V793" s="15"/>
      <c r="W793" s="15"/>
      <c r="X793" s="15"/>
      <c r="Y793" s="15"/>
      <c r="Z793" s="15"/>
      <c r="AA793" s="15"/>
      <c r="AB793" s="15"/>
      <c r="AC793" s="15"/>
      <c r="AD793" s="15"/>
      <c r="AE793" s="15"/>
      <c r="AT793" s="297" t="s">
        <v>271</v>
      </c>
      <c r="AU793" s="297" t="s">
        <v>99</v>
      </c>
      <c r="AV793" s="15" t="s">
        <v>91</v>
      </c>
      <c r="AW793" s="15" t="s">
        <v>38</v>
      </c>
      <c r="AX793" s="15" t="s">
        <v>83</v>
      </c>
      <c r="AY793" s="297" t="s">
        <v>184</v>
      </c>
    </row>
    <row r="794" s="13" customFormat="1">
      <c r="A794" s="13"/>
      <c r="B794" s="266"/>
      <c r="C794" s="267"/>
      <c r="D794" s="258" t="s">
        <v>271</v>
      </c>
      <c r="E794" s="268" t="s">
        <v>1</v>
      </c>
      <c r="F794" s="269" t="s">
        <v>1270</v>
      </c>
      <c r="G794" s="267"/>
      <c r="H794" s="270">
        <v>139.346</v>
      </c>
      <c r="I794" s="271"/>
      <c r="J794" s="267"/>
      <c r="K794" s="267"/>
      <c r="L794" s="272"/>
      <c r="M794" s="273"/>
      <c r="N794" s="274"/>
      <c r="O794" s="274"/>
      <c r="P794" s="274"/>
      <c r="Q794" s="274"/>
      <c r="R794" s="274"/>
      <c r="S794" s="274"/>
      <c r="T794" s="275"/>
      <c r="U794" s="13"/>
      <c r="V794" s="13"/>
      <c r="W794" s="13"/>
      <c r="X794" s="13"/>
      <c r="Y794" s="13"/>
      <c r="Z794" s="13"/>
      <c r="AA794" s="13"/>
      <c r="AB794" s="13"/>
      <c r="AC794" s="13"/>
      <c r="AD794" s="13"/>
      <c r="AE794" s="13"/>
      <c r="AT794" s="276" t="s">
        <v>271</v>
      </c>
      <c r="AU794" s="276" t="s">
        <v>99</v>
      </c>
      <c r="AV794" s="13" t="s">
        <v>99</v>
      </c>
      <c r="AW794" s="13" t="s">
        <v>38</v>
      </c>
      <c r="AX794" s="13" t="s">
        <v>83</v>
      </c>
      <c r="AY794" s="276" t="s">
        <v>184</v>
      </c>
    </row>
    <row r="795" s="14" customFormat="1">
      <c r="A795" s="14"/>
      <c r="B795" s="277"/>
      <c r="C795" s="278"/>
      <c r="D795" s="258" t="s">
        <v>271</v>
      </c>
      <c r="E795" s="279" t="s">
        <v>1</v>
      </c>
      <c r="F795" s="280" t="s">
        <v>273</v>
      </c>
      <c r="G795" s="278"/>
      <c r="H795" s="281">
        <v>139.346</v>
      </c>
      <c r="I795" s="282"/>
      <c r="J795" s="278"/>
      <c r="K795" s="278"/>
      <c r="L795" s="283"/>
      <c r="M795" s="284"/>
      <c r="N795" s="285"/>
      <c r="O795" s="285"/>
      <c r="P795" s="285"/>
      <c r="Q795" s="285"/>
      <c r="R795" s="285"/>
      <c r="S795" s="285"/>
      <c r="T795" s="286"/>
      <c r="U795" s="14"/>
      <c r="V795" s="14"/>
      <c r="W795" s="14"/>
      <c r="X795" s="14"/>
      <c r="Y795" s="14"/>
      <c r="Z795" s="14"/>
      <c r="AA795" s="14"/>
      <c r="AB795" s="14"/>
      <c r="AC795" s="14"/>
      <c r="AD795" s="14"/>
      <c r="AE795" s="14"/>
      <c r="AT795" s="287" t="s">
        <v>271</v>
      </c>
      <c r="AU795" s="287" t="s">
        <v>99</v>
      </c>
      <c r="AV795" s="14" t="s">
        <v>196</v>
      </c>
      <c r="AW795" s="14" t="s">
        <v>38</v>
      </c>
      <c r="AX795" s="14" t="s">
        <v>91</v>
      </c>
      <c r="AY795" s="287" t="s">
        <v>184</v>
      </c>
    </row>
    <row r="796" s="2" customFormat="1" ht="16.5" customHeight="1">
      <c r="A796" s="40"/>
      <c r="B796" s="41"/>
      <c r="C796" s="245" t="s">
        <v>1271</v>
      </c>
      <c r="D796" s="245" t="s">
        <v>187</v>
      </c>
      <c r="E796" s="246" t="s">
        <v>1272</v>
      </c>
      <c r="F796" s="247" t="s">
        <v>1273</v>
      </c>
      <c r="G796" s="248" t="s">
        <v>269</v>
      </c>
      <c r="H796" s="249">
        <v>492.43000000000001</v>
      </c>
      <c r="I796" s="250"/>
      <c r="J796" s="251">
        <f>ROUND(I796*H796,2)</f>
        <v>0</v>
      </c>
      <c r="K796" s="247" t="s">
        <v>191</v>
      </c>
      <c r="L796" s="46"/>
      <c r="M796" s="252" t="s">
        <v>1</v>
      </c>
      <c r="N796" s="253" t="s">
        <v>49</v>
      </c>
      <c r="O796" s="93"/>
      <c r="P796" s="254">
        <f>O796*H796</f>
        <v>0</v>
      </c>
      <c r="Q796" s="254">
        <v>0</v>
      </c>
      <c r="R796" s="254">
        <f>Q796*H796</f>
        <v>0</v>
      </c>
      <c r="S796" s="254">
        <v>0.050000000000000003</v>
      </c>
      <c r="T796" s="255">
        <f>S796*H796</f>
        <v>24.621500000000001</v>
      </c>
      <c r="U796" s="40"/>
      <c r="V796" s="40"/>
      <c r="W796" s="40"/>
      <c r="X796" s="40"/>
      <c r="Y796" s="40"/>
      <c r="Z796" s="40"/>
      <c r="AA796" s="40"/>
      <c r="AB796" s="40"/>
      <c r="AC796" s="40"/>
      <c r="AD796" s="40"/>
      <c r="AE796" s="40"/>
      <c r="AR796" s="256" t="s">
        <v>196</v>
      </c>
      <c r="AT796" s="256" t="s">
        <v>187</v>
      </c>
      <c r="AU796" s="256" t="s">
        <v>99</v>
      </c>
      <c r="AY796" s="18" t="s">
        <v>184</v>
      </c>
      <c r="BE796" s="257">
        <f>IF(N796="základní",J796,0)</f>
        <v>0</v>
      </c>
      <c r="BF796" s="257">
        <f>IF(N796="snížená",J796,0)</f>
        <v>0</v>
      </c>
      <c r="BG796" s="257">
        <f>IF(N796="zákl. přenesená",J796,0)</f>
        <v>0</v>
      </c>
      <c r="BH796" s="257">
        <f>IF(N796="sníž. přenesená",J796,0)</f>
        <v>0</v>
      </c>
      <c r="BI796" s="257">
        <f>IF(N796="nulová",J796,0)</f>
        <v>0</v>
      </c>
      <c r="BJ796" s="18" t="s">
        <v>99</v>
      </c>
      <c r="BK796" s="257">
        <f>ROUND(I796*H796,2)</f>
        <v>0</v>
      </c>
      <c r="BL796" s="18" t="s">
        <v>196</v>
      </c>
      <c r="BM796" s="256" t="s">
        <v>1274</v>
      </c>
    </row>
    <row r="797" s="15" customFormat="1">
      <c r="A797" s="15"/>
      <c r="B797" s="288"/>
      <c r="C797" s="289"/>
      <c r="D797" s="258" t="s">
        <v>271</v>
      </c>
      <c r="E797" s="290" t="s">
        <v>1</v>
      </c>
      <c r="F797" s="291" t="s">
        <v>760</v>
      </c>
      <c r="G797" s="289"/>
      <c r="H797" s="290" t="s">
        <v>1</v>
      </c>
      <c r="I797" s="292"/>
      <c r="J797" s="289"/>
      <c r="K797" s="289"/>
      <c r="L797" s="293"/>
      <c r="M797" s="294"/>
      <c r="N797" s="295"/>
      <c r="O797" s="295"/>
      <c r="P797" s="295"/>
      <c r="Q797" s="295"/>
      <c r="R797" s="295"/>
      <c r="S797" s="295"/>
      <c r="T797" s="296"/>
      <c r="U797" s="15"/>
      <c r="V797" s="15"/>
      <c r="W797" s="15"/>
      <c r="X797" s="15"/>
      <c r="Y797" s="15"/>
      <c r="Z797" s="15"/>
      <c r="AA797" s="15"/>
      <c r="AB797" s="15"/>
      <c r="AC797" s="15"/>
      <c r="AD797" s="15"/>
      <c r="AE797" s="15"/>
      <c r="AT797" s="297" t="s">
        <v>271</v>
      </c>
      <c r="AU797" s="297" t="s">
        <v>99</v>
      </c>
      <c r="AV797" s="15" t="s">
        <v>91</v>
      </c>
      <c r="AW797" s="15" t="s">
        <v>38</v>
      </c>
      <c r="AX797" s="15" t="s">
        <v>83</v>
      </c>
      <c r="AY797" s="297" t="s">
        <v>184</v>
      </c>
    </row>
    <row r="798" s="13" customFormat="1">
      <c r="A798" s="13"/>
      <c r="B798" s="266"/>
      <c r="C798" s="267"/>
      <c r="D798" s="258" t="s">
        <v>271</v>
      </c>
      <c r="E798" s="268" t="s">
        <v>1</v>
      </c>
      <c r="F798" s="269" t="s">
        <v>1275</v>
      </c>
      <c r="G798" s="267"/>
      <c r="H798" s="270">
        <v>247.46000000000001</v>
      </c>
      <c r="I798" s="271"/>
      <c r="J798" s="267"/>
      <c r="K798" s="267"/>
      <c r="L798" s="272"/>
      <c r="M798" s="273"/>
      <c r="N798" s="274"/>
      <c r="O798" s="274"/>
      <c r="P798" s="274"/>
      <c r="Q798" s="274"/>
      <c r="R798" s="274"/>
      <c r="S798" s="274"/>
      <c r="T798" s="275"/>
      <c r="U798" s="13"/>
      <c r="V798" s="13"/>
      <c r="W798" s="13"/>
      <c r="X798" s="13"/>
      <c r="Y798" s="13"/>
      <c r="Z798" s="13"/>
      <c r="AA798" s="13"/>
      <c r="AB798" s="13"/>
      <c r="AC798" s="13"/>
      <c r="AD798" s="13"/>
      <c r="AE798" s="13"/>
      <c r="AT798" s="276" t="s">
        <v>271</v>
      </c>
      <c r="AU798" s="276" t="s">
        <v>99</v>
      </c>
      <c r="AV798" s="13" t="s">
        <v>99</v>
      </c>
      <c r="AW798" s="13" t="s">
        <v>38</v>
      </c>
      <c r="AX798" s="13" t="s">
        <v>83</v>
      </c>
      <c r="AY798" s="276" t="s">
        <v>184</v>
      </c>
    </row>
    <row r="799" s="13" customFormat="1">
      <c r="A799" s="13"/>
      <c r="B799" s="266"/>
      <c r="C799" s="267"/>
      <c r="D799" s="258" t="s">
        <v>271</v>
      </c>
      <c r="E799" s="268" t="s">
        <v>1</v>
      </c>
      <c r="F799" s="269" t="s">
        <v>1276</v>
      </c>
      <c r="G799" s="267"/>
      <c r="H799" s="270">
        <v>244.97</v>
      </c>
      <c r="I799" s="271"/>
      <c r="J799" s="267"/>
      <c r="K799" s="267"/>
      <c r="L799" s="272"/>
      <c r="M799" s="273"/>
      <c r="N799" s="274"/>
      <c r="O799" s="274"/>
      <c r="P799" s="274"/>
      <c r="Q799" s="274"/>
      <c r="R799" s="274"/>
      <c r="S799" s="274"/>
      <c r="T799" s="275"/>
      <c r="U799" s="13"/>
      <c r="V799" s="13"/>
      <c r="W799" s="13"/>
      <c r="X799" s="13"/>
      <c r="Y799" s="13"/>
      <c r="Z799" s="13"/>
      <c r="AA799" s="13"/>
      <c r="AB799" s="13"/>
      <c r="AC799" s="13"/>
      <c r="AD799" s="13"/>
      <c r="AE799" s="13"/>
      <c r="AT799" s="276" t="s">
        <v>271</v>
      </c>
      <c r="AU799" s="276" t="s">
        <v>99</v>
      </c>
      <c r="AV799" s="13" t="s">
        <v>99</v>
      </c>
      <c r="AW799" s="13" t="s">
        <v>38</v>
      </c>
      <c r="AX799" s="13" t="s">
        <v>83</v>
      </c>
      <c r="AY799" s="276" t="s">
        <v>184</v>
      </c>
    </row>
    <row r="800" s="14" customFormat="1">
      <c r="A800" s="14"/>
      <c r="B800" s="277"/>
      <c r="C800" s="278"/>
      <c r="D800" s="258" t="s">
        <v>271</v>
      </c>
      <c r="E800" s="279" t="s">
        <v>1</v>
      </c>
      <c r="F800" s="280" t="s">
        <v>273</v>
      </c>
      <c r="G800" s="278"/>
      <c r="H800" s="281">
        <v>492.43000000000001</v>
      </c>
      <c r="I800" s="282"/>
      <c r="J800" s="278"/>
      <c r="K800" s="278"/>
      <c r="L800" s="283"/>
      <c r="M800" s="284"/>
      <c r="N800" s="285"/>
      <c r="O800" s="285"/>
      <c r="P800" s="285"/>
      <c r="Q800" s="285"/>
      <c r="R800" s="285"/>
      <c r="S800" s="285"/>
      <c r="T800" s="286"/>
      <c r="U800" s="14"/>
      <c r="V800" s="14"/>
      <c r="W800" s="14"/>
      <c r="X800" s="14"/>
      <c r="Y800" s="14"/>
      <c r="Z800" s="14"/>
      <c r="AA800" s="14"/>
      <c r="AB800" s="14"/>
      <c r="AC800" s="14"/>
      <c r="AD800" s="14"/>
      <c r="AE800" s="14"/>
      <c r="AT800" s="287" t="s">
        <v>271</v>
      </c>
      <c r="AU800" s="287" t="s">
        <v>99</v>
      </c>
      <c r="AV800" s="14" t="s">
        <v>196</v>
      </c>
      <c r="AW800" s="14" t="s">
        <v>38</v>
      </c>
      <c r="AX800" s="14" t="s">
        <v>91</v>
      </c>
      <c r="AY800" s="287" t="s">
        <v>184</v>
      </c>
    </row>
    <row r="801" s="2" customFormat="1" ht="16.5" customHeight="1">
      <c r="A801" s="40"/>
      <c r="B801" s="41"/>
      <c r="C801" s="245" t="s">
        <v>1277</v>
      </c>
      <c r="D801" s="245" t="s">
        <v>187</v>
      </c>
      <c r="E801" s="246" t="s">
        <v>1278</v>
      </c>
      <c r="F801" s="247" t="s">
        <v>1279</v>
      </c>
      <c r="G801" s="248" t="s">
        <v>269</v>
      </c>
      <c r="H801" s="249">
        <v>1280.6880000000001</v>
      </c>
      <c r="I801" s="250"/>
      <c r="J801" s="251">
        <f>ROUND(I801*H801,2)</f>
        <v>0</v>
      </c>
      <c r="K801" s="247" t="s">
        <v>191</v>
      </c>
      <c r="L801" s="46"/>
      <c r="M801" s="252" t="s">
        <v>1</v>
      </c>
      <c r="N801" s="253" t="s">
        <v>49</v>
      </c>
      <c r="O801" s="93"/>
      <c r="P801" s="254">
        <f>O801*H801</f>
        <v>0</v>
      </c>
      <c r="Q801" s="254">
        <v>0</v>
      </c>
      <c r="R801" s="254">
        <f>Q801*H801</f>
        <v>0</v>
      </c>
      <c r="S801" s="254">
        <v>0.045999999999999999</v>
      </c>
      <c r="T801" s="255">
        <f>S801*H801</f>
        <v>58.911648000000007</v>
      </c>
      <c r="U801" s="40"/>
      <c r="V801" s="40"/>
      <c r="W801" s="40"/>
      <c r="X801" s="40"/>
      <c r="Y801" s="40"/>
      <c r="Z801" s="40"/>
      <c r="AA801" s="40"/>
      <c r="AB801" s="40"/>
      <c r="AC801" s="40"/>
      <c r="AD801" s="40"/>
      <c r="AE801" s="40"/>
      <c r="AR801" s="256" t="s">
        <v>196</v>
      </c>
      <c r="AT801" s="256" t="s">
        <v>187</v>
      </c>
      <c r="AU801" s="256" t="s">
        <v>99</v>
      </c>
      <c r="AY801" s="18" t="s">
        <v>184</v>
      </c>
      <c r="BE801" s="257">
        <f>IF(N801="základní",J801,0)</f>
        <v>0</v>
      </c>
      <c r="BF801" s="257">
        <f>IF(N801="snížená",J801,0)</f>
        <v>0</v>
      </c>
      <c r="BG801" s="257">
        <f>IF(N801="zákl. přenesená",J801,0)</f>
        <v>0</v>
      </c>
      <c r="BH801" s="257">
        <f>IF(N801="sníž. přenesená",J801,0)</f>
        <v>0</v>
      </c>
      <c r="BI801" s="257">
        <f>IF(N801="nulová",J801,0)</f>
        <v>0</v>
      </c>
      <c r="BJ801" s="18" t="s">
        <v>99</v>
      </c>
      <c r="BK801" s="257">
        <f>ROUND(I801*H801,2)</f>
        <v>0</v>
      </c>
      <c r="BL801" s="18" t="s">
        <v>196</v>
      </c>
      <c r="BM801" s="256" t="s">
        <v>1280</v>
      </c>
    </row>
    <row r="802" s="15" customFormat="1">
      <c r="A802" s="15"/>
      <c r="B802" s="288"/>
      <c r="C802" s="289"/>
      <c r="D802" s="258" t="s">
        <v>271</v>
      </c>
      <c r="E802" s="290" t="s">
        <v>1</v>
      </c>
      <c r="F802" s="291" t="s">
        <v>548</v>
      </c>
      <c r="G802" s="289"/>
      <c r="H802" s="290" t="s">
        <v>1</v>
      </c>
      <c r="I802" s="292"/>
      <c r="J802" s="289"/>
      <c r="K802" s="289"/>
      <c r="L802" s="293"/>
      <c r="M802" s="294"/>
      <c r="N802" s="295"/>
      <c r="O802" s="295"/>
      <c r="P802" s="295"/>
      <c r="Q802" s="295"/>
      <c r="R802" s="295"/>
      <c r="S802" s="295"/>
      <c r="T802" s="296"/>
      <c r="U802" s="15"/>
      <c r="V802" s="15"/>
      <c r="W802" s="15"/>
      <c r="X802" s="15"/>
      <c r="Y802" s="15"/>
      <c r="Z802" s="15"/>
      <c r="AA802" s="15"/>
      <c r="AB802" s="15"/>
      <c r="AC802" s="15"/>
      <c r="AD802" s="15"/>
      <c r="AE802" s="15"/>
      <c r="AT802" s="297" t="s">
        <v>271</v>
      </c>
      <c r="AU802" s="297" t="s">
        <v>99</v>
      </c>
      <c r="AV802" s="15" t="s">
        <v>91</v>
      </c>
      <c r="AW802" s="15" t="s">
        <v>38</v>
      </c>
      <c r="AX802" s="15" t="s">
        <v>83</v>
      </c>
      <c r="AY802" s="297" t="s">
        <v>184</v>
      </c>
    </row>
    <row r="803" s="13" customFormat="1">
      <c r="A803" s="13"/>
      <c r="B803" s="266"/>
      <c r="C803" s="267"/>
      <c r="D803" s="258" t="s">
        <v>271</v>
      </c>
      <c r="E803" s="268" t="s">
        <v>1</v>
      </c>
      <c r="F803" s="269" t="s">
        <v>1281</v>
      </c>
      <c r="G803" s="267"/>
      <c r="H803" s="270">
        <v>290.94799999999998</v>
      </c>
      <c r="I803" s="271"/>
      <c r="J803" s="267"/>
      <c r="K803" s="267"/>
      <c r="L803" s="272"/>
      <c r="M803" s="273"/>
      <c r="N803" s="274"/>
      <c r="O803" s="274"/>
      <c r="P803" s="274"/>
      <c r="Q803" s="274"/>
      <c r="R803" s="274"/>
      <c r="S803" s="274"/>
      <c r="T803" s="275"/>
      <c r="U803" s="13"/>
      <c r="V803" s="13"/>
      <c r="W803" s="13"/>
      <c r="X803" s="13"/>
      <c r="Y803" s="13"/>
      <c r="Z803" s="13"/>
      <c r="AA803" s="13"/>
      <c r="AB803" s="13"/>
      <c r="AC803" s="13"/>
      <c r="AD803" s="13"/>
      <c r="AE803" s="13"/>
      <c r="AT803" s="276" t="s">
        <v>271</v>
      </c>
      <c r="AU803" s="276" t="s">
        <v>99</v>
      </c>
      <c r="AV803" s="13" t="s">
        <v>99</v>
      </c>
      <c r="AW803" s="13" t="s">
        <v>38</v>
      </c>
      <c r="AX803" s="13" t="s">
        <v>83</v>
      </c>
      <c r="AY803" s="276" t="s">
        <v>184</v>
      </c>
    </row>
    <row r="804" s="16" customFormat="1">
      <c r="A804" s="16"/>
      <c r="B804" s="298"/>
      <c r="C804" s="299"/>
      <c r="D804" s="258" t="s">
        <v>271</v>
      </c>
      <c r="E804" s="300" t="s">
        <v>1</v>
      </c>
      <c r="F804" s="301" t="s">
        <v>346</v>
      </c>
      <c r="G804" s="299"/>
      <c r="H804" s="302">
        <v>290.94799999999998</v>
      </c>
      <c r="I804" s="303"/>
      <c r="J804" s="299"/>
      <c r="K804" s="299"/>
      <c r="L804" s="304"/>
      <c r="M804" s="305"/>
      <c r="N804" s="306"/>
      <c r="O804" s="306"/>
      <c r="P804" s="306"/>
      <c r="Q804" s="306"/>
      <c r="R804" s="306"/>
      <c r="S804" s="306"/>
      <c r="T804" s="307"/>
      <c r="U804" s="16"/>
      <c r="V804" s="16"/>
      <c r="W804" s="16"/>
      <c r="X804" s="16"/>
      <c r="Y804" s="16"/>
      <c r="Z804" s="16"/>
      <c r="AA804" s="16"/>
      <c r="AB804" s="16"/>
      <c r="AC804" s="16"/>
      <c r="AD804" s="16"/>
      <c r="AE804" s="16"/>
      <c r="AT804" s="308" t="s">
        <v>271</v>
      </c>
      <c r="AU804" s="308" t="s">
        <v>99</v>
      </c>
      <c r="AV804" s="16" t="s">
        <v>278</v>
      </c>
      <c r="AW804" s="16" t="s">
        <v>38</v>
      </c>
      <c r="AX804" s="16" t="s">
        <v>83</v>
      </c>
      <c r="AY804" s="308" t="s">
        <v>184</v>
      </c>
    </row>
    <row r="805" s="13" customFormat="1">
      <c r="A805" s="13"/>
      <c r="B805" s="266"/>
      <c r="C805" s="267"/>
      <c r="D805" s="258" t="s">
        <v>271</v>
      </c>
      <c r="E805" s="268" t="s">
        <v>1</v>
      </c>
      <c r="F805" s="269" t="s">
        <v>1282</v>
      </c>
      <c r="G805" s="267"/>
      <c r="H805" s="270">
        <v>501.83999999999998</v>
      </c>
      <c r="I805" s="271"/>
      <c r="J805" s="267"/>
      <c r="K805" s="267"/>
      <c r="L805" s="272"/>
      <c r="M805" s="273"/>
      <c r="N805" s="274"/>
      <c r="O805" s="274"/>
      <c r="P805" s="274"/>
      <c r="Q805" s="274"/>
      <c r="R805" s="274"/>
      <c r="S805" s="274"/>
      <c r="T805" s="275"/>
      <c r="U805" s="13"/>
      <c r="V805" s="13"/>
      <c r="W805" s="13"/>
      <c r="X805" s="13"/>
      <c r="Y805" s="13"/>
      <c r="Z805" s="13"/>
      <c r="AA805" s="13"/>
      <c r="AB805" s="13"/>
      <c r="AC805" s="13"/>
      <c r="AD805" s="13"/>
      <c r="AE805" s="13"/>
      <c r="AT805" s="276" t="s">
        <v>271</v>
      </c>
      <c r="AU805" s="276" t="s">
        <v>99</v>
      </c>
      <c r="AV805" s="13" t="s">
        <v>99</v>
      </c>
      <c r="AW805" s="13" t="s">
        <v>38</v>
      </c>
      <c r="AX805" s="13" t="s">
        <v>83</v>
      </c>
      <c r="AY805" s="276" t="s">
        <v>184</v>
      </c>
    </row>
    <row r="806" s="13" customFormat="1">
      <c r="A806" s="13"/>
      <c r="B806" s="266"/>
      <c r="C806" s="267"/>
      <c r="D806" s="258" t="s">
        <v>271</v>
      </c>
      <c r="E806" s="268" t="s">
        <v>1</v>
      </c>
      <c r="F806" s="269" t="s">
        <v>1283</v>
      </c>
      <c r="G806" s="267"/>
      <c r="H806" s="270">
        <v>487.89999999999998</v>
      </c>
      <c r="I806" s="271"/>
      <c r="J806" s="267"/>
      <c r="K806" s="267"/>
      <c r="L806" s="272"/>
      <c r="M806" s="273"/>
      <c r="N806" s="274"/>
      <c r="O806" s="274"/>
      <c r="P806" s="274"/>
      <c r="Q806" s="274"/>
      <c r="R806" s="274"/>
      <c r="S806" s="274"/>
      <c r="T806" s="275"/>
      <c r="U806" s="13"/>
      <c r="V806" s="13"/>
      <c r="W806" s="13"/>
      <c r="X806" s="13"/>
      <c r="Y806" s="13"/>
      <c r="Z806" s="13"/>
      <c r="AA806" s="13"/>
      <c r="AB806" s="13"/>
      <c r="AC806" s="13"/>
      <c r="AD806" s="13"/>
      <c r="AE806" s="13"/>
      <c r="AT806" s="276" t="s">
        <v>271</v>
      </c>
      <c r="AU806" s="276" t="s">
        <v>99</v>
      </c>
      <c r="AV806" s="13" t="s">
        <v>99</v>
      </c>
      <c r="AW806" s="13" t="s">
        <v>38</v>
      </c>
      <c r="AX806" s="13" t="s">
        <v>83</v>
      </c>
      <c r="AY806" s="276" t="s">
        <v>184</v>
      </c>
    </row>
    <row r="807" s="16" customFormat="1">
      <c r="A807" s="16"/>
      <c r="B807" s="298"/>
      <c r="C807" s="299"/>
      <c r="D807" s="258" t="s">
        <v>271</v>
      </c>
      <c r="E807" s="300" t="s">
        <v>1</v>
      </c>
      <c r="F807" s="301" t="s">
        <v>346</v>
      </c>
      <c r="G807" s="299"/>
      <c r="H807" s="302">
        <v>989.74000000000001</v>
      </c>
      <c r="I807" s="303"/>
      <c r="J807" s="299"/>
      <c r="K807" s="299"/>
      <c r="L807" s="304"/>
      <c r="M807" s="305"/>
      <c r="N807" s="306"/>
      <c r="O807" s="306"/>
      <c r="P807" s="306"/>
      <c r="Q807" s="306"/>
      <c r="R807" s="306"/>
      <c r="S807" s="306"/>
      <c r="T807" s="307"/>
      <c r="U807" s="16"/>
      <c r="V807" s="16"/>
      <c r="W807" s="16"/>
      <c r="X807" s="16"/>
      <c r="Y807" s="16"/>
      <c r="Z807" s="16"/>
      <c r="AA807" s="16"/>
      <c r="AB807" s="16"/>
      <c r="AC807" s="16"/>
      <c r="AD807" s="16"/>
      <c r="AE807" s="16"/>
      <c r="AT807" s="308" t="s">
        <v>271</v>
      </c>
      <c r="AU807" s="308" t="s">
        <v>99</v>
      </c>
      <c r="AV807" s="16" t="s">
        <v>278</v>
      </c>
      <c r="AW807" s="16" t="s">
        <v>38</v>
      </c>
      <c r="AX807" s="16" t="s">
        <v>83</v>
      </c>
      <c r="AY807" s="308" t="s">
        <v>184</v>
      </c>
    </row>
    <row r="808" s="14" customFormat="1">
      <c r="A808" s="14"/>
      <c r="B808" s="277"/>
      <c r="C808" s="278"/>
      <c r="D808" s="258" t="s">
        <v>271</v>
      </c>
      <c r="E808" s="279" t="s">
        <v>1</v>
      </c>
      <c r="F808" s="280" t="s">
        <v>273</v>
      </c>
      <c r="G808" s="278"/>
      <c r="H808" s="281">
        <v>1280.6880000000001</v>
      </c>
      <c r="I808" s="282"/>
      <c r="J808" s="278"/>
      <c r="K808" s="278"/>
      <c r="L808" s="283"/>
      <c r="M808" s="284"/>
      <c r="N808" s="285"/>
      <c r="O808" s="285"/>
      <c r="P808" s="285"/>
      <c r="Q808" s="285"/>
      <c r="R808" s="285"/>
      <c r="S808" s="285"/>
      <c r="T808" s="286"/>
      <c r="U808" s="14"/>
      <c r="V808" s="14"/>
      <c r="W808" s="14"/>
      <c r="X808" s="14"/>
      <c r="Y808" s="14"/>
      <c r="Z808" s="14"/>
      <c r="AA808" s="14"/>
      <c r="AB808" s="14"/>
      <c r="AC808" s="14"/>
      <c r="AD808" s="14"/>
      <c r="AE808" s="14"/>
      <c r="AT808" s="287" t="s">
        <v>271</v>
      </c>
      <c r="AU808" s="287" t="s">
        <v>99</v>
      </c>
      <c r="AV808" s="14" t="s">
        <v>196</v>
      </c>
      <c r="AW808" s="14" t="s">
        <v>38</v>
      </c>
      <c r="AX808" s="14" t="s">
        <v>91</v>
      </c>
      <c r="AY808" s="287" t="s">
        <v>184</v>
      </c>
    </row>
    <row r="809" s="2" customFormat="1" ht="16.5" customHeight="1">
      <c r="A809" s="40"/>
      <c r="B809" s="41"/>
      <c r="C809" s="245" t="s">
        <v>1284</v>
      </c>
      <c r="D809" s="245" t="s">
        <v>187</v>
      </c>
      <c r="E809" s="246" t="s">
        <v>1285</v>
      </c>
      <c r="F809" s="247" t="s">
        <v>1286</v>
      </c>
      <c r="G809" s="248" t="s">
        <v>269</v>
      </c>
      <c r="H809" s="249">
        <v>1004.472</v>
      </c>
      <c r="I809" s="250"/>
      <c r="J809" s="251">
        <f>ROUND(I809*H809,2)</f>
        <v>0</v>
      </c>
      <c r="K809" s="247" t="s">
        <v>191</v>
      </c>
      <c r="L809" s="46"/>
      <c r="M809" s="252" t="s">
        <v>1</v>
      </c>
      <c r="N809" s="253" t="s">
        <v>49</v>
      </c>
      <c r="O809" s="93"/>
      <c r="P809" s="254">
        <f>O809*H809</f>
        <v>0</v>
      </c>
      <c r="Q809" s="254">
        <v>0</v>
      </c>
      <c r="R809" s="254">
        <f>Q809*H809</f>
        <v>0</v>
      </c>
      <c r="S809" s="254">
        <v>0.050000000000000003</v>
      </c>
      <c r="T809" s="255">
        <f>S809*H809</f>
        <v>50.223600000000005</v>
      </c>
      <c r="U809" s="40"/>
      <c r="V809" s="40"/>
      <c r="W809" s="40"/>
      <c r="X809" s="40"/>
      <c r="Y809" s="40"/>
      <c r="Z809" s="40"/>
      <c r="AA809" s="40"/>
      <c r="AB809" s="40"/>
      <c r="AC809" s="40"/>
      <c r="AD809" s="40"/>
      <c r="AE809" s="40"/>
      <c r="AR809" s="256" t="s">
        <v>196</v>
      </c>
      <c r="AT809" s="256" t="s">
        <v>187</v>
      </c>
      <c r="AU809" s="256" t="s">
        <v>99</v>
      </c>
      <c r="AY809" s="18" t="s">
        <v>184</v>
      </c>
      <c r="BE809" s="257">
        <f>IF(N809="základní",J809,0)</f>
        <v>0</v>
      </c>
      <c r="BF809" s="257">
        <f>IF(N809="snížená",J809,0)</f>
        <v>0</v>
      </c>
      <c r="BG809" s="257">
        <f>IF(N809="zákl. přenesená",J809,0)</f>
        <v>0</v>
      </c>
      <c r="BH809" s="257">
        <f>IF(N809="sníž. přenesená",J809,0)</f>
        <v>0</v>
      </c>
      <c r="BI809" s="257">
        <f>IF(N809="nulová",J809,0)</f>
        <v>0</v>
      </c>
      <c r="BJ809" s="18" t="s">
        <v>99</v>
      </c>
      <c r="BK809" s="257">
        <f>ROUND(I809*H809,2)</f>
        <v>0</v>
      </c>
      <c r="BL809" s="18" t="s">
        <v>196</v>
      </c>
      <c r="BM809" s="256" t="s">
        <v>1287</v>
      </c>
    </row>
    <row r="810" s="15" customFormat="1">
      <c r="A810" s="15"/>
      <c r="B810" s="288"/>
      <c r="C810" s="289"/>
      <c r="D810" s="258" t="s">
        <v>271</v>
      </c>
      <c r="E810" s="290" t="s">
        <v>1</v>
      </c>
      <c r="F810" s="291" t="s">
        <v>874</v>
      </c>
      <c r="G810" s="289"/>
      <c r="H810" s="290" t="s">
        <v>1</v>
      </c>
      <c r="I810" s="292"/>
      <c r="J810" s="289"/>
      <c r="K810" s="289"/>
      <c r="L810" s="293"/>
      <c r="M810" s="294"/>
      <c r="N810" s="295"/>
      <c r="O810" s="295"/>
      <c r="P810" s="295"/>
      <c r="Q810" s="295"/>
      <c r="R810" s="295"/>
      <c r="S810" s="295"/>
      <c r="T810" s="296"/>
      <c r="U810" s="15"/>
      <c r="V810" s="15"/>
      <c r="W810" s="15"/>
      <c r="X810" s="15"/>
      <c r="Y810" s="15"/>
      <c r="Z810" s="15"/>
      <c r="AA810" s="15"/>
      <c r="AB810" s="15"/>
      <c r="AC810" s="15"/>
      <c r="AD810" s="15"/>
      <c r="AE810" s="15"/>
      <c r="AT810" s="297" t="s">
        <v>271</v>
      </c>
      <c r="AU810" s="297" t="s">
        <v>99</v>
      </c>
      <c r="AV810" s="15" t="s">
        <v>91</v>
      </c>
      <c r="AW810" s="15" t="s">
        <v>38</v>
      </c>
      <c r="AX810" s="15" t="s">
        <v>83</v>
      </c>
      <c r="AY810" s="297" t="s">
        <v>184</v>
      </c>
    </row>
    <row r="811" s="13" customFormat="1">
      <c r="A811" s="13"/>
      <c r="B811" s="266"/>
      <c r="C811" s="267"/>
      <c r="D811" s="258" t="s">
        <v>271</v>
      </c>
      <c r="E811" s="268" t="s">
        <v>1</v>
      </c>
      <c r="F811" s="269" t="s">
        <v>1288</v>
      </c>
      <c r="G811" s="267"/>
      <c r="H811" s="270">
        <v>1004.472</v>
      </c>
      <c r="I811" s="271"/>
      <c r="J811" s="267"/>
      <c r="K811" s="267"/>
      <c r="L811" s="272"/>
      <c r="M811" s="273"/>
      <c r="N811" s="274"/>
      <c r="O811" s="274"/>
      <c r="P811" s="274"/>
      <c r="Q811" s="274"/>
      <c r="R811" s="274"/>
      <c r="S811" s="274"/>
      <c r="T811" s="275"/>
      <c r="U811" s="13"/>
      <c r="V811" s="13"/>
      <c r="W811" s="13"/>
      <c r="X811" s="13"/>
      <c r="Y811" s="13"/>
      <c r="Z811" s="13"/>
      <c r="AA811" s="13"/>
      <c r="AB811" s="13"/>
      <c r="AC811" s="13"/>
      <c r="AD811" s="13"/>
      <c r="AE811" s="13"/>
      <c r="AT811" s="276" t="s">
        <v>271</v>
      </c>
      <c r="AU811" s="276" t="s">
        <v>99</v>
      </c>
      <c r="AV811" s="13" t="s">
        <v>99</v>
      </c>
      <c r="AW811" s="13" t="s">
        <v>38</v>
      </c>
      <c r="AX811" s="13" t="s">
        <v>83</v>
      </c>
      <c r="AY811" s="276" t="s">
        <v>184</v>
      </c>
    </row>
    <row r="812" s="14" customFormat="1">
      <c r="A812" s="14"/>
      <c r="B812" s="277"/>
      <c r="C812" s="278"/>
      <c r="D812" s="258" t="s">
        <v>271</v>
      </c>
      <c r="E812" s="279" t="s">
        <v>1</v>
      </c>
      <c r="F812" s="280" t="s">
        <v>273</v>
      </c>
      <c r="G812" s="278"/>
      <c r="H812" s="281">
        <v>1004.472</v>
      </c>
      <c r="I812" s="282"/>
      <c r="J812" s="278"/>
      <c r="K812" s="278"/>
      <c r="L812" s="283"/>
      <c r="M812" s="284"/>
      <c r="N812" s="285"/>
      <c r="O812" s="285"/>
      <c r="P812" s="285"/>
      <c r="Q812" s="285"/>
      <c r="R812" s="285"/>
      <c r="S812" s="285"/>
      <c r="T812" s="286"/>
      <c r="U812" s="14"/>
      <c r="V812" s="14"/>
      <c r="W812" s="14"/>
      <c r="X812" s="14"/>
      <c r="Y812" s="14"/>
      <c r="Z812" s="14"/>
      <c r="AA812" s="14"/>
      <c r="AB812" s="14"/>
      <c r="AC812" s="14"/>
      <c r="AD812" s="14"/>
      <c r="AE812" s="14"/>
      <c r="AT812" s="287" t="s">
        <v>271</v>
      </c>
      <c r="AU812" s="287" t="s">
        <v>99</v>
      </c>
      <c r="AV812" s="14" t="s">
        <v>196</v>
      </c>
      <c r="AW812" s="14" t="s">
        <v>38</v>
      </c>
      <c r="AX812" s="14" t="s">
        <v>91</v>
      </c>
      <c r="AY812" s="287" t="s">
        <v>184</v>
      </c>
    </row>
    <row r="813" s="2" customFormat="1" ht="16.5" customHeight="1">
      <c r="A813" s="40"/>
      <c r="B813" s="41"/>
      <c r="C813" s="245" t="s">
        <v>1289</v>
      </c>
      <c r="D813" s="245" t="s">
        <v>187</v>
      </c>
      <c r="E813" s="246" t="s">
        <v>1290</v>
      </c>
      <c r="F813" s="247" t="s">
        <v>1291</v>
      </c>
      <c r="G813" s="248" t="s">
        <v>269</v>
      </c>
      <c r="H813" s="249">
        <v>159.44</v>
      </c>
      <c r="I813" s="250"/>
      <c r="J813" s="251">
        <f>ROUND(I813*H813,2)</f>
        <v>0</v>
      </c>
      <c r="K813" s="247" t="s">
        <v>284</v>
      </c>
      <c r="L813" s="46"/>
      <c r="M813" s="252" t="s">
        <v>1</v>
      </c>
      <c r="N813" s="253" t="s">
        <v>49</v>
      </c>
      <c r="O813" s="93"/>
      <c r="P813" s="254">
        <f>O813*H813</f>
        <v>0</v>
      </c>
      <c r="Q813" s="254">
        <v>0</v>
      </c>
      <c r="R813" s="254">
        <f>Q813*H813</f>
        <v>0</v>
      </c>
      <c r="S813" s="254">
        <v>0.088999999999999996</v>
      </c>
      <c r="T813" s="255">
        <f>S813*H813</f>
        <v>14.190159999999999</v>
      </c>
      <c r="U813" s="40"/>
      <c r="V813" s="40"/>
      <c r="W813" s="40"/>
      <c r="X813" s="40"/>
      <c r="Y813" s="40"/>
      <c r="Z813" s="40"/>
      <c r="AA813" s="40"/>
      <c r="AB813" s="40"/>
      <c r="AC813" s="40"/>
      <c r="AD813" s="40"/>
      <c r="AE813" s="40"/>
      <c r="AR813" s="256" t="s">
        <v>196</v>
      </c>
      <c r="AT813" s="256" t="s">
        <v>187</v>
      </c>
      <c r="AU813" s="256" t="s">
        <v>99</v>
      </c>
      <c r="AY813" s="18" t="s">
        <v>184</v>
      </c>
      <c r="BE813" s="257">
        <f>IF(N813="základní",J813,0)</f>
        <v>0</v>
      </c>
      <c r="BF813" s="257">
        <f>IF(N813="snížená",J813,0)</f>
        <v>0</v>
      </c>
      <c r="BG813" s="257">
        <f>IF(N813="zákl. přenesená",J813,0)</f>
        <v>0</v>
      </c>
      <c r="BH813" s="257">
        <f>IF(N813="sníž. přenesená",J813,0)</f>
        <v>0</v>
      </c>
      <c r="BI813" s="257">
        <f>IF(N813="nulová",J813,0)</f>
        <v>0</v>
      </c>
      <c r="BJ813" s="18" t="s">
        <v>99</v>
      </c>
      <c r="BK813" s="257">
        <f>ROUND(I813*H813,2)</f>
        <v>0</v>
      </c>
      <c r="BL813" s="18" t="s">
        <v>196</v>
      </c>
      <c r="BM813" s="256" t="s">
        <v>1292</v>
      </c>
    </row>
    <row r="814" s="2" customFormat="1">
      <c r="A814" s="40"/>
      <c r="B814" s="41"/>
      <c r="C814" s="42"/>
      <c r="D814" s="258" t="s">
        <v>194</v>
      </c>
      <c r="E814" s="42"/>
      <c r="F814" s="259" t="s">
        <v>1293</v>
      </c>
      <c r="G814" s="42"/>
      <c r="H814" s="42"/>
      <c r="I814" s="156"/>
      <c r="J814" s="42"/>
      <c r="K814" s="42"/>
      <c r="L814" s="46"/>
      <c r="M814" s="260"/>
      <c r="N814" s="261"/>
      <c r="O814" s="93"/>
      <c r="P814" s="93"/>
      <c r="Q814" s="93"/>
      <c r="R814" s="93"/>
      <c r="S814" s="93"/>
      <c r="T814" s="94"/>
      <c r="U814" s="40"/>
      <c r="V814" s="40"/>
      <c r="W814" s="40"/>
      <c r="X814" s="40"/>
      <c r="Y814" s="40"/>
      <c r="Z814" s="40"/>
      <c r="AA814" s="40"/>
      <c r="AB814" s="40"/>
      <c r="AC814" s="40"/>
      <c r="AD814" s="40"/>
      <c r="AE814" s="40"/>
      <c r="AT814" s="18" t="s">
        <v>194</v>
      </c>
      <c r="AU814" s="18" t="s">
        <v>99</v>
      </c>
    </row>
    <row r="815" s="15" customFormat="1">
      <c r="A815" s="15"/>
      <c r="B815" s="288"/>
      <c r="C815" s="289"/>
      <c r="D815" s="258" t="s">
        <v>271</v>
      </c>
      <c r="E815" s="290" t="s">
        <v>1</v>
      </c>
      <c r="F815" s="291" t="s">
        <v>874</v>
      </c>
      <c r="G815" s="289"/>
      <c r="H815" s="290" t="s">
        <v>1</v>
      </c>
      <c r="I815" s="292"/>
      <c r="J815" s="289"/>
      <c r="K815" s="289"/>
      <c r="L815" s="293"/>
      <c r="M815" s="294"/>
      <c r="N815" s="295"/>
      <c r="O815" s="295"/>
      <c r="P815" s="295"/>
      <c r="Q815" s="295"/>
      <c r="R815" s="295"/>
      <c r="S815" s="295"/>
      <c r="T815" s="296"/>
      <c r="U815" s="15"/>
      <c r="V815" s="15"/>
      <c r="W815" s="15"/>
      <c r="X815" s="15"/>
      <c r="Y815" s="15"/>
      <c r="Z815" s="15"/>
      <c r="AA815" s="15"/>
      <c r="AB815" s="15"/>
      <c r="AC815" s="15"/>
      <c r="AD815" s="15"/>
      <c r="AE815" s="15"/>
      <c r="AT815" s="297" t="s">
        <v>271</v>
      </c>
      <c r="AU815" s="297" t="s">
        <v>99</v>
      </c>
      <c r="AV815" s="15" t="s">
        <v>91</v>
      </c>
      <c r="AW815" s="15" t="s">
        <v>38</v>
      </c>
      <c r="AX815" s="15" t="s">
        <v>83</v>
      </c>
      <c r="AY815" s="297" t="s">
        <v>184</v>
      </c>
    </row>
    <row r="816" s="13" customFormat="1">
      <c r="A816" s="13"/>
      <c r="B816" s="266"/>
      <c r="C816" s="267"/>
      <c r="D816" s="258" t="s">
        <v>271</v>
      </c>
      <c r="E816" s="268" t="s">
        <v>1</v>
      </c>
      <c r="F816" s="269" t="s">
        <v>1294</v>
      </c>
      <c r="G816" s="267"/>
      <c r="H816" s="270">
        <v>159.44</v>
      </c>
      <c r="I816" s="271"/>
      <c r="J816" s="267"/>
      <c r="K816" s="267"/>
      <c r="L816" s="272"/>
      <c r="M816" s="273"/>
      <c r="N816" s="274"/>
      <c r="O816" s="274"/>
      <c r="P816" s="274"/>
      <c r="Q816" s="274"/>
      <c r="R816" s="274"/>
      <c r="S816" s="274"/>
      <c r="T816" s="275"/>
      <c r="U816" s="13"/>
      <c r="V816" s="13"/>
      <c r="W816" s="13"/>
      <c r="X816" s="13"/>
      <c r="Y816" s="13"/>
      <c r="Z816" s="13"/>
      <c r="AA816" s="13"/>
      <c r="AB816" s="13"/>
      <c r="AC816" s="13"/>
      <c r="AD816" s="13"/>
      <c r="AE816" s="13"/>
      <c r="AT816" s="276" t="s">
        <v>271</v>
      </c>
      <c r="AU816" s="276" t="s">
        <v>99</v>
      </c>
      <c r="AV816" s="13" t="s">
        <v>99</v>
      </c>
      <c r="AW816" s="13" t="s">
        <v>38</v>
      </c>
      <c r="AX816" s="13" t="s">
        <v>83</v>
      </c>
      <c r="AY816" s="276" t="s">
        <v>184</v>
      </c>
    </row>
    <row r="817" s="14" customFormat="1">
      <c r="A817" s="14"/>
      <c r="B817" s="277"/>
      <c r="C817" s="278"/>
      <c r="D817" s="258" t="s">
        <v>271</v>
      </c>
      <c r="E817" s="279" t="s">
        <v>1</v>
      </c>
      <c r="F817" s="280" t="s">
        <v>273</v>
      </c>
      <c r="G817" s="278"/>
      <c r="H817" s="281">
        <v>159.44</v>
      </c>
      <c r="I817" s="282"/>
      <c r="J817" s="278"/>
      <c r="K817" s="278"/>
      <c r="L817" s="283"/>
      <c r="M817" s="284"/>
      <c r="N817" s="285"/>
      <c r="O817" s="285"/>
      <c r="P817" s="285"/>
      <c r="Q817" s="285"/>
      <c r="R817" s="285"/>
      <c r="S817" s="285"/>
      <c r="T817" s="286"/>
      <c r="U817" s="14"/>
      <c r="V817" s="14"/>
      <c r="W817" s="14"/>
      <c r="X817" s="14"/>
      <c r="Y817" s="14"/>
      <c r="Z817" s="14"/>
      <c r="AA817" s="14"/>
      <c r="AB817" s="14"/>
      <c r="AC817" s="14"/>
      <c r="AD817" s="14"/>
      <c r="AE817" s="14"/>
      <c r="AT817" s="287" t="s">
        <v>271</v>
      </c>
      <c r="AU817" s="287" t="s">
        <v>99</v>
      </c>
      <c r="AV817" s="14" t="s">
        <v>196</v>
      </c>
      <c r="AW817" s="14" t="s">
        <v>38</v>
      </c>
      <c r="AX817" s="14" t="s">
        <v>91</v>
      </c>
      <c r="AY817" s="287" t="s">
        <v>184</v>
      </c>
    </row>
    <row r="818" s="2" customFormat="1" ht="16.5" customHeight="1">
      <c r="A818" s="40"/>
      <c r="B818" s="41"/>
      <c r="C818" s="245" t="s">
        <v>1295</v>
      </c>
      <c r="D818" s="245" t="s">
        <v>187</v>
      </c>
      <c r="E818" s="246" t="s">
        <v>1296</v>
      </c>
      <c r="F818" s="247" t="s">
        <v>1297</v>
      </c>
      <c r="G818" s="248" t="s">
        <v>269</v>
      </c>
      <c r="H818" s="249">
        <v>204.12000000000001</v>
      </c>
      <c r="I818" s="250"/>
      <c r="J818" s="251">
        <f>ROUND(I818*H818,2)</f>
        <v>0</v>
      </c>
      <c r="K818" s="247" t="s">
        <v>191</v>
      </c>
      <c r="L818" s="46"/>
      <c r="M818" s="252" t="s">
        <v>1</v>
      </c>
      <c r="N818" s="253" t="s">
        <v>49</v>
      </c>
      <c r="O818" s="93"/>
      <c r="P818" s="254">
        <f>O818*H818</f>
        <v>0</v>
      </c>
      <c r="Q818" s="254">
        <v>0</v>
      </c>
      <c r="R818" s="254">
        <f>Q818*H818</f>
        <v>0</v>
      </c>
      <c r="S818" s="254">
        <v>0.068000000000000005</v>
      </c>
      <c r="T818" s="255">
        <f>S818*H818</f>
        <v>13.880160000000002</v>
      </c>
      <c r="U818" s="40"/>
      <c r="V818" s="40"/>
      <c r="W818" s="40"/>
      <c r="X818" s="40"/>
      <c r="Y818" s="40"/>
      <c r="Z818" s="40"/>
      <c r="AA818" s="40"/>
      <c r="AB818" s="40"/>
      <c r="AC818" s="40"/>
      <c r="AD818" s="40"/>
      <c r="AE818" s="40"/>
      <c r="AR818" s="256" t="s">
        <v>196</v>
      </c>
      <c r="AT818" s="256" t="s">
        <v>187</v>
      </c>
      <c r="AU818" s="256" t="s">
        <v>99</v>
      </c>
      <c r="AY818" s="18" t="s">
        <v>184</v>
      </c>
      <c r="BE818" s="257">
        <f>IF(N818="základní",J818,0)</f>
        <v>0</v>
      </c>
      <c r="BF818" s="257">
        <f>IF(N818="snížená",J818,0)</f>
        <v>0</v>
      </c>
      <c r="BG818" s="257">
        <f>IF(N818="zákl. přenesená",J818,0)</f>
        <v>0</v>
      </c>
      <c r="BH818" s="257">
        <f>IF(N818="sníž. přenesená",J818,0)</f>
        <v>0</v>
      </c>
      <c r="BI818" s="257">
        <f>IF(N818="nulová",J818,0)</f>
        <v>0</v>
      </c>
      <c r="BJ818" s="18" t="s">
        <v>99</v>
      </c>
      <c r="BK818" s="257">
        <f>ROUND(I818*H818,2)</f>
        <v>0</v>
      </c>
      <c r="BL818" s="18" t="s">
        <v>196</v>
      </c>
      <c r="BM818" s="256" t="s">
        <v>1298</v>
      </c>
    </row>
    <row r="819" s="15" customFormat="1">
      <c r="A819" s="15"/>
      <c r="B819" s="288"/>
      <c r="C819" s="289"/>
      <c r="D819" s="258" t="s">
        <v>271</v>
      </c>
      <c r="E819" s="290" t="s">
        <v>1</v>
      </c>
      <c r="F819" s="291" t="s">
        <v>548</v>
      </c>
      <c r="G819" s="289"/>
      <c r="H819" s="290" t="s">
        <v>1</v>
      </c>
      <c r="I819" s="292"/>
      <c r="J819" s="289"/>
      <c r="K819" s="289"/>
      <c r="L819" s="293"/>
      <c r="M819" s="294"/>
      <c r="N819" s="295"/>
      <c r="O819" s="295"/>
      <c r="P819" s="295"/>
      <c r="Q819" s="295"/>
      <c r="R819" s="295"/>
      <c r="S819" s="295"/>
      <c r="T819" s="296"/>
      <c r="U819" s="15"/>
      <c r="V819" s="15"/>
      <c r="W819" s="15"/>
      <c r="X819" s="15"/>
      <c r="Y819" s="15"/>
      <c r="Z819" s="15"/>
      <c r="AA819" s="15"/>
      <c r="AB819" s="15"/>
      <c r="AC819" s="15"/>
      <c r="AD819" s="15"/>
      <c r="AE819" s="15"/>
      <c r="AT819" s="297" t="s">
        <v>271</v>
      </c>
      <c r="AU819" s="297" t="s">
        <v>99</v>
      </c>
      <c r="AV819" s="15" t="s">
        <v>91</v>
      </c>
      <c r="AW819" s="15" t="s">
        <v>38</v>
      </c>
      <c r="AX819" s="15" t="s">
        <v>83</v>
      </c>
      <c r="AY819" s="297" t="s">
        <v>184</v>
      </c>
    </row>
    <row r="820" s="13" customFormat="1">
      <c r="A820" s="13"/>
      <c r="B820" s="266"/>
      <c r="C820" s="267"/>
      <c r="D820" s="258" t="s">
        <v>271</v>
      </c>
      <c r="E820" s="268" t="s">
        <v>1</v>
      </c>
      <c r="F820" s="269" t="s">
        <v>1299</v>
      </c>
      <c r="G820" s="267"/>
      <c r="H820" s="270">
        <v>79.790000000000006</v>
      </c>
      <c r="I820" s="271"/>
      <c r="J820" s="267"/>
      <c r="K820" s="267"/>
      <c r="L820" s="272"/>
      <c r="M820" s="273"/>
      <c r="N820" s="274"/>
      <c r="O820" s="274"/>
      <c r="P820" s="274"/>
      <c r="Q820" s="274"/>
      <c r="R820" s="274"/>
      <c r="S820" s="274"/>
      <c r="T820" s="275"/>
      <c r="U820" s="13"/>
      <c r="V820" s="13"/>
      <c r="W820" s="13"/>
      <c r="X820" s="13"/>
      <c r="Y820" s="13"/>
      <c r="Z820" s="13"/>
      <c r="AA820" s="13"/>
      <c r="AB820" s="13"/>
      <c r="AC820" s="13"/>
      <c r="AD820" s="13"/>
      <c r="AE820" s="13"/>
      <c r="AT820" s="276" t="s">
        <v>271</v>
      </c>
      <c r="AU820" s="276" t="s">
        <v>99</v>
      </c>
      <c r="AV820" s="13" t="s">
        <v>99</v>
      </c>
      <c r="AW820" s="13" t="s">
        <v>38</v>
      </c>
      <c r="AX820" s="13" t="s">
        <v>83</v>
      </c>
      <c r="AY820" s="276" t="s">
        <v>184</v>
      </c>
    </row>
    <row r="821" s="13" customFormat="1">
      <c r="A821" s="13"/>
      <c r="B821" s="266"/>
      <c r="C821" s="267"/>
      <c r="D821" s="258" t="s">
        <v>271</v>
      </c>
      <c r="E821" s="268" t="s">
        <v>1</v>
      </c>
      <c r="F821" s="269" t="s">
        <v>1300</v>
      </c>
      <c r="G821" s="267"/>
      <c r="H821" s="270">
        <v>124.33</v>
      </c>
      <c r="I821" s="271"/>
      <c r="J821" s="267"/>
      <c r="K821" s="267"/>
      <c r="L821" s="272"/>
      <c r="M821" s="273"/>
      <c r="N821" s="274"/>
      <c r="O821" s="274"/>
      <c r="P821" s="274"/>
      <c r="Q821" s="274"/>
      <c r="R821" s="274"/>
      <c r="S821" s="274"/>
      <c r="T821" s="275"/>
      <c r="U821" s="13"/>
      <c r="V821" s="13"/>
      <c r="W821" s="13"/>
      <c r="X821" s="13"/>
      <c r="Y821" s="13"/>
      <c r="Z821" s="13"/>
      <c r="AA821" s="13"/>
      <c r="AB821" s="13"/>
      <c r="AC821" s="13"/>
      <c r="AD821" s="13"/>
      <c r="AE821" s="13"/>
      <c r="AT821" s="276" t="s">
        <v>271</v>
      </c>
      <c r="AU821" s="276" t="s">
        <v>99</v>
      </c>
      <c r="AV821" s="13" t="s">
        <v>99</v>
      </c>
      <c r="AW821" s="13" t="s">
        <v>38</v>
      </c>
      <c r="AX821" s="13" t="s">
        <v>83</v>
      </c>
      <c r="AY821" s="276" t="s">
        <v>184</v>
      </c>
    </row>
    <row r="822" s="14" customFormat="1">
      <c r="A822" s="14"/>
      <c r="B822" s="277"/>
      <c r="C822" s="278"/>
      <c r="D822" s="258" t="s">
        <v>271</v>
      </c>
      <c r="E822" s="279" t="s">
        <v>1</v>
      </c>
      <c r="F822" s="280" t="s">
        <v>273</v>
      </c>
      <c r="G822" s="278"/>
      <c r="H822" s="281">
        <v>204.12000000000001</v>
      </c>
      <c r="I822" s="282"/>
      <c r="J822" s="278"/>
      <c r="K822" s="278"/>
      <c r="L822" s="283"/>
      <c r="M822" s="284"/>
      <c r="N822" s="285"/>
      <c r="O822" s="285"/>
      <c r="P822" s="285"/>
      <c r="Q822" s="285"/>
      <c r="R822" s="285"/>
      <c r="S822" s="285"/>
      <c r="T822" s="286"/>
      <c r="U822" s="14"/>
      <c r="V822" s="14"/>
      <c r="W822" s="14"/>
      <c r="X822" s="14"/>
      <c r="Y822" s="14"/>
      <c r="Z822" s="14"/>
      <c r="AA822" s="14"/>
      <c r="AB822" s="14"/>
      <c r="AC822" s="14"/>
      <c r="AD822" s="14"/>
      <c r="AE822" s="14"/>
      <c r="AT822" s="287" t="s">
        <v>271</v>
      </c>
      <c r="AU822" s="287" t="s">
        <v>99</v>
      </c>
      <c r="AV822" s="14" t="s">
        <v>196</v>
      </c>
      <c r="AW822" s="14" t="s">
        <v>38</v>
      </c>
      <c r="AX822" s="14" t="s">
        <v>91</v>
      </c>
      <c r="AY822" s="287" t="s">
        <v>184</v>
      </c>
    </row>
    <row r="823" s="2" customFormat="1" ht="16.5" customHeight="1">
      <c r="A823" s="40"/>
      <c r="B823" s="41"/>
      <c r="C823" s="245" t="s">
        <v>1301</v>
      </c>
      <c r="D823" s="245" t="s">
        <v>187</v>
      </c>
      <c r="E823" s="246" t="s">
        <v>1302</v>
      </c>
      <c r="F823" s="247" t="s">
        <v>1303</v>
      </c>
      <c r="G823" s="248" t="s">
        <v>319</v>
      </c>
      <c r="H823" s="249">
        <v>221.15700000000001</v>
      </c>
      <c r="I823" s="250"/>
      <c r="J823" s="251">
        <f>ROUND(I823*H823,2)</f>
        <v>0</v>
      </c>
      <c r="K823" s="247" t="s">
        <v>191</v>
      </c>
      <c r="L823" s="46"/>
      <c r="M823" s="252" t="s">
        <v>1</v>
      </c>
      <c r="N823" s="253" t="s">
        <v>49</v>
      </c>
      <c r="O823" s="93"/>
      <c r="P823" s="254">
        <f>O823*H823</f>
        <v>0</v>
      </c>
      <c r="Q823" s="254">
        <v>0</v>
      </c>
      <c r="R823" s="254">
        <f>Q823*H823</f>
        <v>0</v>
      </c>
      <c r="S823" s="254">
        <v>0.55000000000000004</v>
      </c>
      <c r="T823" s="255">
        <f>S823*H823</f>
        <v>121.63635000000002</v>
      </c>
      <c r="U823" s="40"/>
      <c r="V823" s="40"/>
      <c r="W823" s="40"/>
      <c r="X823" s="40"/>
      <c r="Y823" s="40"/>
      <c r="Z823" s="40"/>
      <c r="AA823" s="40"/>
      <c r="AB823" s="40"/>
      <c r="AC823" s="40"/>
      <c r="AD823" s="40"/>
      <c r="AE823" s="40"/>
      <c r="AR823" s="256" t="s">
        <v>196</v>
      </c>
      <c r="AT823" s="256" t="s">
        <v>187</v>
      </c>
      <c r="AU823" s="256" t="s">
        <v>99</v>
      </c>
      <c r="AY823" s="18" t="s">
        <v>184</v>
      </c>
      <c r="BE823" s="257">
        <f>IF(N823="základní",J823,0)</f>
        <v>0</v>
      </c>
      <c r="BF823" s="257">
        <f>IF(N823="snížená",J823,0)</f>
        <v>0</v>
      </c>
      <c r="BG823" s="257">
        <f>IF(N823="zákl. přenesená",J823,0)</f>
        <v>0</v>
      </c>
      <c r="BH823" s="257">
        <f>IF(N823="sníž. přenesená",J823,0)</f>
        <v>0</v>
      </c>
      <c r="BI823" s="257">
        <f>IF(N823="nulová",J823,0)</f>
        <v>0</v>
      </c>
      <c r="BJ823" s="18" t="s">
        <v>99</v>
      </c>
      <c r="BK823" s="257">
        <f>ROUND(I823*H823,2)</f>
        <v>0</v>
      </c>
      <c r="BL823" s="18" t="s">
        <v>196</v>
      </c>
      <c r="BM823" s="256" t="s">
        <v>1304</v>
      </c>
    </row>
    <row r="824" s="2" customFormat="1">
      <c r="A824" s="40"/>
      <c r="B824" s="41"/>
      <c r="C824" s="42"/>
      <c r="D824" s="258" t="s">
        <v>194</v>
      </c>
      <c r="E824" s="42"/>
      <c r="F824" s="259" t="s">
        <v>1305</v>
      </c>
      <c r="G824" s="42"/>
      <c r="H824" s="42"/>
      <c r="I824" s="156"/>
      <c r="J824" s="42"/>
      <c r="K824" s="42"/>
      <c r="L824" s="46"/>
      <c r="M824" s="260"/>
      <c r="N824" s="261"/>
      <c r="O824" s="93"/>
      <c r="P824" s="93"/>
      <c r="Q824" s="93"/>
      <c r="R824" s="93"/>
      <c r="S824" s="93"/>
      <c r="T824" s="94"/>
      <c r="U824" s="40"/>
      <c r="V824" s="40"/>
      <c r="W824" s="40"/>
      <c r="X824" s="40"/>
      <c r="Y824" s="40"/>
      <c r="Z824" s="40"/>
      <c r="AA824" s="40"/>
      <c r="AB824" s="40"/>
      <c r="AC824" s="40"/>
      <c r="AD824" s="40"/>
      <c r="AE824" s="40"/>
      <c r="AT824" s="18" t="s">
        <v>194</v>
      </c>
      <c r="AU824" s="18" t="s">
        <v>99</v>
      </c>
    </row>
    <row r="825" s="15" customFormat="1">
      <c r="A825" s="15"/>
      <c r="B825" s="288"/>
      <c r="C825" s="289"/>
      <c r="D825" s="258" t="s">
        <v>271</v>
      </c>
      <c r="E825" s="290" t="s">
        <v>1</v>
      </c>
      <c r="F825" s="291" t="s">
        <v>548</v>
      </c>
      <c r="G825" s="289"/>
      <c r="H825" s="290" t="s">
        <v>1</v>
      </c>
      <c r="I825" s="292"/>
      <c r="J825" s="289"/>
      <c r="K825" s="289"/>
      <c r="L825" s="293"/>
      <c r="M825" s="294"/>
      <c r="N825" s="295"/>
      <c r="O825" s="295"/>
      <c r="P825" s="295"/>
      <c r="Q825" s="295"/>
      <c r="R825" s="295"/>
      <c r="S825" s="295"/>
      <c r="T825" s="296"/>
      <c r="U825" s="15"/>
      <c r="V825" s="15"/>
      <c r="W825" s="15"/>
      <c r="X825" s="15"/>
      <c r="Y825" s="15"/>
      <c r="Z825" s="15"/>
      <c r="AA825" s="15"/>
      <c r="AB825" s="15"/>
      <c r="AC825" s="15"/>
      <c r="AD825" s="15"/>
      <c r="AE825" s="15"/>
      <c r="AT825" s="297" t="s">
        <v>271</v>
      </c>
      <c r="AU825" s="297" t="s">
        <v>99</v>
      </c>
      <c r="AV825" s="15" t="s">
        <v>91</v>
      </c>
      <c r="AW825" s="15" t="s">
        <v>38</v>
      </c>
      <c r="AX825" s="15" t="s">
        <v>83</v>
      </c>
      <c r="AY825" s="297" t="s">
        <v>184</v>
      </c>
    </row>
    <row r="826" s="15" customFormat="1">
      <c r="A826" s="15"/>
      <c r="B826" s="288"/>
      <c r="C826" s="289"/>
      <c r="D826" s="258" t="s">
        <v>271</v>
      </c>
      <c r="E826" s="290" t="s">
        <v>1</v>
      </c>
      <c r="F826" s="291" t="s">
        <v>1306</v>
      </c>
      <c r="G826" s="289"/>
      <c r="H826" s="290" t="s">
        <v>1</v>
      </c>
      <c r="I826" s="292"/>
      <c r="J826" s="289"/>
      <c r="K826" s="289"/>
      <c r="L826" s="293"/>
      <c r="M826" s="294"/>
      <c r="N826" s="295"/>
      <c r="O826" s="295"/>
      <c r="P826" s="295"/>
      <c r="Q826" s="295"/>
      <c r="R826" s="295"/>
      <c r="S826" s="295"/>
      <c r="T826" s="296"/>
      <c r="U826" s="15"/>
      <c r="V826" s="15"/>
      <c r="W826" s="15"/>
      <c r="X826" s="15"/>
      <c r="Y826" s="15"/>
      <c r="Z826" s="15"/>
      <c r="AA826" s="15"/>
      <c r="AB826" s="15"/>
      <c r="AC826" s="15"/>
      <c r="AD826" s="15"/>
      <c r="AE826" s="15"/>
      <c r="AT826" s="297" t="s">
        <v>271</v>
      </c>
      <c r="AU826" s="297" t="s">
        <v>99</v>
      </c>
      <c r="AV826" s="15" t="s">
        <v>91</v>
      </c>
      <c r="AW826" s="15" t="s">
        <v>38</v>
      </c>
      <c r="AX826" s="15" t="s">
        <v>83</v>
      </c>
      <c r="AY826" s="297" t="s">
        <v>184</v>
      </c>
    </row>
    <row r="827" s="13" customFormat="1">
      <c r="A827" s="13"/>
      <c r="B827" s="266"/>
      <c r="C827" s="267"/>
      <c r="D827" s="258" t="s">
        <v>271</v>
      </c>
      <c r="E827" s="268" t="s">
        <v>1</v>
      </c>
      <c r="F827" s="269" t="s">
        <v>1307</v>
      </c>
      <c r="G827" s="267"/>
      <c r="H827" s="270">
        <v>35.154000000000003</v>
      </c>
      <c r="I827" s="271"/>
      <c r="J827" s="267"/>
      <c r="K827" s="267"/>
      <c r="L827" s="272"/>
      <c r="M827" s="273"/>
      <c r="N827" s="274"/>
      <c r="O827" s="274"/>
      <c r="P827" s="274"/>
      <c r="Q827" s="274"/>
      <c r="R827" s="274"/>
      <c r="S827" s="274"/>
      <c r="T827" s="275"/>
      <c r="U827" s="13"/>
      <c r="V827" s="13"/>
      <c r="W827" s="13"/>
      <c r="X827" s="13"/>
      <c r="Y827" s="13"/>
      <c r="Z827" s="13"/>
      <c r="AA827" s="13"/>
      <c r="AB827" s="13"/>
      <c r="AC827" s="13"/>
      <c r="AD827" s="13"/>
      <c r="AE827" s="13"/>
      <c r="AT827" s="276" t="s">
        <v>271</v>
      </c>
      <c r="AU827" s="276" t="s">
        <v>99</v>
      </c>
      <c r="AV827" s="13" t="s">
        <v>99</v>
      </c>
      <c r="AW827" s="13" t="s">
        <v>38</v>
      </c>
      <c r="AX827" s="13" t="s">
        <v>83</v>
      </c>
      <c r="AY827" s="276" t="s">
        <v>184</v>
      </c>
    </row>
    <row r="828" s="13" customFormat="1">
      <c r="A828" s="13"/>
      <c r="B828" s="266"/>
      <c r="C828" s="267"/>
      <c r="D828" s="258" t="s">
        <v>271</v>
      </c>
      <c r="E828" s="268" t="s">
        <v>1</v>
      </c>
      <c r="F828" s="269" t="s">
        <v>1308</v>
      </c>
      <c r="G828" s="267"/>
      <c r="H828" s="270">
        <v>186.00299999999999</v>
      </c>
      <c r="I828" s="271"/>
      <c r="J828" s="267"/>
      <c r="K828" s="267"/>
      <c r="L828" s="272"/>
      <c r="M828" s="273"/>
      <c r="N828" s="274"/>
      <c r="O828" s="274"/>
      <c r="P828" s="274"/>
      <c r="Q828" s="274"/>
      <c r="R828" s="274"/>
      <c r="S828" s="274"/>
      <c r="T828" s="275"/>
      <c r="U828" s="13"/>
      <c r="V828" s="13"/>
      <c r="W828" s="13"/>
      <c r="X828" s="13"/>
      <c r="Y828" s="13"/>
      <c r="Z828" s="13"/>
      <c r="AA828" s="13"/>
      <c r="AB828" s="13"/>
      <c r="AC828" s="13"/>
      <c r="AD828" s="13"/>
      <c r="AE828" s="13"/>
      <c r="AT828" s="276" t="s">
        <v>271</v>
      </c>
      <c r="AU828" s="276" t="s">
        <v>99</v>
      </c>
      <c r="AV828" s="13" t="s">
        <v>99</v>
      </c>
      <c r="AW828" s="13" t="s">
        <v>38</v>
      </c>
      <c r="AX828" s="13" t="s">
        <v>83</v>
      </c>
      <c r="AY828" s="276" t="s">
        <v>184</v>
      </c>
    </row>
    <row r="829" s="14" customFormat="1">
      <c r="A829" s="14"/>
      <c r="B829" s="277"/>
      <c r="C829" s="278"/>
      <c r="D829" s="258" t="s">
        <v>271</v>
      </c>
      <c r="E829" s="279" t="s">
        <v>1</v>
      </c>
      <c r="F829" s="280" t="s">
        <v>273</v>
      </c>
      <c r="G829" s="278"/>
      <c r="H829" s="281">
        <v>221.15700000000001</v>
      </c>
      <c r="I829" s="282"/>
      <c r="J829" s="278"/>
      <c r="K829" s="278"/>
      <c r="L829" s="283"/>
      <c r="M829" s="284"/>
      <c r="N829" s="285"/>
      <c r="O829" s="285"/>
      <c r="P829" s="285"/>
      <c r="Q829" s="285"/>
      <c r="R829" s="285"/>
      <c r="S829" s="285"/>
      <c r="T829" s="286"/>
      <c r="U829" s="14"/>
      <c r="V829" s="14"/>
      <c r="W829" s="14"/>
      <c r="X829" s="14"/>
      <c r="Y829" s="14"/>
      <c r="Z829" s="14"/>
      <c r="AA829" s="14"/>
      <c r="AB829" s="14"/>
      <c r="AC829" s="14"/>
      <c r="AD829" s="14"/>
      <c r="AE829" s="14"/>
      <c r="AT829" s="287" t="s">
        <v>271</v>
      </c>
      <c r="AU829" s="287" t="s">
        <v>99</v>
      </c>
      <c r="AV829" s="14" t="s">
        <v>196</v>
      </c>
      <c r="AW829" s="14" t="s">
        <v>38</v>
      </c>
      <c r="AX829" s="14" t="s">
        <v>91</v>
      </c>
      <c r="AY829" s="287" t="s">
        <v>184</v>
      </c>
    </row>
    <row r="830" s="2" customFormat="1" ht="16.5" customHeight="1">
      <c r="A830" s="40"/>
      <c r="B830" s="41"/>
      <c r="C830" s="245" t="s">
        <v>1309</v>
      </c>
      <c r="D830" s="245" t="s">
        <v>187</v>
      </c>
      <c r="E830" s="246" t="s">
        <v>1310</v>
      </c>
      <c r="F830" s="247" t="s">
        <v>1311</v>
      </c>
      <c r="G830" s="248" t="s">
        <v>269</v>
      </c>
      <c r="H830" s="249">
        <v>189.15000000000001</v>
      </c>
      <c r="I830" s="250"/>
      <c r="J830" s="251">
        <f>ROUND(I830*H830,2)</f>
        <v>0</v>
      </c>
      <c r="K830" s="247" t="s">
        <v>191</v>
      </c>
      <c r="L830" s="46"/>
      <c r="M830" s="252" t="s">
        <v>1</v>
      </c>
      <c r="N830" s="253" t="s">
        <v>49</v>
      </c>
      <c r="O830" s="93"/>
      <c r="P830" s="254">
        <f>O830*H830</f>
        <v>0</v>
      </c>
      <c r="Q830" s="254">
        <v>0</v>
      </c>
      <c r="R830" s="254">
        <f>Q830*H830</f>
        <v>0</v>
      </c>
      <c r="S830" s="254">
        <v>0</v>
      </c>
      <c r="T830" s="255">
        <f>S830*H830</f>
        <v>0</v>
      </c>
      <c r="U830" s="40"/>
      <c r="V830" s="40"/>
      <c r="W830" s="40"/>
      <c r="X830" s="40"/>
      <c r="Y830" s="40"/>
      <c r="Z830" s="40"/>
      <c r="AA830" s="40"/>
      <c r="AB830" s="40"/>
      <c r="AC830" s="40"/>
      <c r="AD830" s="40"/>
      <c r="AE830" s="40"/>
      <c r="AR830" s="256" t="s">
        <v>196</v>
      </c>
      <c r="AT830" s="256" t="s">
        <v>187</v>
      </c>
      <c r="AU830" s="256" t="s">
        <v>99</v>
      </c>
      <c r="AY830" s="18" t="s">
        <v>184</v>
      </c>
      <c r="BE830" s="257">
        <f>IF(N830="základní",J830,0)</f>
        <v>0</v>
      </c>
      <c r="BF830" s="257">
        <f>IF(N830="snížená",J830,0)</f>
        <v>0</v>
      </c>
      <c r="BG830" s="257">
        <f>IF(N830="zákl. přenesená",J830,0)</f>
        <v>0</v>
      </c>
      <c r="BH830" s="257">
        <f>IF(N830="sníž. přenesená",J830,0)</f>
        <v>0</v>
      </c>
      <c r="BI830" s="257">
        <f>IF(N830="nulová",J830,0)</f>
        <v>0</v>
      </c>
      <c r="BJ830" s="18" t="s">
        <v>99</v>
      </c>
      <c r="BK830" s="257">
        <f>ROUND(I830*H830,2)</f>
        <v>0</v>
      </c>
      <c r="BL830" s="18" t="s">
        <v>196</v>
      </c>
      <c r="BM830" s="256" t="s">
        <v>1312</v>
      </c>
    </row>
    <row r="831" s="2" customFormat="1" ht="16.5" customHeight="1">
      <c r="A831" s="40"/>
      <c r="B831" s="41"/>
      <c r="C831" s="245" t="s">
        <v>1313</v>
      </c>
      <c r="D831" s="245" t="s">
        <v>187</v>
      </c>
      <c r="E831" s="246" t="s">
        <v>1314</v>
      </c>
      <c r="F831" s="247" t="s">
        <v>1315</v>
      </c>
      <c r="G831" s="248" t="s">
        <v>319</v>
      </c>
      <c r="H831" s="249">
        <v>33</v>
      </c>
      <c r="I831" s="250"/>
      <c r="J831" s="251">
        <f>ROUND(I831*H831,2)</f>
        <v>0</v>
      </c>
      <c r="K831" s="247" t="s">
        <v>191</v>
      </c>
      <c r="L831" s="46"/>
      <c r="M831" s="252" t="s">
        <v>1</v>
      </c>
      <c r="N831" s="253" t="s">
        <v>49</v>
      </c>
      <c r="O831" s="93"/>
      <c r="P831" s="254">
        <f>O831*H831</f>
        <v>0</v>
      </c>
      <c r="Q831" s="254">
        <v>0</v>
      </c>
      <c r="R831" s="254">
        <f>Q831*H831</f>
        <v>0</v>
      </c>
      <c r="S831" s="254">
        <v>2.5</v>
      </c>
      <c r="T831" s="255">
        <f>S831*H831</f>
        <v>82.5</v>
      </c>
      <c r="U831" s="40"/>
      <c r="V831" s="40"/>
      <c r="W831" s="40"/>
      <c r="X831" s="40"/>
      <c r="Y831" s="40"/>
      <c r="Z831" s="40"/>
      <c r="AA831" s="40"/>
      <c r="AB831" s="40"/>
      <c r="AC831" s="40"/>
      <c r="AD831" s="40"/>
      <c r="AE831" s="40"/>
      <c r="AR831" s="256" t="s">
        <v>196</v>
      </c>
      <c r="AT831" s="256" t="s">
        <v>187</v>
      </c>
      <c r="AU831" s="256" t="s">
        <v>99</v>
      </c>
      <c r="AY831" s="18" t="s">
        <v>184</v>
      </c>
      <c r="BE831" s="257">
        <f>IF(N831="základní",J831,0)</f>
        <v>0</v>
      </c>
      <c r="BF831" s="257">
        <f>IF(N831="snížená",J831,0)</f>
        <v>0</v>
      </c>
      <c r="BG831" s="257">
        <f>IF(N831="zákl. přenesená",J831,0)</f>
        <v>0</v>
      </c>
      <c r="BH831" s="257">
        <f>IF(N831="sníž. přenesená",J831,0)</f>
        <v>0</v>
      </c>
      <c r="BI831" s="257">
        <f>IF(N831="nulová",J831,0)</f>
        <v>0</v>
      </c>
      <c r="BJ831" s="18" t="s">
        <v>99</v>
      </c>
      <c r="BK831" s="257">
        <f>ROUND(I831*H831,2)</f>
        <v>0</v>
      </c>
      <c r="BL831" s="18" t="s">
        <v>196</v>
      </c>
      <c r="BM831" s="256" t="s">
        <v>1316</v>
      </c>
    </row>
    <row r="832" s="2" customFormat="1" ht="16.5" customHeight="1">
      <c r="A832" s="40"/>
      <c r="B832" s="41"/>
      <c r="C832" s="245" t="s">
        <v>1317</v>
      </c>
      <c r="D832" s="245" t="s">
        <v>187</v>
      </c>
      <c r="E832" s="246" t="s">
        <v>1318</v>
      </c>
      <c r="F832" s="247" t="s">
        <v>1319</v>
      </c>
      <c r="G832" s="248" t="s">
        <v>319</v>
      </c>
      <c r="H832" s="249">
        <v>141.30000000000001</v>
      </c>
      <c r="I832" s="250"/>
      <c r="J832" s="251">
        <f>ROUND(I832*H832,2)</f>
        <v>0</v>
      </c>
      <c r="K832" s="247" t="s">
        <v>284</v>
      </c>
      <c r="L832" s="46"/>
      <c r="M832" s="252" t="s">
        <v>1</v>
      </c>
      <c r="N832" s="253" t="s">
        <v>49</v>
      </c>
      <c r="O832" s="93"/>
      <c r="P832" s="254">
        <f>O832*H832</f>
        <v>0</v>
      </c>
      <c r="Q832" s="254">
        <v>2.5</v>
      </c>
      <c r="R832" s="254">
        <f>Q832*H832</f>
        <v>353.25</v>
      </c>
      <c r="S832" s="254">
        <v>0.022499999999999999</v>
      </c>
      <c r="T832" s="255">
        <f>S832*H832</f>
        <v>3.1792500000000001</v>
      </c>
      <c r="U832" s="40"/>
      <c r="V832" s="40"/>
      <c r="W832" s="40"/>
      <c r="X832" s="40"/>
      <c r="Y832" s="40"/>
      <c r="Z832" s="40"/>
      <c r="AA832" s="40"/>
      <c r="AB832" s="40"/>
      <c r="AC832" s="40"/>
      <c r="AD832" s="40"/>
      <c r="AE832" s="40"/>
      <c r="AR832" s="256" t="s">
        <v>196</v>
      </c>
      <c r="AT832" s="256" t="s">
        <v>187</v>
      </c>
      <c r="AU832" s="256" t="s">
        <v>99</v>
      </c>
      <c r="AY832" s="18" t="s">
        <v>184</v>
      </c>
      <c r="BE832" s="257">
        <f>IF(N832="základní",J832,0)</f>
        <v>0</v>
      </c>
      <c r="BF832" s="257">
        <f>IF(N832="snížená",J832,0)</f>
        <v>0</v>
      </c>
      <c r="BG832" s="257">
        <f>IF(N832="zákl. přenesená",J832,0)</f>
        <v>0</v>
      </c>
      <c r="BH832" s="257">
        <f>IF(N832="sníž. přenesená",J832,0)</f>
        <v>0</v>
      </c>
      <c r="BI832" s="257">
        <f>IF(N832="nulová",J832,0)</f>
        <v>0</v>
      </c>
      <c r="BJ832" s="18" t="s">
        <v>99</v>
      </c>
      <c r="BK832" s="257">
        <f>ROUND(I832*H832,2)</f>
        <v>0</v>
      </c>
      <c r="BL832" s="18" t="s">
        <v>196</v>
      </c>
      <c r="BM832" s="256" t="s">
        <v>1320</v>
      </c>
    </row>
    <row r="833" s="2" customFormat="1">
      <c r="A833" s="40"/>
      <c r="B833" s="41"/>
      <c r="C833" s="42"/>
      <c r="D833" s="258" t="s">
        <v>194</v>
      </c>
      <c r="E833" s="42"/>
      <c r="F833" s="259" t="s">
        <v>1321</v>
      </c>
      <c r="G833" s="42"/>
      <c r="H833" s="42"/>
      <c r="I833" s="156"/>
      <c r="J833" s="42"/>
      <c r="K833" s="42"/>
      <c r="L833" s="46"/>
      <c r="M833" s="260"/>
      <c r="N833" s="261"/>
      <c r="O833" s="93"/>
      <c r="P833" s="93"/>
      <c r="Q833" s="93"/>
      <c r="R833" s="93"/>
      <c r="S833" s="93"/>
      <c r="T833" s="94"/>
      <c r="U833" s="40"/>
      <c r="V833" s="40"/>
      <c r="W833" s="40"/>
      <c r="X833" s="40"/>
      <c r="Y833" s="40"/>
      <c r="Z833" s="40"/>
      <c r="AA833" s="40"/>
      <c r="AB833" s="40"/>
      <c r="AC833" s="40"/>
      <c r="AD833" s="40"/>
      <c r="AE833" s="40"/>
      <c r="AT833" s="18" t="s">
        <v>194</v>
      </c>
      <c r="AU833" s="18" t="s">
        <v>99</v>
      </c>
    </row>
    <row r="834" s="13" customFormat="1">
      <c r="A834" s="13"/>
      <c r="B834" s="266"/>
      <c r="C834" s="267"/>
      <c r="D834" s="258" t="s">
        <v>271</v>
      </c>
      <c r="E834" s="268" t="s">
        <v>1</v>
      </c>
      <c r="F834" s="269" t="s">
        <v>1322</v>
      </c>
      <c r="G834" s="267"/>
      <c r="H834" s="270">
        <v>141.30000000000001</v>
      </c>
      <c r="I834" s="271"/>
      <c r="J834" s="267"/>
      <c r="K834" s="267"/>
      <c r="L834" s="272"/>
      <c r="M834" s="273"/>
      <c r="N834" s="274"/>
      <c r="O834" s="274"/>
      <c r="P834" s="274"/>
      <c r="Q834" s="274"/>
      <c r="R834" s="274"/>
      <c r="S834" s="274"/>
      <c r="T834" s="275"/>
      <c r="U834" s="13"/>
      <c r="V834" s="13"/>
      <c r="W834" s="13"/>
      <c r="X834" s="13"/>
      <c r="Y834" s="13"/>
      <c r="Z834" s="13"/>
      <c r="AA834" s="13"/>
      <c r="AB834" s="13"/>
      <c r="AC834" s="13"/>
      <c r="AD834" s="13"/>
      <c r="AE834" s="13"/>
      <c r="AT834" s="276" t="s">
        <v>271</v>
      </c>
      <c r="AU834" s="276" t="s">
        <v>99</v>
      </c>
      <c r="AV834" s="13" t="s">
        <v>99</v>
      </c>
      <c r="AW834" s="13" t="s">
        <v>38</v>
      </c>
      <c r="AX834" s="13" t="s">
        <v>83</v>
      </c>
      <c r="AY834" s="276" t="s">
        <v>184</v>
      </c>
    </row>
    <row r="835" s="14" customFormat="1">
      <c r="A835" s="14"/>
      <c r="B835" s="277"/>
      <c r="C835" s="278"/>
      <c r="D835" s="258" t="s">
        <v>271</v>
      </c>
      <c r="E835" s="279" t="s">
        <v>1</v>
      </c>
      <c r="F835" s="280" t="s">
        <v>273</v>
      </c>
      <c r="G835" s="278"/>
      <c r="H835" s="281">
        <v>141.30000000000001</v>
      </c>
      <c r="I835" s="282"/>
      <c r="J835" s="278"/>
      <c r="K835" s="278"/>
      <c r="L835" s="283"/>
      <c r="M835" s="284"/>
      <c r="N835" s="285"/>
      <c r="O835" s="285"/>
      <c r="P835" s="285"/>
      <c r="Q835" s="285"/>
      <c r="R835" s="285"/>
      <c r="S835" s="285"/>
      <c r="T835" s="286"/>
      <c r="U835" s="14"/>
      <c r="V835" s="14"/>
      <c r="W835" s="14"/>
      <c r="X835" s="14"/>
      <c r="Y835" s="14"/>
      <c r="Z835" s="14"/>
      <c r="AA835" s="14"/>
      <c r="AB835" s="14"/>
      <c r="AC835" s="14"/>
      <c r="AD835" s="14"/>
      <c r="AE835" s="14"/>
      <c r="AT835" s="287" t="s">
        <v>271</v>
      </c>
      <c r="AU835" s="287" t="s">
        <v>99</v>
      </c>
      <c r="AV835" s="14" t="s">
        <v>196</v>
      </c>
      <c r="AW835" s="14" t="s">
        <v>38</v>
      </c>
      <c r="AX835" s="14" t="s">
        <v>91</v>
      </c>
      <c r="AY835" s="287" t="s">
        <v>184</v>
      </c>
    </row>
    <row r="836" s="12" customFormat="1" ht="22.8" customHeight="1">
      <c r="A836" s="12"/>
      <c r="B836" s="229"/>
      <c r="C836" s="230"/>
      <c r="D836" s="231" t="s">
        <v>82</v>
      </c>
      <c r="E836" s="243" t="s">
        <v>384</v>
      </c>
      <c r="F836" s="243" t="s">
        <v>385</v>
      </c>
      <c r="G836" s="230"/>
      <c r="H836" s="230"/>
      <c r="I836" s="233"/>
      <c r="J836" s="244">
        <f>BK836</f>
        <v>0</v>
      </c>
      <c r="K836" s="230"/>
      <c r="L836" s="235"/>
      <c r="M836" s="236"/>
      <c r="N836" s="237"/>
      <c r="O836" s="237"/>
      <c r="P836" s="238">
        <f>SUM(P837:P843)</f>
        <v>0</v>
      </c>
      <c r="Q836" s="237"/>
      <c r="R836" s="238">
        <f>SUM(R837:R843)</f>
        <v>0</v>
      </c>
      <c r="S836" s="237"/>
      <c r="T836" s="239">
        <f>SUM(T837:T843)</f>
        <v>0</v>
      </c>
      <c r="U836" s="12"/>
      <c r="V836" s="12"/>
      <c r="W836" s="12"/>
      <c r="X836" s="12"/>
      <c r="Y836" s="12"/>
      <c r="Z836" s="12"/>
      <c r="AA836" s="12"/>
      <c r="AB836" s="12"/>
      <c r="AC836" s="12"/>
      <c r="AD836" s="12"/>
      <c r="AE836" s="12"/>
      <c r="AR836" s="240" t="s">
        <v>91</v>
      </c>
      <c r="AT836" s="241" t="s">
        <v>82</v>
      </c>
      <c r="AU836" s="241" t="s">
        <v>91</v>
      </c>
      <c r="AY836" s="240" t="s">
        <v>184</v>
      </c>
      <c r="BK836" s="242">
        <f>SUM(BK837:BK843)</f>
        <v>0</v>
      </c>
    </row>
    <row r="837" s="2" customFormat="1" ht="16.5" customHeight="1">
      <c r="A837" s="40"/>
      <c r="B837" s="41"/>
      <c r="C837" s="245" t="s">
        <v>1323</v>
      </c>
      <c r="D837" s="245" t="s">
        <v>187</v>
      </c>
      <c r="E837" s="246" t="s">
        <v>1324</v>
      </c>
      <c r="F837" s="247" t="s">
        <v>1325</v>
      </c>
      <c r="G837" s="248" t="s">
        <v>389</v>
      </c>
      <c r="H837" s="249">
        <v>1405.229</v>
      </c>
      <c r="I837" s="250"/>
      <c r="J837" s="251">
        <f>ROUND(I837*H837,2)</f>
        <v>0</v>
      </c>
      <c r="K837" s="247" t="s">
        <v>191</v>
      </c>
      <c r="L837" s="46"/>
      <c r="M837" s="252" t="s">
        <v>1</v>
      </c>
      <c r="N837" s="253" t="s">
        <v>49</v>
      </c>
      <c r="O837" s="93"/>
      <c r="P837" s="254">
        <f>O837*H837</f>
        <v>0</v>
      </c>
      <c r="Q837" s="254">
        <v>0</v>
      </c>
      <c r="R837" s="254">
        <f>Q837*H837</f>
        <v>0</v>
      </c>
      <c r="S837" s="254">
        <v>0</v>
      </c>
      <c r="T837" s="255">
        <f>S837*H837</f>
        <v>0</v>
      </c>
      <c r="U837" s="40"/>
      <c r="V837" s="40"/>
      <c r="W837" s="40"/>
      <c r="X837" s="40"/>
      <c r="Y837" s="40"/>
      <c r="Z837" s="40"/>
      <c r="AA837" s="40"/>
      <c r="AB837" s="40"/>
      <c r="AC837" s="40"/>
      <c r="AD837" s="40"/>
      <c r="AE837" s="40"/>
      <c r="AR837" s="256" t="s">
        <v>196</v>
      </c>
      <c r="AT837" s="256" t="s">
        <v>187</v>
      </c>
      <c r="AU837" s="256" t="s">
        <v>99</v>
      </c>
      <c r="AY837" s="18" t="s">
        <v>184</v>
      </c>
      <c r="BE837" s="257">
        <f>IF(N837="základní",J837,0)</f>
        <v>0</v>
      </c>
      <c r="BF837" s="257">
        <f>IF(N837="snížená",J837,0)</f>
        <v>0</v>
      </c>
      <c r="BG837" s="257">
        <f>IF(N837="zákl. přenesená",J837,0)</f>
        <v>0</v>
      </c>
      <c r="BH837" s="257">
        <f>IF(N837="sníž. přenesená",J837,0)</f>
        <v>0</v>
      </c>
      <c r="BI837" s="257">
        <f>IF(N837="nulová",J837,0)</f>
        <v>0</v>
      </c>
      <c r="BJ837" s="18" t="s">
        <v>99</v>
      </c>
      <c r="BK837" s="257">
        <f>ROUND(I837*H837,2)</f>
        <v>0</v>
      </c>
      <c r="BL837" s="18" t="s">
        <v>196</v>
      </c>
      <c r="BM837" s="256" t="s">
        <v>1326</v>
      </c>
    </row>
    <row r="838" s="2" customFormat="1" ht="16.5" customHeight="1">
      <c r="A838" s="40"/>
      <c r="B838" s="41"/>
      <c r="C838" s="245" t="s">
        <v>1327</v>
      </c>
      <c r="D838" s="245" t="s">
        <v>187</v>
      </c>
      <c r="E838" s="246" t="s">
        <v>387</v>
      </c>
      <c r="F838" s="247" t="s">
        <v>388</v>
      </c>
      <c r="G838" s="248" t="s">
        <v>389</v>
      </c>
      <c r="H838" s="249">
        <v>1405.229</v>
      </c>
      <c r="I838" s="250"/>
      <c r="J838" s="251">
        <f>ROUND(I838*H838,2)</f>
        <v>0</v>
      </c>
      <c r="K838" s="247" t="s">
        <v>284</v>
      </c>
      <c r="L838" s="46"/>
      <c r="M838" s="252" t="s">
        <v>1</v>
      </c>
      <c r="N838" s="253" t="s">
        <v>49</v>
      </c>
      <c r="O838" s="93"/>
      <c r="P838" s="254">
        <f>O838*H838</f>
        <v>0</v>
      </c>
      <c r="Q838" s="254">
        <v>0</v>
      </c>
      <c r="R838" s="254">
        <f>Q838*H838</f>
        <v>0</v>
      </c>
      <c r="S838" s="254">
        <v>0</v>
      </c>
      <c r="T838" s="255">
        <f>S838*H838</f>
        <v>0</v>
      </c>
      <c r="U838" s="40"/>
      <c r="V838" s="40"/>
      <c r="W838" s="40"/>
      <c r="X838" s="40"/>
      <c r="Y838" s="40"/>
      <c r="Z838" s="40"/>
      <c r="AA838" s="40"/>
      <c r="AB838" s="40"/>
      <c r="AC838" s="40"/>
      <c r="AD838" s="40"/>
      <c r="AE838" s="40"/>
      <c r="AR838" s="256" t="s">
        <v>196</v>
      </c>
      <c r="AT838" s="256" t="s">
        <v>187</v>
      </c>
      <c r="AU838" s="256" t="s">
        <v>99</v>
      </c>
      <c r="AY838" s="18" t="s">
        <v>184</v>
      </c>
      <c r="BE838" s="257">
        <f>IF(N838="základní",J838,0)</f>
        <v>0</v>
      </c>
      <c r="BF838" s="257">
        <f>IF(N838="snížená",J838,0)</f>
        <v>0</v>
      </c>
      <c r="BG838" s="257">
        <f>IF(N838="zákl. přenesená",J838,0)</f>
        <v>0</v>
      </c>
      <c r="BH838" s="257">
        <f>IF(N838="sníž. přenesená",J838,0)</f>
        <v>0</v>
      </c>
      <c r="BI838" s="257">
        <f>IF(N838="nulová",J838,0)</f>
        <v>0</v>
      </c>
      <c r="BJ838" s="18" t="s">
        <v>99</v>
      </c>
      <c r="BK838" s="257">
        <f>ROUND(I838*H838,2)</f>
        <v>0</v>
      </c>
      <c r="BL838" s="18" t="s">
        <v>196</v>
      </c>
      <c r="BM838" s="256" t="s">
        <v>1328</v>
      </c>
    </row>
    <row r="839" s="2" customFormat="1">
      <c r="A839" s="40"/>
      <c r="B839" s="41"/>
      <c r="C839" s="42"/>
      <c r="D839" s="258" t="s">
        <v>194</v>
      </c>
      <c r="E839" s="42"/>
      <c r="F839" s="259" t="s">
        <v>391</v>
      </c>
      <c r="G839" s="42"/>
      <c r="H839" s="42"/>
      <c r="I839" s="156"/>
      <c r="J839" s="42"/>
      <c r="K839" s="42"/>
      <c r="L839" s="46"/>
      <c r="M839" s="260"/>
      <c r="N839" s="261"/>
      <c r="O839" s="93"/>
      <c r="P839" s="93"/>
      <c r="Q839" s="93"/>
      <c r="R839" s="93"/>
      <c r="S839" s="93"/>
      <c r="T839" s="94"/>
      <c r="U839" s="40"/>
      <c r="V839" s="40"/>
      <c r="W839" s="40"/>
      <c r="X839" s="40"/>
      <c r="Y839" s="40"/>
      <c r="Z839" s="40"/>
      <c r="AA839" s="40"/>
      <c r="AB839" s="40"/>
      <c r="AC839" s="40"/>
      <c r="AD839" s="40"/>
      <c r="AE839" s="40"/>
      <c r="AT839" s="18" t="s">
        <v>194</v>
      </c>
      <c r="AU839" s="18" t="s">
        <v>99</v>
      </c>
    </row>
    <row r="840" s="2" customFormat="1" ht="16.5" customHeight="1">
      <c r="A840" s="40"/>
      <c r="B840" s="41"/>
      <c r="C840" s="245" t="s">
        <v>1329</v>
      </c>
      <c r="D840" s="245" t="s">
        <v>187</v>
      </c>
      <c r="E840" s="246" t="s">
        <v>393</v>
      </c>
      <c r="F840" s="247" t="s">
        <v>394</v>
      </c>
      <c r="G840" s="248" t="s">
        <v>389</v>
      </c>
      <c r="H840" s="249">
        <v>1405.229</v>
      </c>
      <c r="I840" s="250"/>
      <c r="J840" s="251">
        <f>ROUND(I840*H840,2)</f>
        <v>0</v>
      </c>
      <c r="K840" s="247" t="s">
        <v>191</v>
      </c>
      <c r="L840" s="46"/>
      <c r="M840" s="252" t="s">
        <v>1</v>
      </c>
      <c r="N840" s="253" t="s">
        <v>49</v>
      </c>
      <c r="O840" s="93"/>
      <c r="P840" s="254">
        <f>O840*H840</f>
        <v>0</v>
      </c>
      <c r="Q840" s="254">
        <v>0</v>
      </c>
      <c r="R840" s="254">
        <f>Q840*H840</f>
        <v>0</v>
      </c>
      <c r="S840" s="254">
        <v>0</v>
      </c>
      <c r="T840" s="255">
        <f>S840*H840</f>
        <v>0</v>
      </c>
      <c r="U840" s="40"/>
      <c r="V840" s="40"/>
      <c r="W840" s="40"/>
      <c r="X840" s="40"/>
      <c r="Y840" s="40"/>
      <c r="Z840" s="40"/>
      <c r="AA840" s="40"/>
      <c r="AB840" s="40"/>
      <c r="AC840" s="40"/>
      <c r="AD840" s="40"/>
      <c r="AE840" s="40"/>
      <c r="AR840" s="256" t="s">
        <v>196</v>
      </c>
      <c r="AT840" s="256" t="s">
        <v>187</v>
      </c>
      <c r="AU840" s="256" t="s">
        <v>99</v>
      </c>
      <c r="AY840" s="18" t="s">
        <v>184</v>
      </c>
      <c r="BE840" s="257">
        <f>IF(N840="základní",J840,0)</f>
        <v>0</v>
      </c>
      <c r="BF840" s="257">
        <f>IF(N840="snížená",J840,0)</f>
        <v>0</v>
      </c>
      <c r="BG840" s="257">
        <f>IF(N840="zákl. přenesená",J840,0)</f>
        <v>0</v>
      </c>
      <c r="BH840" s="257">
        <f>IF(N840="sníž. přenesená",J840,0)</f>
        <v>0</v>
      </c>
      <c r="BI840" s="257">
        <f>IF(N840="nulová",J840,0)</f>
        <v>0</v>
      </c>
      <c r="BJ840" s="18" t="s">
        <v>99</v>
      </c>
      <c r="BK840" s="257">
        <f>ROUND(I840*H840,2)</f>
        <v>0</v>
      </c>
      <c r="BL840" s="18" t="s">
        <v>196</v>
      </c>
      <c r="BM840" s="256" t="s">
        <v>1330</v>
      </c>
    </row>
    <row r="841" s="2" customFormat="1" ht="16.5" customHeight="1">
      <c r="A841" s="40"/>
      <c r="B841" s="41"/>
      <c r="C841" s="245" t="s">
        <v>1331</v>
      </c>
      <c r="D841" s="245" t="s">
        <v>187</v>
      </c>
      <c r="E841" s="246" t="s">
        <v>397</v>
      </c>
      <c r="F841" s="247" t="s">
        <v>398</v>
      </c>
      <c r="G841" s="248" t="s">
        <v>389</v>
      </c>
      <c r="H841" s="249">
        <v>28104.580000000002</v>
      </c>
      <c r="I841" s="250"/>
      <c r="J841" s="251">
        <f>ROUND(I841*H841,2)</f>
        <v>0</v>
      </c>
      <c r="K841" s="247" t="s">
        <v>191</v>
      </c>
      <c r="L841" s="46"/>
      <c r="M841" s="252" t="s">
        <v>1</v>
      </c>
      <c r="N841" s="253" t="s">
        <v>49</v>
      </c>
      <c r="O841" s="93"/>
      <c r="P841" s="254">
        <f>O841*H841</f>
        <v>0</v>
      </c>
      <c r="Q841" s="254">
        <v>0</v>
      </c>
      <c r="R841" s="254">
        <f>Q841*H841</f>
        <v>0</v>
      </c>
      <c r="S841" s="254">
        <v>0</v>
      </c>
      <c r="T841" s="255">
        <f>S841*H841</f>
        <v>0</v>
      </c>
      <c r="U841" s="40"/>
      <c r="V841" s="40"/>
      <c r="W841" s="40"/>
      <c r="X841" s="40"/>
      <c r="Y841" s="40"/>
      <c r="Z841" s="40"/>
      <c r="AA841" s="40"/>
      <c r="AB841" s="40"/>
      <c r="AC841" s="40"/>
      <c r="AD841" s="40"/>
      <c r="AE841" s="40"/>
      <c r="AR841" s="256" t="s">
        <v>196</v>
      </c>
      <c r="AT841" s="256" t="s">
        <v>187</v>
      </c>
      <c r="AU841" s="256" t="s">
        <v>99</v>
      </c>
      <c r="AY841" s="18" t="s">
        <v>184</v>
      </c>
      <c r="BE841" s="257">
        <f>IF(N841="základní",J841,0)</f>
        <v>0</v>
      </c>
      <c r="BF841" s="257">
        <f>IF(N841="snížená",J841,0)</f>
        <v>0</v>
      </c>
      <c r="BG841" s="257">
        <f>IF(N841="zákl. přenesená",J841,0)</f>
        <v>0</v>
      </c>
      <c r="BH841" s="257">
        <f>IF(N841="sníž. přenesená",J841,0)</f>
        <v>0</v>
      </c>
      <c r="BI841" s="257">
        <f>IF(N841="nulová",J841,0)</f>
        <v>0</v>
      </c>
      <c r="BJ841" s="18" t="s">
        <v>99</v>
      </c>
      <c r="BK841" s="257">
        <f>ROUND(I841*H841,2)</f>
        <v>0</v>
      </c>
      <c r="BL841" s="18" t="s">
        <v>196</v>
      </c>
      <c r="BM841" s="256" t="s">
        <v>1332</v>
      </c>
    </row>
    <row r="842" s="13" customFormat="1">
      <c r="A842" s="13"/>
      <c r="B842" s="266"/>
      <c r="C842" s="267"/>
      <c r="D842" s="258" t="s">
        <v>271</v>
      </c>
      <c r="E842" s="267"/>
      <c r="F842" s="269" t="s">
        <v>1333</v>
      </c>
      <c r="G842" s="267"/>
      <c r="H842" s="270">
        <v>28104.580000000002</v>
      </c>
      <c r="I842" s="271"/>
      <c r="J842" s="267"/>
      <c r="K842" s="267"/>
      <c r="L842" s="272"/>
      <c r="M842" s="273"/>
      <c r="N842" s="274"/>
      <c r="O842" s="274"/>
      <c r="P842" s="274"/>
      <c r="Q842" s="274"/>
      <c r="R842" s="274"/>
      <c r="S842" s="274"/>
      <c r="T842" s="275"/>
      <c r="U842" s="13"/>
      <c r="V842" s="13"/>
      <c r="W842" s="13"/>
      <c r="X842" s="13"/>
      <c r="Y842" s="13"/>
      <c r="Z842" s="13"/>
      <c r="AA842" s="13"/>
      <c r="AB842" s="13"/>
      <c r="AC842" s="13"/>
      <c r="AD842" s="13"/>
      <c r="AE842" s="13"/>
      <c r="AT842" s="276" t="s">
        <v>271</v>
      </c>
      <c r="AU842" s="276" t="s">
        <v>99</v>
      </c>
      <c r="AV842" s="13" t="s">
        <v>99</v>
      </c>
      <c r="AW842" s="13" t="s">
        <v>4</v>
      </c>
      <c r="AX842" s="13" t="s">
        <v>91</v>
      </c>
      <c r="AY842" s="276" t="s">
        <v>184</v>
      </c>
    </row>
    <row r="843" s="2" customFormat="1" ht="16.5" customHeight="1">
      <c r="A843" s="40"/>
      <c r="B843" s="41"/>
      <c r="C843" s="245" t="s">
        <v>1334</v>
      </c>
      <c r="D843" s="245" t="s">
        <v>187</v>
      </c>
      <c r="E843" s="246" t="s">
        <v>402</v>
      </c>
      <c r="F843" s="247" t="s">
        <v>403</v>
      </c>
      <c r="G843" s="248" t="s">
        <v>389</v>
      </c>
      <c r="H843" s="249">
        <v>1405.229</v>
      </c>
      <c r="I843" s="250"/>
      <c r="J843" s="251">
        <f>ROUND(I843*H843,2)</f>
        <v>0</v>
      </c>
      <c r="K843" s="247" t="s">
        <v>191</v>
      </c>
      <c r="L843" s="46"/>
      <c r="M843" s="252" t="s">
        <v>1</v>
      </c>
      <c r="N843" s="253" t="s">
        <v>49</v>
      </c>
      <c r="O843" s="93"/>
      <c r="P843" s="254">
        <f>O843*H843</f>
        <v>0</v>
      </c>
      <c r="Q843" s="254">
        <v>0</v>
      </c>
      <c r="R843" s="254">
        <f>Q843*H843</f>
        <v>0</v>
      </c>
      <c r="S843" s="254">
        <v>0</v>
      </c>
      <c r="T843" s="255">
        <f>S843*H843</f>
        <v>0</v>
      </c>
      <c r="U843" s="40"/>
      <c r="V843" s="40"/>
      <c r="W843" s="40"/>
      <c r="X843" s="40"/>
      <c r="Y843" s="40"/>
      <c r="Z843" s="40"/>
      <c r="AA843" s="40"/>
      <c r="AB843" s="40"/>
      <c r="AC843" s="40"/>
      <c r="AD843" s="40"/>
      <c r="AE843" s="40"/>
      <c r="AR843" s="256" t="s">
        <v>196</v>
      </c>
      <c r="AT843" s="256" t="s">
        <v>187</v>
      </c>
      <c r="AU843" s="256" t="s">
        <v>99</v>
      </c>
      <c r="AY843" s="18" t="s">
        <v>184</v>
      </c>
      <c r="BE843" s="257">
        <f>IF(N843="základní",J843,0)</f>
        <v>0</v>
      </c>
      <c r="BF843" s="257">
        <f>IF(N843="snížená",J843,0)</f>
        <v>0</v>
      </c>
      <c r="BG843" s="257">
        <f>IF(N843="zákl. přenesená",J843,0)</f>
        <v>0</v>
      </c>
      <c r="BH843" s="257">
        <f>IF(N843="sníž. přenesená",J843,0)</f>
        <v>0</v>
      </c>
      <c r="BI843" s="257">
        <f>IF(N843="nulová",J843,0)</f>
        <v>0</v>
      </c>
      <c r="BJ843" s="18" t="s">
        <v>99</v>
      </c>
      <c r="BK843" s="257">
        <f>ROUND(I843*H843,2)</f>
        <v>0</v>
      </c>
      <c r="BL843" s="18" t="s">
        <v>196</v>
      </c>
      <c r="BM843" s="256" t="s">
        <v>1335</v>
      </c>
    </row>
    <row r="844" s="12" customFormat="1" ht="22.8" customHeight="1">
      <c r="A844" s="12"/>
      <c r="B844" s="229"/>
      <c r="C844" s="230"/>
      <c r="D844" s="231" t="s">
        <v>82</v>
      </c>
      <c r="E844" s="243" t="s">
        <v>1336</v>
      </c>
      <c r="F844" s="243" t="s">
        <v>1337</v>
      </c>
      <c r="G844" s="230"/>
      <c r="H844" s="230"/>
      <c r="I844" s="233"/>
      <c r="J844" s="244">
        <f>BK844</f>
        <v>0</v>
      </c>
      <c r="K844" s="230"/>
      <c r="L844" s="235"/>
      <c r="M844" s="236"/>
      <c r="N844" s="237"/>
      <c r="O844" s="237"/>
      <c r="P844" s="238">
        <f>P845</f>
        <v>0</v>
      </c>
      <c r="Q844" s="237"/>
      <c r="R844" s="238">
        <f>R845</f>
        <v>0</v>
      </c>
      <c r="S844" s="237"/>
      <c r="T844" s="239">
        <f>T845</f>
        <v>0</v>
      </c>
      <c r="U844" s="12"/>
      <c r="V844" s="12"/>
      <c r="W844" s="12"/>
      <c r="X844" s="12"/>
      <c r="Y844" s="12"/>
      <c r="Z844" s="12"/>
      <c r="AA844" s="12"/>
      <c r="AB844" s="12"/>
      <c r="AC844" s="12"/>
      <c r="AD844" s="12"/>
      <c r="AE844" s="12"/>
      <c r="AR844" s="240" t="s">
        <v>91</v>
      </c>
      <c r="AT844" s="241" t="s">
        <v>82</v>
      </c>
      <c r="AU844" s="241" t="s">
        <v>91</v>
      </c>
      <c r="AY844" s="240" t="s">
        <v>184</v>
      </c>
      <c r="BK844" s="242">
        <f>BK845</f>
        <v>0</v>
      </c>
    </row>
    <row r="845" s="2" customFormat="1" ht="16.5" customHeight="1">
      <c r="A845" s="40"/>
      <c r="B845" s="41"/>
      <c r="C845" s="245" t="s">
        <v>1338</v>
      </c>
      <c r="D845" s="245" t="s">
        <v>187</v>
      </c>
      <c r="E845" s="246" t="s">
        <v>1339</v>
      </c>
      <c r="F845" s="247" t="s">
        <v>1340</v>
      </c>
      <c r="G845" s="248" t="s">
        <v>389</v>
      </c>
      <c r="H845" s="249">
        <v>3077.3589999999999</v>
      </c>
      <c r="I845" s="250"/>
      <c r="J845" s="251">
        <f>ROUND(I845*H845,2)</f>
        <v>0</v>
      </c>
      <c r="K845" s="247" t="s">
        <v>191</v>
      </c>
      <c r="L845" s="46"/>
      <c r="M845" s="252" t="s">
        <v>1</v>
      </c>
      <c r="N845" s="253" t="s">
        <v>49</v>
      </c>
      <c r="O845" s="93"/>
      <c r="P845" s="254">
        <f>O845*H845</f>
        <v>0</v>
      </c>
      <c r="Q845" s="254">
        <v>0</v>
      </c>
      <c r="R845" s="254">
        <f>Q845*H845</f>
        <v>0</v>
      </c>
      <c r="S845" s="254">
        <v>0</v>
      </c>
      <c r="T845" s="255">
        <f>S845*H845</f>
        <v>0</v>
      </c>
      <c r="U845" s="40"/>
      <c r="V845" s="40"/>
      <c r="W845" s="40"/>
      <c r="X845" s="40"/>
      <c r="Y845" s="40"/>
      <c r="Z845" s="40"/>
      <c r="AA845" s="40"/>
      <c r="AB845" s="40"/>
      <c r="AC845" s="40"/>
      <c r="AD845" s="40"/>
      <c r="AE845" s="40"/>
      <c r="AR845" s="256" t="s">
        <v>196</v>
      </c>
      <c r="AT845" s="256" t="s">
        <v>187</v>
      </c>
      <c r="AU845" s="256" t="s">
        <v>99</v>
      </c>
      <c r="AY845" s="18" t="s">
        <v>184</v>
      </c>
      <c r="BE845" s="257">
        <f>IF(N845="základní",J845,0)</f>
        <v>0</v>
      </c>
      <c r="BF845" s="257">
        <f>IF(N845="snížená",J845,0)</f>
        <v>0</v>
      </c>
      <c r="BG845" s="257">
        <f>IF(N845="zákl. přenesená",J845,0)</f>
        <v>0</v>
      </c>
      <c r="BH845" s="257">
        <f>IF(N845="sníž. přenesená",J845,0)</f>
        <v>0</v>
      </c>
      <c r="BI845" s="257">
        <f>IF(N845="nulová",J845,0)</f>
        <v>0</v>
      </c>
      <c r="BJ845" s="18" t="s">
        <v>99</v>
      </c>
      <c r="BK845" s="257">
        <f>ROUND(I845*H845,2)</f>
        <v>0</v>
      </c>
      <c r="BL845" s="18" t="s">
        <v>196</v>
      </c>
      <c r="BM845" s="256" t="s">
        <v>1341</v>
      </c>
    </row>
    <row r="846" s="12" customFormat="1" ht="25.92" customHeight="1">
      <c r="A846" s="12"/>
      <c r="B846" s="229"/>
      <c r="C846" s="230"/>
      <c r="D846" s="231" t="s">
        <v>82</v>
      </c>
      <c r="E846" s="232" t="s">
        <v>1342</v>
      </c>
      <c r="F846" s="232" t="s">
        <v>1343</v>
      </c>
      <c r="G846" s="230"/>
      <c r="H846" s="230"/>
      <c r="I846" s="233"/>
      <c r="J846" s="234">
        <f>BK846</f>
        <v>0</v>
      </c>
      <c r="K846" s="230"/>
      <c r="L846" s="235"/>
      <c r="M846" s="236"/>
      <c r="N846" s="237"/>
      <c r="O846" s="237"/>
      <c r="P846" s="238">
        <f>P847+P937+P1007+P1144+P1187+P1260+P1294+P1503+P1567+P1608+P1616+P1673+P1707+P1718</f>
        <v>0</v>
      </c>
      <c r="Q846" s="237"/>
      <c r="R846" s="238">
        <f>R847+R937+R1007+R1144+R1187+R1260+R1294+R1503+R1567+R1608+R1616+R1673+R1707+R1718</f>
        <v>121.2684112</v>
      </c>
      <c r="S846" s="237"/>
      <c r="T846" s="239">
        <f>T847+T937+T1007+T1144+T1187+T1260+T1294+T1503+T1567+T1608+T1616+T1673+T1707+T1718</f>
        <v>50.131069600000004</v>
      </c>
      <c r="U846" s="12"/>
      <c r="V846" s="12"/>
      <c r="W846" s="12"/>
      <c r="X846" s="12"/>
      <c r="Y846" s="12"/>
      <c r="Z846" s="12"/>
      <c r="AA846" s="12"/>
      <c r="AB846" s="12"/>
      <c r="AC846" s="12"/>
      <c r="AD846" s="12"/>
      <c r="AE846" s="12"/>
      <c r="AR846" s="240" t="s">
        <v>99</v>
      </c>
      <c r="AT846" s="241" t="s">
        <v>82</v>
      </c>
      <c r="AU846" s="241" t="s">
        <v>83</v>
      </c>
      <c r="AY846" s="240" t="s">
        <v>184</v>
      </c>
      <c r="BK846" s="242">
        <f>BK847+BK937+BK1007+BK1144+BK1187+BK1260+BK1294+BK1503+BK1567+BK1608+BK1616+BK1673+BK1707+BK1718</f>
        <v>0</v>
      </c>
    </row>
    <row r="847" s="12" customFormat="1" ht="22.8" customHeight="1">
      <c r="A847" s="12"/>
      <c r="B847" s="229"/>
      <c r="C847" s="230"/>
      <c r="D847" s="231" t="s">
        <v>82</v>
      </c>
      <c r="E847" s="243" t="s">
        <v>1344</v>
      </c>
      <c r="F847" s="243" t="s">
        <v>1345</v>
      </c>
      <c r="G847" s="230"/>
      <c r="H847" s="230"/>
      <c r="I847" s="233"/>
      <c r="J847" s="244">
        <f>BK847</f>
        <v>0</v>
      </c>
      <c r="K847" s="230"/>
      <c r="L847" s="235"/>
      <c r="M847" s="236"/>
      <c r="N847" s="237"/>
      <c r="O847" s="237"/>
      <c r="P847" s="238">
        <f>SUM(P848:P936)</f>
        <v>0</v>
      </c>
      <c r="Q847" s="237"/>
      <c r="R847" s="238">
        <f>SUM(R848:R936)</f>
        <v>11.98580374</v>
      </c>
      <c r="S847" s="237"/>
      <c r="T847" s="239">
        <f>SUM(T848:T936)</f>
        <v>0.48360000000000003</v>
      </c>
      <c r="U847" s="12"/>
      <c r="V847" s="12"/>
      <c r="W847" s="12"/>
      <c r="X847" s="12"/>
      <c r="Y847" s="12"/>
      <c r="Z847" s="12"/>
      <c r="AA847" s="12"/>
      <c r="AB847" s="12"/>
      <c r="AC847" s="12"/>
      <c r="AD847" s="12"/>
      <c r="AE847" s="12"/>
      <c r="AR847" s="240" t="s">
        <v>99</v>
      </c>
      <c r="AT847" s="241" t="s">
        <v>82</v>
      </c>
      <c r="AU847" s="241" t="s">
        <v>91</v>
      </c>
      <c r="AY847" s="240" t="s">
        <v>184</v>
      </c>
      <c r="BK847" s="242">
        <f>SUM(BK848:BK936)</f>
        <v>0</v>
      </c>
    </row>
    <row r="848" s="2" customFormat="1" ht="16.5" customHeight="1">
      <c r="A848" s="40"/>
      <c r="B848" s="41"/>
      <c r="C848" s="245" t="s">
        <v>1346</v>
      </c>
      <c r="D848" s="245" t="s">
        <v>187</v>
      </c>
      <c r="E848" s="246" t="s">
        <v>1347</v>
      </c>
      <c r="F848" s="247" t="s">
        <v>1348</v>
      </c>
      <c r="G848" s="248" t="s">
        <v>269</v>
      </c>
      <c r="H848" s="249">
        <v>31.68</v>
      </c>
      <c r="I848" s="250"/>
      <c r="J848" s="251">
        <f>ROUND(I848*H848,2)</f>
        <v>0</v>
      </c>
      <c r="K848" s="247" t="s">
        <v>191</v>
      </c>
      <c r="L848" s="46"/>
      <c r="M848" s="252" t="s">
        <v>1</v>
      </c>
      <c r="N848" s="253" t="s">
        <v>49</v>
      </c>
      <c r="O848" s="93"/>
      <c r="P848" s="254">
        <f>O848*H848</f>
        <v>0</v>
      </c>
      <c r="Q848" s="254">
        <v>0</v>
      </c>
      <c r="R848" s="254">
        <f>Q848*H848</f>
        <v>0</v>
      </c>
      <c r="S848" s="254">
        <v>0</v>
      </c>
      <c r="T848" s="255">
        <f>S848*H848</f>
        <v>0</v>
      </c>
      <c r="U848" s="40"/>
      <c r="V848" s="40"/>
      <c r="W848" s="40"/>
      <c r="X848" s="40"/>
      <c r="Y848" s="40"/>
      <c r="Z848" s="40"/>
      <c r="AA848" s="40"/>
      <c r="AB848" s="40"/>
      <c r="AC848" s="40"/>
      <c r="AD848" s="40"/>
      <c r="AE848" s="40"/>
      <c r="AR848" s="256" t="s">
        <v>332</v>
      </c>
      <c r="AT848" s="256" t="s">
        <v>187</v>
      </c>
      <c r="AU848" s="256" t="s">
        <v>99</v>
      </c>
      <c r="AY848" s="18" t="s">
        <v>184</v>
      </c>
      <c r="BE848" s="257">
        <f>IF(N848="základní",J848,0)</f>
        <v>0</v>
      </c>
      <c r="BF848" s="257">
        <f>IF(N848="snížená",J848,0)</f>
        <v>0</v>
      </c>
      <c r="BG848" s="257">
        <f>IF(N848="zákl. přenesená",J848,0)</f>
        <v>0</v>
      </c>
      <c r="BH848" s="257">
        <f>IF(N848="sníž. přenesená",J848,0)</f>
        <v>0</v>
      </c>
      <c r="BI848" s="257">
        <f>IF(N848="nulová",J848,0)</f>
        <v>0</v>
      </c>
      <c r="BJ848" s="18" t="s">
        <v>99</v>
      </c>
      <c r="BK848" s="257">
        <f>ROUND(I848*H848,2)</f>
        <v>0</v>
      </c>
      <c r="BL848" s="18" t="s">
        <v>332</v>
      </c>
      <c r="BM848" s="256" t="s">
        <v>1349</v>
      </c>
    </row>
    <row r="849" s="15" customFormat="1">
      <c r="A849" s="15"/>
      <c r="B849" s="288"/>
      <c r="C849" s="289"/>
      <c r="D849" s="258" t="s">
        <v>271</v>
      </c>
      <c r="E849" s="290" t="s">
        <v>1</v>
      </c>
      <c r="F849" s="291" t="s">
        <v>448</v>
      </c>
      <c r="G849" s="289"/>
      <c r="H849" s="290" t="s">
        <v>1</v>
      </c>
      <c r="I849" s="292"/>
      <c r="J849" s="289"/>
      <c r="K849" s="289"/>
      <c r="L849" s="293"/>
      <c r="M849" s="294"/>
      <c r="N849" s="295"/>
      <c r="O849" s="295"/>
      <c r="P849" s="295"/>
      <c r="Q849" s="295"/>
      <c r="R849" s="295"/>
      <c r="S849" s="295"/>
      <c r="T849" s="296"/>
      <c r="U849" s="15"/>
      <c r="V849" s="15"/>
      <c r="W849" s="15"/>
      <c r="X849" s="15"/>
      <c r="Y849" s="15"/>
      <c r="Z849" s="15"/>
      <c r="AA849" s="15"/>
      <c r="AB849" s="15"/>
      <c r="AC849" s="15"/>
      <c r="AD849" s="15"/>
      <c r="AE849" s="15"/>
      <c r="AT849" s="297" t="s">
        <v>271</v>
      </c>
      <c r="AU849" s="297" t="s">
        <v>99</v>
      </c>
      <c r="AV849" s="15" t="s">
        <v>91</v>
      </c>
      <c r="AW849" s="15" t="s">
        <v>38</v>
      </c>
      <c r="AX849" s="15" t="s">
        <v>83</v>
      </c>
      <c r="AY849" s="297" t="s">
        <v>184</v>
      </c>
    </row>
    <row r="850" s="13" customFormat="1">
      <c r="A850" s="13"/>
      <c r="B850" s="266"/>
      <c r="C850" s="267"/>
      <c r="D850" s="258" t="s">
        <v>271</v>
      </c>
      <c r="E850" s="268" t="s">
        <v>1</v>
      </c>
      <c r="F850" s="269" t="s">
        <v>1350</v>
      </c>
      <c r="G850" s="267"/>
      <c r="H850" s="270">
        <v>31.68</v>
      </c>
      <c r="I850" s="271"/>
      <c r="J850" s="267"/>
      <c r="K850" s="267"/>
      <c r="L850" s="272"/>
      <c r="M850" s="273"/>
      <c r="N850" s="274"/>
      <c r="O850" s="274"/>
      <c r="P850" s="274"/>
      <c r="Q850" s="274"/>
      <c r="R850" s="274"/>
      <c r="S850" s="274"/>
      <c r="T850" s="275"/>
      <c r="U850" s="13"/>
      <c r="V850" s="13"/>
      <c r="W850" s="13"/>
      <c r="X850" s="13"/>
      <c r="Y850" s="13"/>
      <c r="Z850" s="13"/>
      <c r="AA850" s="13"/>
      <c r="AB850" s="13"/>
      <c r="AC850" s="13"/>
      <c r="AD850" s="13"/>
      <c r="AE850" s="13"/>
      <c r="AT850" s="276" t="s">
        <v>271</v>
      </c>
      <c r="AU850" s="276" t="s">
        <v>99</v>
      </c>
      <c r="AV850" s="13" t="s">
        <v>99</v>
      </c>
      <c r="AW850" s="13" t="s">
        <v>38</v>
      </c>
      <c r="AX850" s="13" t="s">
        <v>83</v>
      </c>
      <c r="AY850" s="276" t="s">
        <v>184</v>
      </c>
    </row>
    <row r="851" s="14" customFormat="1">
      <c r="A851" s="14"/>
      <c r="B851" s="277"/>
      <c r="C851" s="278"/>
      <c r="D851" s="258" t="s">
        <v>271</v>
      </c>
      <c r="E851" s="279" t="s">
        <v>1</v>
      </c>
      <c r="F851" s="280" t="s">
        <v>273</v>
      </c>
      <c r="G851" s="278"/>
      <c r="H851" s="281">
        <v>31.68</v>
      </c>
      <c r="I851" s="282"/>
      <c r="J851" s="278"/>
      <c r="K851" s="278"/>
      <c r="L851" s="283"/>
      <c r="M851" s="284"/>
      <c r="N851" s="285"/>
      <c r="O851" s="285"/>
      <c r="P851" s="285"/>
      <c r="Q851" s="285"/>
      <c r="R851" s="285"/>
      <c r="S851" s="285"/>
      <c r="T851" s="286"/>
      <c r="U851" s="14"/>
      <c r="V851" s="14"/>
      <c r="W851" s="14"/>
      <c r="X851" s="14"/>
      <c r="Y851" s="14"/>
      <c r="Z851" s="14"/>
      <c r="AA851" s="14"/>
      <c r="AB851" s="14"/>
      <c r="AC851" s="14"/>
      <c r="AD851" s="14"/>
      <c r="AE851" s="14"/>
      <c r="AT851" s="287" t="s">
        <v>271</v>
      </c>
      <c r="AU851" s="287" t="s">
        <v>99</v>
      </c>
      <c r="AV851" s="14" t="s">
        <v>196</v>
      </c>
      <c r="AW851" s="14" t="s">
        <v>38</v>
      </c>
      <c r="AX851" s="14" t="s">
        <v>91</v>
      </c>
      <c r="AY851" s="287" t="s">
        <v>184</v>
      </c>
    </row>
    <row r="852" s="2" customFormat="1" ht="16.5" customHeight="1">
      <c r="A852" s="40"/>
      <c r="B852" s="41"/>
      <c r="C852" s="312" t="s">
        <v>1351</v>
      </c>
      <c r="D852" s="312" t="s">
        <v>497</v>
      </c>
      <c r="E852" s="313" t="s">
        <v>1352</v>
      </c>
      <c r="F852" s="314" t="s">
        <v>1353</v>
      </c>
      <c r="G852" s="315" t="s">
        <v>389</v>
      </c>
      <c r="H852" s="316">
        <v>0.01</v>
      </c>
      <c r="I852" s="317"/>
      <c r="J852" s="318">
        <f>ROUND(I852*H852,2)</f>
        <v>0</v>
      </c>
      <c r="K852" s="314" t="s">
        <v>191</v>
      </c>
      <c r="L852" s="319"/>
      <c r="M852" s="320" t="s">
        <v>1</v>
      </c>
      <c r="N852" s="321" t="s">
        <v>49</v>
      </c>
      <c r="O852" s="93"/>
      <c r="P852" s="254">
        <f>O852*H852</f>
        <v>0</v>
      </c>
      <c r="Q852" s="254">
        <v>1</v>
      </c>
      <c r="R852" s="254">
        <f>Q852*H852</f>
        <v>0.01</v>
      </c>
      <c r="S852" s="254">
        <v>0</v>
      </c>
      <c r="T852" s="255">
        <f>S852*H852</f>
        <v>0</v>
      </c>
      <c r="U852" s="40"/>
      <c r="V852" s="40"/>
      <c r="W852" s="40"/>
      <c r="X852" s="40"/>
      <c r="Y852" s="40"/>
      <c r="Z852" s="40"/>
      <c r="AA852" s="40"/>
      <c r="AB852" s="40"/>
      <c r="AC852" s="40"/>
      <c r="AD852" s="40"/>
      <c r="AE852" s="40"/>
      <c r="AR852" s="256" t="s">
        <v>576</v>
      </c>
      <c r="AT852" s="256" t="s">
        <v>497</v>
      </c>
      <c r="AU852" s="256" t="s">
        <v>99</v>
      </c>
      <c r="AY852" s="18" t="s">
        <v>184</v>
      </c>
      <c r="BE852" s="257">
        <f>IF(N852="základní",J852,0)</f>
        <v>0</v>
      </c>
      <c r="BF852" s="257">
        <f>IF(N852="snížená",J852,0)</f>
        <v>0</v>
      </c>
      <c r="BG852" s="257">
        <f>IF(N852="zákl. přenesená",J852,0)</f>
        <v>0</v>
      </c>
      <c r="BH852" s="257">
        <f>IF(N852="sníž. přenesená",J852,0)</f>
        <v>0</v>
      </c>
      <c r="BI852" s="257">
        <f>IF(N852="nulová",J852,0)</f>
        <v>0</v>
      </c>
      <c r="BJ852" s="18" t="s">
        <v>99</v>
      </c>
      <c r="BK852" s="257">
        <f>ROUND(I852*H852,2)</f>
        <v>0</v>
      </c>
      <c r="BL852" s="18" t="s">
        <v>332</v>
      </c>
      <c r="BM852" s="256" t="s">
        <v>1354</v>
      </c>
    </row>
    <row r="853" s="13" customFormat="1">
      <c r="A853" s="13"/>
      <c r="B853" s="266"/>
      <c r="C853" s="267"/>
      <c r="D853" s="258" t="s">
        <v>271</v>
      </c>
      <c r="E853" s="267"/>
      <c r="F853" s="269" t="s">
        <v>1355</v>
      </c>
      <c r="G853" s="267"/>
      <c r="H853" s="270">
        <v>0.01</v>
      </c>
      <c r="I853" s="271"/>
      <c r="J853" s="267"/>
      <c r="K853" s="267"/>
      <c r="L853" s="272"/>
      <c r="M853" s="273"/>
      <c r="N853" s="274"/>
      <c r="O853" s="274"/>
      <c r="P853" s="274"/>
      <c r="Q853" s="274"/>
      <c r="R853" s="274"/>
      <c r="S853" s="274"/>
      <c r="T853" s="275"/>
      <c r="U853" s="13"/>
      <c r="V853" s="13"/>
      <c r="W853" s="13"/>
      <c r="X853" s="13"/>
      <c r="Y853" s="13"/>
      <c r="Z853" s="13"/>
      <c r="AA853" s="13"/>
      <c r="AB853" s="13"/>
      <c r="AC853" s="13"/>
      <c r="AD853" s="13"/>
      <c r="AE853" s="13"/>
      <c r="AT853" s="276" t="s">
        <v>271</v>
      </c>
      <c r="AU853" s="276" t="s">
        <v>99</v>
      </c>
      <c r="AV853" s="13" t="s">
        <v>99</v>
      </c>
      <c r="AW853" s="13" t="s">
        <v>4</v>
      </c>
      <c r="AX853" s="13" t="s">
        <v>91</v>
      </c>
      <c r="AY853" s="276" t="s">
        <v>184</v>
      </c>
    </row>
    <row r="854" s="2" customFormat="1" ht="16.5" customHeight="1">
      <c r="A854" s="40"/>
      <c r="B854" s="41"/>
      <c r="C854" s="245" t="s">
        <v>1356</v>
      </c>
      <c r="D854" s="245" t="s">
        <v>187</v>
      </c>
      <c r="E854" s="246" t="s">
        <v>1347</v>
      </c>
      <c r="F854" s="247" t="s">
        <v>1348</v>
      </c>
      <c r="G854" s="248" t="s">
        <v>269</v>
      </c>
      <c r="H854" s="249">
        <v>198.36000000000001</v>
      </c>
      <c r="I854" s="250"/>
      <c r="J854" s="251">
        <f>ROUND(I854*H854,2)</f>
        <v>0</v>
      </c>
      <c r="K854" s="247" t="s">
        <v>191</v>
      </c>
      <c r="L854" s="46"/>
      <c r="M854" s="252" t="s">
        <v>1</v>
      </c>
      <c r="N854" s="253" t="s">
        <v>49</v>
      </c>
      <c r="O854" s="93"/>
      <c r="P854" s="254">
        <f>O854*H854</f>
        <v>0</v>
      </c>
      <c r="Q854" s="254">
        <v>0</v>
      </c>
      <c r="R854" s="254">
        <f>Q854*H854</f>
        <v>0</v>
      </c>
      <c r="S854" s="254">
        <v>0</v>
      </c>
      <c r="T854" s="255">
        <f>S854*H854</f>
        <v>0</v>
      </c>
      <c r="U854" s="40"/>
      <c r="V854" s="40"/>
      <c r="W854" s="40"/>
      <c r="X854" s="40"/>
      <c r="Y854" s="40"/>
      <c r="Z854" s="40"/>
      <c r="AA854" s="40"/>
      <c r="AB854" s="40"/>
      <c r="AC854" s="40"/>
      <c r="AD854" s="40"/>
      <c r="AE854" s="40"/>
      <c r="AR854" s="256" t="s">
        <v>332</v>
      </c>
      <c r="AT854" s="256" t="s">
        <v>187</v>
      </c>
      <c r="AU854" s="256" t="s">
        <v>99</v>
      </c>
      <c r="AY854" s="18" t="s">
        <v>184</v>
      </c>
      <c r="BE854" s="257">
        <f>IF(N854="základní",J854,0)</f>
        <v>0</v>
      </c>
      <c r="BF854" s="257">
        <f>IF(N854="snížená",J854,0)</f>
        <v>0</v>
      </c>
      <c r="BG854" s="257">
        <f>IF(N854="zákl. přenesená",J854,0)</f>
        <v>0</v>
      </c>
      <c r="BH854" s="257">
        <f>IF(N854="sníž. přenesená",J854,0)</f>
        <v>0</v>
      </c>
      <c r="BI854" s="257">
        <f>IF(N854="nulová",J854,0)</f>
        <v>0</v>
      </c>
      <c r="BJ854" s="18" t="s">
        <v>99</v>
      </c>
      <c r="BK854" s="257">
        <f>ROUND(I854*H854,2)</f>
        <v>0</v>
      </c>
      <c r="BL854" s="18" t="s">
        <v>332</v>
      </c>
      <c r="BM854" s="256" t="s">
        <v>1357</v>
      </c>
    </row>
    <row r="855" s="15" customFormat="1">
      <c r="A855" s="15"/>
      <c r="B855" s="288"/>
      <c r="C855" s="289"/>
      <c r="D855" s="258" t="s">
        <v>271</v>
      </c>
      <c r="E855" s="290" t="s">
        <v>1</v>
      </c>
      <c r="F855" s="291" t="s">
        <v>760</v>
      </c>
      <c r="G855" s="289"/>
      <c r="H855" s="290" t="s">
        <v>1</v>
      </c>
      <c r="I855" s="292"/>
      <c r="J855" s="289"/>
      <c r="K855" s="289"/>
      <c r="L855" s="293"/>
      <c r="M855" s="294"/>
      <c r="N855" s="295"/>
      <c r="O855" s="295"/>
      <c r="P855" s="295"/>
      <c r="Q855" s="295"/>
      <c r="R855" s="295"/>
      <c r="S855" s="295"/>
      <c r="T855" s="296"/>
      <c r="U855" s="15"/>
      <c r="V855" s="15"/>
      <c r="W855" s="15"/>
      <c r="X855" s="15"/>
      <c r="Y855" s="15"/>
      <c r="Z855" s="15"/>
      <c r="AA855" s="15"/>
      <c r="AB855" s="15"/>
      <c r="AC855" s="15"/>
      <c r="AD855" s="15"/>
      <c r="AE855" s="15"/>
      <c r="AT855" s="297" t="s">
        <v>271</v>
      </c>
      <c r="AU855" s="297" t="s">
        <v>99</v>
      </c>
      <c r="AV855" s="15" t="s">
        <v>91</v>
      </c>
      <c r="AW855" s="15" t="s">
        <v>38</v>
      </c>
      <c r="AX855" s="15" t="s">
        <v>83</v>
      </c>
      <c r="AY855" s="297" t="s">
        <v>184</v>
      </c>
    </row>
    <row r="856" s="13" customFormat="1">
      <c r="A856" s="13"/>
      <c r="B856" s="266"/>
      <c r="C856" s="267"/>
      <c r="D856" s="258" t="s">
        <v>271</v>
      </c>
      <c r="E856" s="268" t="s">
        <v>1</v>
      </c>
      <c r="F856" s="269" t="s">
        <v>1027</v>
      </c>
      <c r="G856" s="267"/>
      <c r="H856" s="270">
        <v>63.390000000000001</v>
      </c>
      <c r="I856" s="271"/>
      <c r="J856" s="267"/>
      <c r="K856" s="267"/>
      <c r="L856" s="272"/>
      <c r="M856" s="273"/>
      <c r="N856" s="274"/>
      <c r="O856" s="274"/>
      <c r="P856" s="274"/>
      <c r="Q856" s="274"/>
      <c r="R856" s="274"/>
      <c r="S856" s="274"/>
      <c r="T856" s="275"/>
      <c r="U856" s="13"/>
      <c r="V856" s="13"/>
      <c r="W856" s="13"/>
      <c r="X856" s="13"/>
      <c r="Y856" s="13"/>
      <c r="Z856" s="13"/>
      <c r="AA856" s="13"/>
      <c r="AB856" s="13"/>
      <c r="AC856" s="13"/>
      <c r="AD856" s="13"/>
      <c r="AE856" s="13"/>
      <c r="AT856" s="276" t="s">
        <v>271</v>
      </c>
      <c r="AU856" s="276" t="s">
        <v>99</v>
      </c>
      <c r="AV856" s="13" t="s">
        <v>99</v>
      </c>
      <c r="AW856" s="13" t="s">
        <v>38</v>
      </c>
      <c r="AX856" s="13" t="s">
        <v>83</v>
      </c>
      <c r="AY856" s="276" t="s">
        <v>184</v>
      </c>
    </row>
    <row r="857" s="16" customFormat="1">
      <c r="A857" s="16"/>
      <c r="B857" s="298"/>
      <c r="C857" s="299"/>
      <c r="D857" s="258" t="s">
        <v>271</v>
      </c>
      <c r="E857" s="300" t="s">
        <v>1</v>
      </c>
      <c r="F857" s="301" t="s">
        <v>346</v>
      </c>
      <c r="G857" s="299"/>
      <c r="H857" s="302">
        <v>63.390000000000001</v>
      </c>
      <c r="I857" s="303"/>
      <c r="J857" s="299"/>
      <c r="K857" s="299"/>
      <c r="L857" s="304"/>
      <c r="M857" s="305"/>
      <c r="N857" s="306"/>
      <c r="O857" s="306"/>
      <c r="P857" s="306"/>
      <c r="Q857" s="306"/>
      <c r="R857" s="306"/>
      <c r="S857" s="306"/>
      <c r="T857" s="307"/>
      <c r="U857" s="16"/>
      <c r="V857" s="16"/>
      <c r="W857" s="16"/>
      <c r="X857" s="16"/>
      <c r="Y857" s="16"/>
      <c r="Z857" s="16"/>
      <c r="AA857" s="16"/>
      <c r="AB857" s="16"/>
      <c r="AC857" s="16"/>
      <c r="AD857" s="16"/>
      <c r="AE857" s="16"/>
      <c r="AT857" s="308" t="s">
        <v>271</v>
      </c>
      <c r="AU857" s="308" t="s">
        <v>99</v>
      </c>
      <c r="AV857" s="16" t="s">
        <v>278</v>
      </c>
      <c r="AW857" s="16" t="s">
        <v>38</v>
      </c>
      <c r="AX857" s="16" t="s">
        <v>83</v>
      </c>
      <c r="AY857" s="308" t="s">
        <v>184</v>
      </c>
    </row>
    <row r="858" s="13" customFormat="1">
      <c r="A858" s="13"/>
      <c r="B858" s="266"/>
      <c r="C858" s="267"/>
      <c r="D858" s="258" t="s">
        <v>271</v>
      </c>
      <c r="E858" s="268" t="s">
        <v>1</v>
      </c>
      <c r="F858" s="269" t="s">
        <v>1358</v>
      </c>
      <c r="G858" s="267"/>
      <c r="H858" s="270">
        <v>134.97</v>
      </c>
      <c r="I858" s="271"/>
      <c r="J858" s="267"/>
      <c r="K858" s="267"/>
      <c r="L858" s="272"/>
      <c r="M858" s="273"/>
      <c r="N858" s="274"/>
      <c r="O858" s="274"/>
      <c r="P858" s="274"/>
      <c r="Q858" s="274"/>
      <c r="R858" s="274"/>
      <c r="S858" s="274"/>
      <c r="T858" s="275"/>
      <c r="U858" s="13"/>
      <c r="V858" s="13"/>
      <c r="W858" s="13"/>
      <c r="X858" s="13"/>
      <c r="Y858" s="13"/>
      <c r="Z858" s="13"/>
      <c r="AA858" s="13"/>
      <c r="AB858" s="13"/>
      <c r="AC858" s="13"/>
      <c r="AD858" s="13"/>
      <c r="AE858" s="13"/>
      <c r="AT858" s="276" t="s">
        <v>271</v>
      </c>
      <c r="AU858" s="276" t="s">
        <v>99</v>
      </c>
      <c r="AV858" s="13" t="s">
        <v>99</v>
      </c>
      <c r="AW858" s="13" t="s">
        <v>38</v>
      </c>
      <c r="AX858" s="13" t="s">
        <v>83</v>
      </c>
      <c r="AY858" s="276" t="s">
        <v>184</v>
      </c>
    </row>
    <row r="859" s="14" customFormat="1">
      <c r="A859" s="14"/>
      <c r="B859" s="277"/>
      <c r="C859" s="278"/>
      <c r="D859" s="258" t="s">
        <v>271</v>
      </c>
      <c r="E859" s="279" t="s">
        <v>1</v>
      </c>
      <c r="F859" s="280" t="s">
        <v>273</v>
      </c>
      <c r="G859" s="278"/>
      <c r="H859" s="281">
        <v>198.36000000000001</v>
      </c>
      <c r="I859" s="282"/>
      <c r="J859" s="278"/>
      <c r="K859" s="278"/>
      <c r="L859" s="283"/>
      <c r="M859" s="284"/>
      <c r="N859" s="285"/>
      <c r="O859" s="285"/>
      <c r="P859" s="285"/>
      <c r="Q859" s="285"/>
      <c r="R859" s="285"/>
      <c r="S859" s="285"/>
      <c r="T859" s="286"/>
      <c r="U859" s="14"/>
      <c r="V859" s="14"/>
      <c r="W859" s="14"/>
      <c r="X859" s="14"/>
      <c r="Y859" s="14"/>
      <c r="Z859" s="14"/>
      <c r="AA859" s="14"/>
      <c r="AB859" s="14"/>
      <c r="AC859" s="14"/>
      <c r="AD859" s="14"/>
      <c r="AE859" s="14"/>
      <c r="AT859" s="287" t="s">
        <v>271</v>
      </c>
      <c r="AU859" s="287" t="s">
        <v>99</v>
      </c>
      <c r="AV859" s="14" t="s">
        <v>196</v>
      </c>
      <c r="AW859" s="14" t="s">
        <v>38</v>
      </c>
      <c r="AX859" s="14" t="s">
        <v>91</v>
      </c>
      <c r="AY859" s="287" t="s">
        <v>184</v>
      </c>
    </row>
    <row r="860" s="2" customFormat="1" ht="16.5" customHeight="1">
      <c r="A860" s="40"/>
      <c r="B860" s="41"/>
      <c r="C860" s="312" t="s">
        <v>1359</v>
      </c>
      <c r="D860" s="312" t="s">
        <v>497</v>
      </c>
      <c r="E860" s="313" t="s">
        <v>1352</v>
      </c>
      <c r="F860" s="314" t="s">
        <v>1353</v>
      </c>
      <c r="G860" s="315" t="s">
        <v>389</v>
      </c>
      <c r="H860" s="316">
        <v>0.059999999999999998</v>
      </c>
      <c r="I860" s="317"/>
      <c r="J860" s="318">
        <f>ROUND(I860*H860,2)</f>
        <v>0</v>
      </c>
      <c r="K860" s="314" t="s">
        <v>191</v>
      </c>
      <c r="L860" s="319"/>
      <c r="M860" s="320" t="s">
        <v>1</v>
      </c>
      <c r="N860" s="321" t="s">
        <v>49</v>
      </c>
      <c r="O860" s="93"/>
      <c r="P860" s="254">
        <f>O860*H860</f>
        <v>0</v>
      </c>
      <c r="Q860" s="254">
        <v>1</v>
      </c>
      <c r="R860" s="254">
        <f>Q860*H860</f>
        <v>0.059999999999999998</v>
      </c>
      <c r="S860" s="254">
        <v>0</v>
      </c>
      <c r="T860" s="255">
        <f>S860*H860</f>
        <v>0</v>
      </c>
      <c r="U860" s="40"/>
      <c r="V860" s="40"/>
      <c r="W860" s="40"/>
      <c r="X860" s="40"/>
      <c r="Y860" s="40"/>
      <c r="Z860" s="40"/>
      <c r="AA860" s="40"/>
      <c r="AB860" s="40"/>
      <c r="AC860" s="40"/>
      <c r="AD860" s="40"/>
      <c r="AE860" s="40"/>
      <c r="AR860" s="256" t="s">
        <v>576</v>
      </c>
      <c r="AT860" s="256" t="s">
        <v>497</v>
      </c>
      <c r="AU860" s="256" t="s">
        <v>99</v>
      </c>
      <c r="AY860" s="18" t="s">
        <v>184</v>
      </c>
      <c r="BE860" s="257">
        <f>IF(N860="základní",J860,0)</f>
        <v>0</v>
      </c>
      <c r="BF860" s="257">
        <f>IF(N860="snížená",J860,0)</f>
        <v>0</v>
      </c>
      <c r="BG860" s="257">
        <f>IF(N860="zákl. přenesená",J860,0)</f>
        <v>0</v>
      </c>
      <c r="BH860" s="257">
        <f>IF(N860="sníž. přenesená",J860,0)</f>
        <v>0</v>
      </c>
      <c r="BI860" s="257">
        <f>IF(N860="nulová",J860,0)</f>
        <v>0</v>
      </c>
      <c r="BJ860" s="18" t="s">
        <v>99</v>
      </c>
      <c r="BK860" s="257">
        <f>ROUND(I860*H860,2)</f>
        <v>0</v>
      </c>
      <c r="BL860" s="18" t="s">
        <v>332</v>
      </c>
      <c r="BM860" s="256" t="s">
        <v>1360</v>
      </c>
    </row>
    <row r="861" s="13" customFormat="1">
      <c r="A861" s="13"/>
      <c r="B861" s="266"/>
      <c r="C861" s="267"/>
      <c r="D861" s="258" t="s">
        <v>271</v>
      </c>
      <c r="E861" s="267"/>
      <c r="F861" s="269" t="s">
        <v>1361</v>
      </c>
      <c r="G861" s="267"/>
      <c r="H861" s="270">
        <v>0.059999999999999998</v>
      </c>
      <c r="I861" s="271"/>
      <c r="J861" s="267"/>
      <c r="K861" s="267"/>
      <c r="L861" s="272"/>
      <c r="M861" s="273"/>
      <c r="N861" s="274"/>
      <c r="O861" s="274"/>
      <c r="P861" s="274"/>
      <c r="Q861" s="274"/>
      <c r="R861" s="274"/>
      <c r="S861" s="274"/>
      <c r="T861" s="275"/>
      <c r="U861" s="13"/>
      <c r="V861" s="13"/>
      <c r="W861" s="13"/>
      <c r="X861" s="13"/>
      <c r="Y861" s="13"/>
      <c r="Z861" s="13"/>
      <c r="AA861" s="13"/>
      <c r="AB861" s="13"/>
      <c r="AC861" s="13"/>
      <c r="AD861" s="13"/>
      <c r="AE861" s="13"/>
      <c r="AT861" s="276" t="s">
        <v>271</v>
      </c>
      <c r="AU861" s="276" t="s">
        <v>99</v>
      </c>
      <c r="AV861" s="13" t="s">
        <v>99</v>
      </c>
      <c r="AW861" s="13" t="s">
        <v>4</v>
      </c>
      <c r="AX861" s="13" t="s">
        <v>91</v>
      </c>
      <c r="AY861" s="276" t="s">
        <v>184</v>
      </c>
    </row>
    <row r="862" s="2" customFormat="1" ht="16.5" customHeight="1">
      <c r="A862" s="40"/>
      <c r="B862" s="41"/>
      <c r="C862" s="245" t="s">
        <v>1362</v>
      </c>
      <c r="D862" s="245" t="s">
        <v>187</v>
      </c>
      <c r="E862" s="246" t="s">
        <v>1363</v>
      </c>
      <c r="F862" s="247" t="s">
        <v>1364</v>
      </c>
      <c r="G862" s="248" t="s">
        <v>269</v>
      </c>
      <c r="H862" s="249">
        <v>189.15000000000001</v>
      </c>
      <c r="I862" s="250"/>
      <c r="J862" s="251">
        <f>ROUND(I862*H862,2)</f>
        <v>0</v>
      </c>
      <c r="K862" s="247" t="s">
        <v>191</v>
      </c>
      <c r="L862" s="46"/>
      <c r="M862" s="252" t="s">
        <v>1</v>
      </c>
      <c r="N862" s="253" t="s">
        <v>49</v>
      </c>
      <c r="O862" s="93"/>
      <c r="P862" s="254">
        <f>O862*H862</f>
        <v>0</v>
      </c>
      <c r="Q862" s="254">
        <v>0</v>
      </c>
      <c r="R862" s="254">
        <f>Q862*H862</f>
        <v>0</v>
      </c>
      <c r="S862" s="254">
        <v>0</v>
      </c>
      <c r="T862" s="255">
        <f>S862*H862</f>
        <v>0</v>
      </c>
      <c r="U862" s="40"/>
      <c r="V862" s="40"/>
      <c r="W862" s="40"/>
      <c r="X862" s="40"/>
      <c r="Y862" s="40"/>
      <c r="Z862" s="40"/>
      <c r="AA862" s="40"/>
      <c r="AB862" s="40"/>
      <c r="AC862" s="40"/>
      <c r="AD862" s="40"/>
      <c r="AE862" s="40"/>
      <c r="AR862" s="256" t="s">
        <v>332</v>
      </c>
      <c r="AT862" s="256" t="s">
        <v>187</v>
      </c>
      <c r="AU862" s="256" t="s">
        <v>99</v>
      </c>
      <c r="AY862" s="18" t="s">
        <v>184</v>
      </c>
      <c r="BE862" s="257">
        <f>IF(N862="základní",J862,0)</f>
        <v>0</v>
      </c>
      <c r="BF862" s="257">
        <f>IF(N862="snížená",J862,0)</f>
        <v>0</v>
      </c>
      <c r="BG862" s="257">
        <f>IF(N862="zákl. přenesená",J862,0)</f>
        <v>0</v>
      </c>
      <c r="BH862" s="257">
        <f>IF(N862="sníž. přenesená",J862,0)</f>
        <v>0</v>
      </c>
      <c r="BI862" s="257">
        <f>IF(N862="nulová",J862,0)</f>
        <v>0</v>
      </c>
      <c r="BJ862" s="18" t="s">
        <v>99</v>
      </c>
      <c r="BK862" s="257">
        <f>ROUND(I862*H862,2)</f>
        <v>0</v>
      </c>
      <c r="BL862" s="18" t="s">
        <v>332</v>
      </c>
      <c r="BM862" s="256" t="s">
        <v>1365</v>
      </c>
    </row>
    <row r="863" s="15" customFormat="1">
      <c r="A863" s="15"/>
      <c r="B863" s="288"/>
      <c r="C863" s="289"/>
      <c r="D863" s="258" t="s">
        <v>271</v>
      </c>
      <c r="E863" s="290" t="s">
        <v>1</v>
      </c>
      <c r="F863" s="291" t="s">
        <v>448</v>
      </c>
      <c r="G863" s="289"/>
      <c r="H863" s="290" t="s">
        <v>1</v>
      </c>
      <c r="I863" s="292"/>
      <c r="J863" s="289"/>
      <c r="K863" s="289"/>
      <c r="L863" s="293"/>
      <c r="M863" s="294"/>
      <c r="N863" s="295"/>
      <c r="O863" s="295"/>
      <c r="P863" s="295"/>
      <c r="Q863" s="295"/>
      <c r="R863" s="295"/>
      <c r="S863" s="295"/>
      <c r="T863" s="296"/>
      <c r="U863" s="15"/>
      <c r="V863" s="15"/>
      <c r="W863" s="15"/>
      <c r="X863" s="15"/>
      <c r="Y863" s="15"/>
      <c r="Z863" s="15"/>
      <c r="AA863" s="15"/>
      <c r="AB863" s="15"/>
      <c r="AC863" s="15"/>
      <c r="AD863" s="15"/>
      <c r="AE863" s="15"/>
      <c r="AT863" s="297" t="s">
        <v>271</v>
      </c>
      <c r="AU863" s="297" t="s">
        <v>99</v>
      </c>
      <c r="AV863" s="15" t="s">
        <v>91</v>
      </c>
      <c r="AW863" s="15" t="s">
        <v>38</v>
      </c>
      <c r="AX863" s="15" t="s">
        <v>83</v>
      </c>
      <c r="AY863" s="297" t="s">
        <v>184</v>
      </c>
    </row>
    <row r="864" s="13" customFormat="1">
      <c r="A864" s="13"/>
      <c r="B864" s="266"/>
      <c r="C864" s="267"/>
      <c r="D864" s="258" t="s">
        <v>271</v>
      </c>
      <c r="E864" s="268" t="s">
        <v>1</v>
      </c>
      <c r="F864" s="269" t="s">
        <v>881</v>
      </c>
      <c r="G864" s="267"/>
      <c r="H864" s="270">
        <v>189.15000000000001</v>
      </c>
      <c r="I864" s="271"/>
      <c r="J864" s="267"/>
      <c r="K864" s="267"/>
      <c r="L864" s="272"/>
      <c r="M864" s="273"/>
      <c r="N864" s="274"/>
      <c r="O864" s="274"/>
      <c r="P864" s="274"/>
      <c r="Q864" s="274"/>
      <c r="R864" s="274"/>
      <c r="S864" s="274"/>
      <c r="T864" s="275"/>
      <c r="U864" s="13"/>
      <c r="V864" s="13"/>
      <c r="W864" s="13"/>
      <c r="X864" s="13"/>
      <c r="Y864" s="13"/>
      <c r="Z864" s="13"/>
      <c r="AA864" s="13"/>
      <c r="AB864" s="13"/>
      <c r="AC864" s="13"/>
      <c r="AD864" s="13"/>
      <c r="AE864" s="13"/>
      <c r="AT864" s="276" t="s">
        <v>271</v>
      </c>
      <c r="AU864" s="276" t="s">
        <v>99</v>
      </c>
      <c r="AV864" s="13" t="s">
        <v>99</v>
      </c>
      <c r="AW864" s="13" t="s">
        <v>38</v>
      </c>
      <c r="AX864" s="13" t="s">
        <v>83</v>
      </c>
      <c r="AY864" s="276" t="s">
        <v>184</v>
      </c>
    </row>
    <row r="865" s="14" customFormat="1">
      <c r="A865" s="14"/>
      <c r="B865" s="277"/>
      <c r="C865" s="278"/>
      <c r="D865" s="258" t="s">
        <v>271</v>
      </c>
      <c r="E865" s="279" t="s">
        <v>1</v>
      </c>
      <c r="F865" s="280" t="s">
        <v>273</v>
      </c>
      <c r="G865" s="278"/>
      <c r="H865" s="281">
        <v>189.15000000000001</v>
      </c>
      <c r="I865" s="282"/>
      <c r="J865" s="278"/>
      <c r="K865" s="278"/>
      <c r="L865" s="283"/>
      <c r="M865" s="284"/>
      <c r="N865" s="285"/>
      <c r="O865" s="285"/>
      <c r="P865" s="285"/>
      <c r="Q865" s="285"/>
      <c r="R865" s="285"/>
      <c r="S865" s="285"/>
      <c r="T865" s="286"/>
      <c r="U865" s="14"/>
      <c r="V865" s="14"/>
      <c r="W865" s="14"/>
      <c r="X865" s="14"/>
      <c r="Y865" s="14"/>
      <c r="Z865" s="14"/>
      <c r="AA865" s="14"/>
      <c r="AB865" s="14"/>
      <c r="AC865" s="14"/>
      <c r="AD865" s="14"/>
      <c r="AE865" s="14"/>
      <c r="AT865" s="287" t="s">
        <v>271</v>
      </c>
      <c r="AU865" s="287" t="s">
        <v>99</v>
      </c>
      <c r="AV865" s="14" t="s">
        <v>196</v>
      </c>
      <c r="AW865" s="14" t="s">
        <v>38</v>
      </c>
      <c r="AX865" s="14" t="s">
        <v>91</v>
      </c>
      <c r="AY865" s="287" t="s">
        <v>184</v>
      </c>
    </row>
    <row r="866" s="2" customFormat="1" ht="16.5" customHeight="1">
      <c r="A866" s="40"/>
      <c r="B866" s="41"/>
      <c r="C866" s="312" t="s">
        <v>1366</v>
      </c>
      <c r="D866" s="312" t="s">
        <v>497</v>
      </c>
      <c r="E866" s="313" t="s">
        <v>1352</v>
      </c>
      <c r="F866" s="314" t="s">
        <v>1353</v>
      </c>
      <c r="G866" s="315" t="s">
        <v>389</v>
      </c>
      <c r="H866" s="316">
        <v>0.066000000000000003</v>
      </c>
      <c r="I866" s="317"/>
      <c r="J866" s="318">
        <f>ROUND(I866*H866,2)</f>
        <v>0</v>
      </c>
      <c r="K866" s="314" t="s">
        <v>191</v>
      </c>
      <c r="L866" s="319"/>
      <c r="M866" s="320" t="s">
        <v>1</v>
      </c>
      <c r="N866" s="321" t="s">
        <v>49</v>
      </c>
      <c r="O866" s="93"/>
      <c r="P866" s="254">
        <f>O866*H866</f>
        <v>0</v>
      </c>
      <c r="Q866" s="254">
        <v>1</v>
      </c>
      <c r="R866" s="254">
        <f>Q866*H866</f>
        <v>0.066000000000000003</v>
      </c>
      <c r="S866" s="254">
        <v>0</v>
      </c>
      <c r="T866" s="255">
        <f>S866*H866</f>
        <v>0</v>
      </c>
      <c r="U866" s="40"/>
      <c r="V866" s="40"/>
      <c r="W866" s="40"/>
      <c r="X866" s="40"/>
      <c r="Y866" s="40"/>
      <c r="Z866" s="40"/>
      <c r="AA866" s="40"/>
      <c r="AB866" s="40"/>
      <c r="AC866" s="40"/>
      <c r="AD866" s="40"/>
      <c r="AE866" s="40"/>
      <c r="AR866" s="256" t="s">
        <v>576</v>
      </c>
      <c r="AT866" s="256" t="s">
        <v>497</v>
      </c>
      <c r="AU866" s="256" t="s">
        <v>99</v>
      </c>
      <c r="AY866" s="18" t="s">
        <v>184</v>
      </c>
      <c r="BE866" s="257">
        <f>IF(N866="základní",J866,0)</f>
        <v>0</v>
      </c>
      <c r="BF866" s="257">
        <f>IF(N866="snížená",J866,0)</f>
        <v>0</v>
      </c>
      <c r="BG866" s="257">
        <f>IF(N866="zákl. přenesená",J866,0)</f>
        <v>0</v>
      </c>
      <c r="BH866" s="257">
        <f>IF(N866="sníž. přenesená",J866,0)</f>
        <v>0</v>
      </c>
      <c r="BI866" s="257">
        <f>IF(N866="nulová",J866,0)</f>
        <v>0</v>
      </c>
      <c r="BJ866" s="18" t="s">
        <v>99</v>
      </c>
      <c r="BK866" s="257">
        <f>ROUND(I866*H866,2)</f>
        <v>0</v>
      </c>
      <c r="BL866" s="18" t="s">
        <v>332</v>
      </c>
      <c r="BM866" s="256" t="s">
        <v>1367</v>
      </c>
    </row>
    <row r="867" s="13" customFormat="1">
      <c r="A867" s="13"/>
      <c r="B867" s="266"/>
      <c r="C867" s="267"/>
      <c r="D867" s="258" t="s">
        <v>271</v>
      </c>
      <c r="E867" s="267"/>
      <c r="F867" s="269" t="s">
        <v>1368</v>
      </c>
      <c r="G867" s="267"/>
      <c r="H867" s="270">
        <v>0.066000000000000003</v>
      </c>
      <c r="I867" s="271"/>
      <c r="J867" s="267"/>
      <c r="K867" s="267"/>
      <c r="L867" s="272"/>
      <c r="M867" s="273"/>
      <c r="N867" s="274"/>
      <c r="O867" s="274"/>
      <c r="P867" s="274"/>
      <c r="Q867" s="274"/>
      <c r="R867" s="274"/>
      <c r="S867" s="274"/>
      <c r="T867" s="275"/>
      <c r="U867" s="13"/>
      <c r="V867" s="13"/>
      <c r="W867" s="13"/>
      <c r="X867" s="13"/>
      <c r="Y867" s="13"/>
      <c r="Z867" s="13"/>
      <c r="AA867" s="13"/>
      <c r="AB867" s="13"/>
      <c r="AC867" s="13"/>
      <c r="AD867" s="13"/>
      <c r="AE867" s="13"/>
      <c r="AT867" s="276" t="s">
        <v>271</v>
      </c>
      <c r="AU867" s="276" t="s">
        <v>99</v>
      </c>
      <c r="AV867" s="13" t="s">
        <v>99</v>
      </c>
      <c r="AW867" s="13" t="s">
        <v>4</v>
      </c>
      <c r="AX867" s="13" t="s">
        <v>91</v>
      </c>
      <c r="AY867" s="276" t="s">
        <v>184</v>
      </c>
    </row>
    <row r="868" s="2" customFormat="1" ht="16.5" customHeight="1">
      <c r="A868" s="40"/>
      <c r="B868" s="41"/>
      <c r="C868" s="245" t="s">
        <v>1369</v>
      </c>
      <c r="D868" s="245" t="s">
        <v>187</v>
      </c>
      <c r="E868" s="246" t="s">
        <v>1370</v>
      </c>
      <c r="F868" s="247" t="s">
        <v>1371</v>
      </c>
      <c r="G868" s="248" t="s">
        <v>269</v>
      </c>
      <c r="H868" s="249">
        <v>120.90000000000001</v>
      </c>
      <c r="I868" s="250"/>
      <c r="J868" s="251">
        <f>ROUND(I868*H868,2)</f>
        <v>0</v>
      </c>
      <c r="K868" s="247" t="s">
        <v>191</v>
      </c>
      <c r="L868" s="46"/>
      <c r="M868" s="252" t="s">
        <v>1</v>
      </c>
      <c r="N868" s="253" t="s">
        <v>49</v>
      </c>
      <c r="O868" s="93"/>
      <c r="P868" s="254">
        <f>O868*H868</f>
        <v>0</v>
      </c>
      <c r="Q868" s="254">
        <v>0</v>
      </c>
      <c r="R868" s="254">
        <f>Q868*H868</f>
        <v>0</v>
      </c>
      <c r="S868" s="254">
        <v>0.0040000000000000001</v>
      </c>
      <c r="T868" s="255">
        <f>S868*H868</f>
        <v>0.48360000000000003</v>
      </c>
      <c r="U868" s="40"/>
      <c r="V868" s="40"/>
      <c r="W868" s="40"/>
      <c r="X868" s="40"/>
      <c r="Y868" s="40"/>
      <c r="Z868" s="40"/>
      <c r="AA868" s="40"/>
      <c r="AB868" s="40"/>
      <c r="AC868" s="40"/>
      <c r="AD868" s="40"/>
      <c r="AE868" s="40"/>
      <c r="AR868" s="256" t="s">
        <v>332</v>
      </c>
      <c r="AT868" s="256" t="s">
        <v>187</v>
      </c>
      <c r="AU868" s="256" t="s">
        <v>99</v>
      </c>
      <c r="AY868" s="18" t="s">
        <v>184</v>
      </c>
      <c r="BE868" s="257">
        <f>IF(N868="základní",J868,0)</f>
        <v>0</v>
      </c>
      <c r="BF868" s="257">
        <f>IF(N868="snížená",J868,0)</f>
        <v>0</v>
      </c>
      <c r="BG868" s="257">
        <f>IF(N868="zákl. přenesená",J868,0)</f>
        <v>0</v>
      </c>
      <c r="BH868" s="257">
        <f>IF(N868="sníž. přenesená",J868,0)</f>
        <v>0</v>
      </c>
      <c r="BI868" s="257">
        <f>IF(N868="nulová",J868,0)</f>
        <v>0</v>
      </c>
      <c r="BJ868" s="18" t="s">
        <v>99</v>
      </c>
      <c r="BK868" s="257">
        <f>ROUND(I868*H868,2)</f>
        <v>0</v>
      </c>
      <c r="BL868" s="18" t="s">
        <v>332</v>
      </c>
      <c r="BM868" s="256" t="s">
        <v>1372</v>
      </c>
    </row>
    <row r="869" s="15" customFormat="1">
      <c r="A869" s="15"/>
      <c r="B869" s="288"/>
      <c r="C869" s="289"/>
      <c r="D869" s="258" t="s">
        <v>271</v>
      </c>
      <c r="E869" s="290" t="s">
        <v>1</v>
      </c>
      <c r="F869" s="291" t="s">
        <v>760</v>
      </c>
      <c r="G869" s="289"/>
      <c r="H869" s="290" t="s">
        <v>1</v>
      </c>
      <c r="I869" s="292"/>
      <c r="J869" s="289"/>
      <c r="K869" s="289"/>
      <c r="L869" s="293"/>
      <c r="M869" s="294"/>
      <c r="N869" s="295"/>
      <c r="O869" s="295"/>
      <c r="P869" s="295"/>
      <c r="Q869" s="295"/>
      <c r="R869" s="295"/>
      <c r="S869" s="295"/>
      <c r="T869" s="296"/>
      <c r="U869" s="15"/>
      <c r="V869" s="15"/>
      <c r="W869" s="15"/>
      <c r="X869" s="15"/>
      <c r="Y869" s="15"/>
      <c r="Z869" s="15"/>
      <c r="AA869" s="15"/>
      <c r="AB869" s="15"/>
      <c r="AC869" s="15"/>
      <c r="AD869" s="15"/>
      <c r="AE869" s="15"/>
      <c r="AT869" s="297" t="s">
        <v>271</v>
      </c>
      <c r="AU869" s="297" t="s">
        <v>99</v>
      </c>
      <c r="AV869" s="15" t="s">
        <v>91</v>
      </c>
      <c r="AW869" s="15" t="s">
        <v>38</v>
      </c>
      <c r="AX869" s="15" t="s">
        <v>83</v>
      </c>
      <c r="AY869" s="297" t="s">
        <v>184</v>
      </c>
    </row>
    <row r="870" s="13" customFormat="1">
      <c r="A870" s="13"/>
      <c r="B870" s="266"/>
      <c r="C870" s="267"/>
      <c r="D870" s="258" t="s">
        <v>271</v>
      </c>
      <c r="E870" s="268" t="s">
        <v>1</v>
      </c>
      <c r="F870" s="269" t="s">
        <v>1373</v>
      </c>
      <c r="G870" s="267"/>
      <c r="H870" s="270">
        <v>120.90000000000001</v>
      </c>
      <c r="I870" s="271"/>
      <c r="J870" s="267"/>
      <c r="K870" s="267"/>
      <c r="L870" s="272"/>
      <c r="M870" s="273"/>
      <c r="N870" s="274"/>
      <c r="O870" s="274"/>
      <c r="P870" s="274"/>
      <c r="Q870" s="274"/>
      <c r="R870" s="274"/>
      <c r="S870" s="274"/>
      <c r="T870" s="275"/>
      <c r="U870" s="13"/>
      <c r="V870" s="13"/>
      <c r="W870" s="13"/>
      <c r="X870" s="13"/>
      <c r="Y870" s="13"/>
      <c r="Z870" s="13"/>
      <c r="AA870" s="13"/>
      <c r="AB870" s="13"/>
      <c r="AC870" s="13"/>
      <c r="AD870" s="13"/>
      <c r="AE870" s="13"/>
      <c r="AT870" s="276" t="s">
        <v>271</v>
      </c>
      <c r="AU870" s="276" t="s">
        <v>99</v>
      </c>
      <c r="AV870" s="13" t="s">
        <v>99</v>
      </c>
      <c r="AW870" s="13" t="s">
        <v>38</v>
      </c>
      <c r="AX870" s="13" t="s">
        <v>83</v>
      </c>
      <c r="AY870" s="276" t="s">
        <v>184</v>
      </c>
    </row>
    <row r="871" s="14" customFormat="1">
      <c r="A871" s="14"/>
      <c r="B871" s="277"/>
      <c r="C871" s="278"/>
      <c r="D871" s="258" t="s">
        <v>271</v>
      </c>
      <c r="E871" s="279" t="s">
        <v>1</v>
      </c>
      <c r="F871" s="280" t="s">
        <v>273</v>
      </c>
      <c r="G871" s="278"/>
      <c r="H871" s="281">
        <v>120.90000000000001</v>
      </c>
      <c r="I871" s="282"/>
      <c r="J871" s="278"/>
      <c r="K871" s="278"/>
      <c r="L871" s="283"/>
      <c r="M871" s="284"/>
      <c r="N871" s="285"/>
      <c r="O871" s="285"/>
      <c r="P871" s="285"/>
      <c r="Q871" s="285"/>
      <c r="R871" s="285"/>
      <c r="S871" s="285"/>
      <c r="T871" s="286"/>
      <c r="U871" s="14"/>
      <c r="V871" s="14"/>
      <c r="W871" s="14"/>
      <c r="X871" s="14"/>
      <c r="Y871" s="14"/>
      <c r="Z871" s="14"/>
      <c r="AA871" s="14"/>
      <c r="AB871" s="14"/>
      <c r="AC871" s="14"/>
      <c r="AD871" s="14"/>
      <c r="AE871" s="14"/>
      <c r="AT871" s="287" t="s">
        <v>271</v>
      </c>
      <c r="AU871" s="287" t="s">
        <v>99</v>
      </c>
      <c r="AV871" s="14" t="s">
        <v>196</v>
      </c>
      <c r="AW871" s="14" t="s">
        <v>38</v>
      </c>
      <c r="AX871" s="14" t="s">
        <v>91</v>
      </c>
      <c r="AY871" s="287" t="s">
        <v>184</v>
      </c>
    </row>
    <row r="872" s="2" customFormat="1" ht="16.5" customHeight="1">
      <c r="A872" s="40"/>
      <c r="B872" s="41"/>
      <c r="C872" s="245" t="s">
        <v>1374</v>
      </c>
      <c r="D872" s="245" t="s">
        <v>187</v>
      </c>
      <c r="E872" s="246" t="s">
        <v>1375</v>
      </c>
      <c r="F872" s="247" t="s">
        <v>1376</v>
      </c>
      <c r="G872" s="248" t="s">
        <v>269</v>
      </c>
      <c r="H872" s="249">
        <v>63.359999999999999</v>
      </c>
      <c r="I872" s="250"/>
      <c r="J872" s="251">
        <f>ROUND(I872*H872,2)</f>
        <v>0</v>
      </c>
      <c r="K872" s="247" t="s">
        <v>191</v>
      </c>
      <c r="L872" s="46"/>
      <c r="M872" s="252" t="s">
        <v>1</v>
      </c>
      <c r="N872" s="253" t="s">
        <v>49</v>
      </c>
      <c r="O872" s="93"/>
      <c r="P872" s="254">
        <f>O872*H872</f>
        <v>0</v>
      </c>
      <c r="Q872" s="254">
        <v>0.00040000000000000002</v>
      </c>
      <c r="R872" s="254">
        <f>Q872*H872</f>
        <v>0.025344000000000002</v>
      </c>
      <c r="S872" s="254">
        <v>0</v>
      </c>
      <c r="T872" s="255">
        <f>S872*H872</f>
        <v>0</v>
      </c>
      <c r="U872" s="40"/>
      <c r="V872" s="40"/>
      <c r="W872" s="40"/>
      <c r="X872" s="40"/>
      <c r="Y872" s="40"/>
      <c r="Z872" s="40"/>
      <c r="AA872" s="40"/>
      <c r="AB872" s="40"/>
      <c r="AC872" s="40"/>
      <c r="AD872" s="40"/>
      <c r="AE872" s="40"/>
      <c r="AR872" s="256" t="s">
        <v>332</v>
      </c>
      <c r="AT872" s="256" t="s">
        <v>187</v>
      </c>
      <c r="AU872" s="256" t="s">
        <v>99</v>
      </c>
      <c r="AY872" s="18" t="s">
        <v>184</v>
      </c>
      <c r="BE872" s="257">
        <f>IF(N872="základní",J872,0)</f>
        <v>0</v>
      </c>
      <c r="BF872" s="257">
        <f>IF(N872="snížená",J872,0)</f>
        <v>0</v>
      </c>
      <c r="BG872" s="257">
        <f>IF(N872="zákl. přenesená",J872,0)</f>
        <v>0</v>
      </c>
      <c r="BH872" s="257">
        <f>IF(N872="sníž. přenesená",J872,0)</f>
        <v>0</v>
      </c>
      <c r="BI872" s="257">
        <f>IF(N872="nulová",J872,0)</f>
        <v>0</v>
      </c>
      <c r="BJ872" s="18" t="s">
        <v>99</v>
      </c>
      <c r="BK872" s="257">
        <f>ROUND(I872*H872,2)</f>
        <v>0</v>
      </c>
      <c r="BL872" s="18" t="s">
        <v>332</v>
      </c>
      <c r="BM872" s="256" t="s">
        <v>1377</v>
      </c>
    </row>
    <row r="873" s="15" customFormat="1">
      <c r="A873" s="15"/>
      <c r="B873" s="288"/>
      <c r="C873" s="289"/>
      <c r="D873" s="258" t="s">
        <v>271</v>
      </c>
      <c r="E873" s="290" t="s">
        <v>1</v>
      </c>
      <c r="F873" s="291" t="s">
        <v>448</v>
      </c>
      <c r="G873" s="289"/>
      <c r="H873" s="290" t="s">
        <v>1</v>
      </c>
      <c r="I873" s="292"/>
      <c r="J873" s="289"/>
      <c r="K873" s="289"/>
      <c r="L873" s="293"/>
      <c r="M873" s="294"/>
      <c r="N873" s="295"/>
      <c r="O873" s="295"/>
      <c r="P873" s="295"/>
      <c r="Q873" s="295"/>
      <c r="R873" s="295"/>
      <c r="S873" s="295"/>
      <c r="T873" s="296"/>
      <c r="U873" s="15"/>
      <c r="V873" s="15"/>
      <c r="W873" s="15"/>
      <c r="X873" s="15"/>
      <c r="Y873" s="15"/>
      <c r="Z873" s="15"/>
      <c r="AA873" s="15"/>
      <c r="AB873" s="15"/>
      <c r="AC873" s="15"/>
      <c r="AD873" s="15"/>
      <c r="AE873" s="15"/>
      <c r="AT873" s="297" t="s">
        <v>271</v>
      </c>
      <c r="AU873" s="297" t="s">
        <v>99</v>
      </c>
      <c r="AV873" s="15" t="s">
        <v>91</v>
      </c>
      <c r="AW873" s="15" t="s">
        <v>38</v>
      </c>
      <c r="AX873" s="15" t="s">
        <v>83</v>
      </c>
      <c r="AY873" s="297" t="s">
        <v>184</v>
      </c>
    </row>
    <row r="874" s="13" customFormat="1">
      <c r="A874" s="13"/>
      <c r="B874" s="266"/>
      <c r="C874" s="267"/>
      <c r="D874" s="258" t="s">
        <v>271</v>
      </c>
      <c r="E874" s="268" t="s">
        <v>1</v>
      </c>
      <c r="F874" s="269" t="s">
        <v>1378</v>
      </c>
      <c r="G874" s="267"/>
      <c r="H874" s="270">
        <v>63.359999999999999</v>
      </c>
      <c r="I874" s="271"/>
      <c r="J874" s="267"/>
      <c r="K874" s="267"/>
      <c r="L874" s="272"/>
      <c r="M874" s="273"/>
      <c r="N874" s="274"/>
      <c r="O874" s="274"/>
      <c r="P874" s="274"/>
      <c r="Q874" s="274"/>
      <c r="R874" s="274"/>
      <c r="S874" s="274"/>
      <c r="T874" s="275"/>
      <c r="U874" s="13"/>
      <c r="V874" s="13"/>
      <c r="W874" s="13"/>
      <c r="X874" s="13"/>
      <c r="Y874" s="13"/>
      <c r="Z874" s="13"/>
      <c r="AA874" s="13"/>
      <c r="AB874" s="13"/>
      <c r="AC874" s="13"/>
      <c r="AD874" s="13"/>
      <c r="AE874" s="13"/>
      <c r="AT874" s="276" t="s">
        <v>271</v>
      </c>
      <c r="AU874" s="276" t="s">
        <v>99</v>
      </c>
      <c r="AV874" s="13" t="s">
        <v>99</v>
      </c>
      <c r="AW874" s="13" t="s">
        <v>38</v>
      </c>
      <c r="AX874" s="13" t="s">
        <v>83</v>
      </c>
      <c r="AY874" s="276" t="s">
        <v>184</v>
      </c>
    </row>
    <row r="875" s="14" customFormat="1">
      <c r="A875" s="14"/>
      <c r="B875" s="277"/>
      <c r="C875" s="278"/>
      <c r="D875" s="258" t="s">
        <v>271</v>
      </c>
      <c r="E875" s="279" t="s">
        <v>1</v>
      </c>
      <c r="F875" s="280" t="s">
        <v>273</v>
      </c>
      <c r="G875" s="278"/>
      <c r="H875" s="281">
        <v>63.359999999999999</v>
      </c>
      <c r="I875" s="282"/>
      <c r="J875" s="278"/>
      <c r="K875" s="278"/>
      <c r="L875" s="283"/>
      <c r="M875" s="284"/>
      <c r="N875" s="285"/>
      <c r="O875" s="285"/>
      <c r="P875" s="285"/>
      <c r="Q875" s="285"/>
      <c r="R875" s="285"/>
      <c r="S875" s="285"/>
      <c r="T875" s="286"/>
      <c r="U875" s="14"/>
      <c r="V875" s="14"/>
      <c r="W875" s="14"/>
      <c r="X875" s="14"/>
      <c r="Y875" s="14"/>
      <c r="Z875" s="14"/>
      <c r="AA875" s="14"/>
      <c r="AB875" s="14"/>
      <c r="AC875" s="14"/>
      <c r="AD875" s="14"/>
      <c r="AE875" s="14"/>
      <c r="AT875" s="287" t="s">
        <v>271</v>
      </c>
      <c r="AU875" s="287" t="s">
        <v>99</v>
      </c>
      <c r="AV875" s="14" t="s">
        <v>196</v>
      </c>
      <c r="AW875" s="14" t="s">
        <v>38</v>
      </c>
      <c r="AX875" s="14" t="s">
        <v>91</v>
      </c>
      <c r="AY875" s="287" t="s">
        <v>184</v>
      </c>
    </row>
    <row r="876" s="2" customFormat="1" ht="21.75" customHeight="1">
      <c r="A876" s="40"/>
      <c r="B876" s="41"/>
      <c r="C876" s="312" t="s">
        <v>1379</v>
      </c>
      <c r="D876" s="312" t="s">
        <v>497</v>
      </c>
      <c r="E876" s="313" t="s">
        <v>1380</v>
      </c>
      <c r="F876" s="314" t="s">
        <v>1381</v>
      </c>
      <c r="G876" s="315" t="s">
        <v>269</v>
      </c>
      <c r="H876" s="316">
        <v>72.864000000000004</v>
      </c>
      <c r="I876" s="317"/>
      <c r="J876" s="318">
        <f>ROUND(I876*H876,2)</f>
        <v>0</v>
      </c>
      <c r="K876" s="314" t="s">
        <v>191</v>
      </c>
      <c r="L876" s="319"/>
      <c r="M876" s="320" t="s">
        <v>1</v>
      </c>
      <c r="N876" s="321" t="s">
        <v>49</v>
      </c>
      <c r="O876" s="93"/>
      <c r="P876" s="254">
        <f>O876*H876</f>
        <v>0</v>
      </c>
      <c r="Q876" s="254">
        <v>0.0064000000000000003</v>
      </c>
      <c r="R876" s="254">
        <f>Q876*H876</f>
        <v>0.46632960000000007</v>
      </c>
      <c r="S876" s="254">
        <v>0</v>
      </c>
      <c r="T876" s="255">
        <f>S876*H876</f>
        <v>0</v>
      </c>
      <c r="U876" s="40"/>
      <c r="V876" s="40"/>
      <c r="W876" s="40"/>
      <c r="X876" s="40"/>
      <c r="Y876" s="40"/>
      <c r="Z876" s="40"/>
      <c r="AA876" s="40"/>
      <c r="AB876" s="40"/>
      <c r="AC876" s="40"/>
      <c r="AD876" s="40"/>
      <c r="AE876" s="40"/>
      <c r="AR876" s="256" t="s">
        <v>576</v>
      </c>
      <c r="AT876" s="256" t="s">
        <v>497</v>
      </c>
      <c r="AU876" s="256" t="s">
        <v>99</v>
      </c>
      <c r="AY876" s="18" t="s">
        <v>184</v>
      </c>
      <c r="BE876" s="257">
        <f>IF(N876="základní",J876,0)</f>
        <v>0</v>
      </c>
      <c r="BF876" s="257">
        <f>IF(N876="snížená",J876,0)</f>
        <v>0</v>
      </c>
      <c r="BG876" s="257">
        <f>IF(N876="zákl. přenesená",J876,0)</f>
        <v>0</v>
      </c>
      <c r="BH876" s="257">
        <f>IF(N876="sníž. přenesená",J876,0)</f>
        <v>0</v>
      </c>
      <c r="BI876" s="257">
        <f>IF(N876="nulová",J876,0)</f>
        <v>0</v>
      </c>
      <c r="BJ876" s="18" t="s">
        <v>99</v>
      </c>
      <c r="BK876" s="257">
        <f>ROUND(I876*H876,2)</f>
        <v>0</v>
      </c>
      <c r="BL876" s="18" t="s">
        <v>332</v>
      </c>
      <c r="BM876" s="256" t="s">
        <v>1382</v>
      </c>
    </row>
    <row r="877" s="13" customFormat="1">
      <c r="A877" s="13"/>
      <c r="B877" s="266"/>
      <c r="C877" s="267"/>
      <c r="D877" s="258" t="s">
        <v>271</v>
      </c>
      <c r="E877" s="267"/>
      <c r="F877" s="269" t="s">
        <v>1383</v>
      </c>
      <c r="G877" s="267"/>
      <c r="H877" s="270">
        <v>72.864000000000004</v>
      </c>
      <c r="I877" s="271"/>
      <c r="J877" s="267"/>
      <c r="K877" s="267"/>
      <c r="L877" s="272"/>
      <c r="M877" s="273"/>
      <c r="N877" s="274"/>
      <c r="O877" s="274"/>
      <c r="P877" s="274"/>
      <c r="Q877" s="274"/>
      <c r="R877" s="274"/>
      <c r="S877" s="274"/>
      <c r="T877" s="275"/>
      <c r="U877" s="13"/>
      <c r="V877" s="13"/>
      <c r="W877" s="13"/>
      <c r="X877" s="13"/>
      <c r="Y877" s="13"/>
      <c r="Z877" s="13"/>
      <c r="AA877" s="13"/>
      <c r="AB877" s="13"/>
      <c r="AC877" s="13"/>
      <c r="AD877" s="13"/>
      <c r="AE877" s="13"/>
      <c r="AT877" s="276" t="s">
        <v>271</v>
      </c>
      <c r="AU877" s="276" t="s">
        <v>99</v>
      </c>
      <c r="AV877" s="13" t="s">
        <v>99</v>
      </c>
      <c r="AW877" s="13" t="s">
        <v>4</v>
      </c>
      <c r="AX877" s="13" t="s">
        <v>91</v>
      </c>
      <c r="AY877" s="276" t="s">
        <v>184</v>
      </c>
    </row>
    <row r="878" s="2" customFormat="1" ht="16.5" customHeight="1">
      <c r="A878" s="40"/>
      <c r="B878" s="41"/>
      <c r="C878" s="245" t="s">
        <v>1384</v>
      </c>
      <c r="D878" s="245" t="s">
        <v>187</v>
      </c>
      <c r="E878" s="246" t="s">
        <v>1375</v>
      </c>
      <c r="F878" s="247" t="s">
        <v>1376</v>
      </c>
      <c r="G878" s="248" t="s">
        <v>269</v>
      </c>
      <c r="H878" s="249">
        <v>396.72000000000003</v>
      </c>
      <c r="I878" s="250"/>
      <c r="J878" s="251">
        <f>ROUND(I878*H878,2)</f>
        <v>0</v>
      </c>
      <c r="K878" s="247" t="s">
        <v>191</v>
      </c>
      <c r="L878" s="46"/>
      <c r="M878" s="252" t="s">
        <v>1</v>
      </c>
      <c r="N878" s="253" t="s">
        <v>49</v>
      </c>
      <c r="O878" s="93"/>
      <c r="P878" s="254">
        <f>O878*H878</f>
        <v>0</v>
      </c>
      <c r="Q878" s="254">
        <v>0.00040000000000000002</v>
      </c>
      <c r="R878" s="254">
        <f>Q878*H878</f>
        <v>0.15868800000000002</v>
      </c>
      <c r="S878" s="254">
        <v>0</v>
      </c>
      <c r="T878" s="255">
        <f>S878*H878</f>
        <v>0</v>
      </c>
      <c r="U878" s="40"/>
      <c r="V878" s="40"/>
      <c r="W878" s="40"/>
      <c r="X878" s="40"/>
      <c r="Y878" s="40"/>
      <c r="Z878" s="40"/>
      <c r="AA878" s="40"/>
      <c r="AB878" s="40"/>
      <c r="AC878" s="40"/>
      <c r="AD878" s="40"/>
      <c r="AE878" s="40"/>
      <c r="AR878" s="256" t="s">
        <v>332</v>
      </c>
      <c r="AT878" s="256" t="s">
        <v>187</v>
      </c>
      <c r="AU878" s="256" t="s">
        <v>99</v>
      </c>
      <c r="AY878" s="18" t="s">
        <v>184</v>
      </c>
      <c r="BE878" s="257">
        <f>IF(N878="základní",J878,0)</f>
        <v>0</v>
      </c>
      <c r="BF878" s="257">
        <f>IF(N878="snížená",J878,0)</f>
        <v>0</v>
      </c>
      <c r="BG878" s="257">
        <f>IF(N878="zákl. přenesená",J878,0)</f>
        <v>0</v>
      </c>
      <c r="BH878" s="257">
        <f>IF(N878="sníž. přenesená",J878,0)</f>
        <v>0</v>
      </c>
      <c r="BI878" s="257">
        <f>IF(N878="nulová",J878,0)</f>
        <v>0</v>
      </c>
      <c r="BJ878" s="18" t="s">
        <v>99</v>
      </c>
      <c r="BK878" s="257">
        <f>ROUND(I878*H878,2)</f>
        <v>0</v>
      </c>
      <c r="BL878" s="18" t="s">
        <v>332</v>
      </c>
      <c r="BM878" s="256" t="s">
        <v>1385</v>
      </c>
    </row>
    <row r="879" s="15" customFormat="1">
      <c r="A879" s="15"/>
      <c r="B879" s="288"/>
      <c r="C879" s="289"/>
      <c r="D879" s="258" t="s">
        <v>271</v>
      </c>
      <c r="E879" s="290" t="s">
        <v>1</v>
      </c>
      <c r="F879" s="291" t="s">
        <v>760</v>
      </c>
      <c r="G879" s="289"/>
      <c r="H879" s="290" t="s">
        <v>1</v>
      </c>
      <c r="I879" s="292"/>
      <c r="J879" s="289"/>
      <c r="K879" s="289"/>
      <c r="L879" s="293"/>
      <c r="M879" s="294"/>
      <c r="N879" s="295"/>
      <c r="O879" s="295"/>
      <c r="P879" s="295"/>
      <c r="Q879" s="295"/>
      <c r="R879" s="295"/>
      <c r="S879" s="295"/>
      <c r="T879" s="296"/>
      <c r="U879" s="15"/>
      <c r="V879" s="15"/>
      <c r="W879" s="15"/>
      <c r="X879" s="15"/>
      <c r="Y879" s="15"/>
      <c r="Z879" s="15"/>
      <c r="AA879" s="15"/>
      <c r="AB879" s="15"/>
      <c r="AC879" s="15"/>
      <c r="AD879" s="15"/>
      <c r="AE879" s="15"/>
      <c r="AT879" s="297" t="s">
        <v>271</v>
      </c>
      <c r="AU879" s="297" t="s">
        <v>99</v>
      </c>
      <c r="AV879" s="15" t="s">
        <v>91</v>
      </c>
      <c r="AW879" s="15" t="s">
        <v>38</v>
      </c>
      <c r="AX879" s="15" t="s">
        <v>83</v>
      </c>
      <c r="AY879" s="297" t="s">
        <v>184</v>
      </c>
    </row>
    <row r="880" s="13" customFormat="1">
      <c r="A880" s="13"/>
      <c r="B880" s="266"/>
      <c r="C880" s="267"/>
      <c r="D880" s="258" t="s">
        <v>271</v>
      </c>
      <c r="E880" s="268" t="s">
        <v>1</v>
      </c>
      <c r="F880" s="269" t="s">
        <v>1386</v>
      </c>
      <c r="G880" s="267"/>
      <c r="H880" s="270">
        <v>126.78</v>
      </c>
      <c r="I880" s="271"/>
      <c r="J880" s="267"/>
      <c r="K880" s="267"/>
      <c r="L880" s="272"/>
      <c r="M880" s="273"/>
      <c r="N880" s="274"/>
      <c r="O880" s="274"/>
      <c r="P880" s="274"/>
      <c r="Q880" s="274"/>
      <c r="R880" s="274"/>
      <c r="S880" s="274"/>
      <c r="T880" s="275"/>
      <c r="U880" s="13"/>
      <c r="V880" s="13"/>
      <c r="W880" s="13"/>
      <c r="X880" s="13"/>
      <c r="Y880" s="13"/>
      <c r="Z880" s="13"/>
      <c r="AA880" s="13"/>
      <c r="AB880" s="13"/>
      <c r="AC880" s="13"/>
      <c r="AD880" s="13"/>
      <c r="AE880" s="13"/>
      <c r="AT880" s="276" t="s">
        <v>271</v>
      </c>
      <c r="AU880" s="276" t="s">
        <v>99</v>
      </c>
      <c r="AV880" s="13" t="s">
        <v>99</v>
      </c>
      <c r="AW880" s="13" t="s">
        <v>38</v>
      </c>
      <c r="AX880" s="13" t="s">
        <v>83</v>
      </c>
      <c r="AY880" s="276" t="s">
        <v>184</v>
      </c>
    </row>
    <row r="881" s="16" customFormat="1">
      <c r="A881" s="16"/>
      <c r="B881" s="298"/>
      <c r="C881" s="299"/>
      <c r="D881" s="258" t="s">
        <v>271</v>
      </c>
      <c r="E881" s="300" t="s">
        <v>1</v>
      </c>
      <c r="F881" s="301" t="s">
        <v>346</v>
      </c>
      <c r="G881" s="299"/>
      <c r="H881" s="302">
        <v>126.78</v>
      </c>
      <c r="I881" s="303"/>
      <c r="J881" s="299"/>
      <c r="K881" s="299"/>
      <c r="L881" s="304"/>
      <c r="M881" s="305"/>
      <c r="N881" s="306"/>
      <c r="O881" s="306"/>
      <c r="P881" s="306"/>
      <c r="Q881" s="306"/>
      <c r="R881" s="306"/>
      <c r="S881" s="306"/>
      <c r="T881" s="307"/>
      <c r="U881" s="16"/>
      <c r="V881" s="16"/>
      <c r="W881" s="16"/>
      <c r="X881" s="16"/>
      <c r="Y881" s="16"/>
      <c r="Z881" s="16"/>
      <c r="AA881" s="16"/>
      <c r="AB881" s="16"/>
      <c r="AC881" s="16"/>
      <c r="AD881" s="16"/>
      <c r="AE881" s="16"/>
      <c r="AT881" s="308" t="s">
        <v>271</v>
      </c>
      <c r="AU881" s="308" t="s">
        <v>99</v>
      </c>
      <c r="AV881" s="16" t="s">
        <v>278</v>
      </c>
      <c r="AW881" s="16" t="s">
        <v>38</v>
      </c>
      <c r="AX881" s="16" t="s">
        <v>83</v>
      </c>
      <c r="AY881" s="308" t="s">
        <v>184</v>
      </c>
    </row>
    <row r="882" s="13" customFormat="1">
      <c r="A882" s="13"/>
      <c r="B882" s="266"/>
      <c r="C882" s="267"/>
      <c r="D882" s="258" t="s">
        <v>271</v>
      </c>
      <c r="E882" s="268" t="s">
        <v>1</v>
      </c>
      <c r="F882" s="269" t="s">
        <v>1387</v>
      </c>
      <c r="G882" s="267"/>
      <c r="H882" s="270">
        <v>269.94</v>
      </c>
      <c r="I882" s="271"/>
      <c r="J882" s="267"/>
      <c r="K882" s="267"/>
      <c r="L882" s="272"/>
      <c r="M882" s="273"/>
      <c r="N882" s="274"/>
      <c r="O882" s="274"/>
      <c r="P882" s="274"/>
      <c r="Q882" s="274"/>
      <c r="R882" s="274"/>
      <c r="S882" s="274"/>
      <c r="T882" s="275"/>
      <c r="U882" s="13"/>
      <c r="V882" s="13"/>
      <c r="W882" s="13"/>
      <c r="X882" s="13"/>
      <c r="Y882" s="13"/>
      <c r="Z882" s="13"/>
      <c r="AA882" s="13"/>
      <c r="AB882" s="13"/>
      <c r="AC882" s="13"/>
      <c r="AD882" s="13"/>
      <c r="AE882" s="13"/>
      <c r="AT882" s="276" t="s">
        <v>271</v>
      </c>
      <c r="AU882" s="276" t="s">
        <v>99</v>
      </c>
      <c r="AV882" s="13" t="s">
        <v>99</v>
      </c>
      <c r="AW882" s="13" t="s">
        <v>38</v>
      </c>
      <c r="AX882" s="13" t="s">
        <v>83</v>
      </c>
      <c r="AY882" s="276" t="s">
        <v>184</v>
      </c>
    </row>
    <row r="883" s="14" customFormat="1">
      <c r="A883" s="14"/>
      <c r="B883" s="277"/>
      <c r="C883" s="278"/>
      <c r="D883" s="258" t="s">
        <v>271</v>
      </c>
      <c r="E883" s="279" t="s">
        <v>1</v>
      </c>
      <c r="F883" s="280" t="s">
        <v>273</v>
      </c>
      <c r="G883" s="278"/>
      <c r="H883" s="281">
        <v>396.72000000000003</v>
      </c>
      <c r="I883" s="282"/>
      <c r="J883" s="278"/>
      <c r="K883" s="278"/>
      <c r="L883" s="283"/>
      <c r="M883" s="284"/>
      <c r="N883" s="285"/>
      <c r="O883" s="285"/>
      <c r="P883" s="285"/>
      <c r="Q883" s="285"/>
      <c r="R883" s="285"/>
      <c r="S883" s="285"/>
      <c r="T883" s="286"/>
      <c r="U883" s="14"/>
      <c r="V883" s="14"/>
      <c r="W883" s="14"/>
      <c r="X883" s="14"/>
      <c r="Y883" s="14"/>
      <c r="Z883" s="14"/>
      <c r="AA883" s="14"/>
      <c r="AB883" s="14"/>
      <c r="AC883" s="14"/>
      <c r="AD883" s="14"/>
      <c r="AE883" s="14"/>
      <c r="AT883" s="287" t="s">
        <v>271</v>
      </c>
      <c r="AU883" s="287" t="s">
        <v>99</v>
      </c>
      <c r="AV883" s="14" t="s">
        <v>196</v>
      </c>
      <c r="AW883" s="14" t="s">
        <v>38</v>
      </c>
      <c r="AX883" s="14" t="s">
        <v>91</v>
      </c>
      <c r="AY883" s="287" t="s">
        <v>184</v>
      </c>
    </row>
    <row r="884" s="2" customFormat="1" ht="21.75" customHeight="1">
      <c r="A884" s="40"/>
      <c r="B884" s="41"/>
      <c r="C884" s="312" t="s">
        <v>1388</v>
      </c>
      <c r="D884" s="312" t="s">
        <v>497</v>
      </c>
      <c r="E884" s="313" t="s">
        <v>1380</v>
      </c>
      <c r="F884" s="314" t="s">
        <v>1381</v>
      </c>
      <c r="G884" s="315" t="s">
        <v>269</v>
      </c>
      <c r="H884" s="316">
        <v>456.22800000000001</v>
      </c>
      <c r="I884" s="317"/>
      <c r="J884" s="318">
        <f>ROUND(I884*H884,2)</f>
        <v>0</v>
      </c>
      <c r="K884" s="314" t="s">
        <v>191</v>
      </c>
      <c r="L884" s="319"/>
      <c r="M884" s="320" t="s">
        <v>1</v>
      </c>
      <c r="N884" s="321" t="s">
        <v>49</v>
      </c>
      <c r="O884" s="93"/>
      <c r="P884" s="254">
        <f>O884*H884</f>
        <v>0</v>
      </c>
      <c r="Q884" s="254">
        <v>0.0064000000000000003</v>
      </c>
      <c r="R884" s="254">
        <f>Q884*H884</f>
        <v>2.9198592000000003</v>
      </c>
      <c r="S884" s="254">
        <v>0</v>
      </c>
      <c r="T884" s="255">
        <f>S884*H884</f>
        <v>0</v>
      </c>
      <c r="U884" s="40"/>
      <c r="V884" s="40"/>
      <c r="W884" s="40"/>
      <c r="X884" s="40"/>
      <c r="Y884" s="40"/>
      <c r="Z884" s="40"/>
      <c r="AA884" s="40"/>
      <c r="AB884" s="40"/>
      <c r="AC884" s="40"/>
      <c r="AD884" s="40"/>
      <c r="AE884" s="40"/>
      <c r="AR884" s="256" t="s">
        <v>576</v>
      </c>
      <c r="AT884" s="256" t="s">
        <v>497</v>
      </c>
      <c r="AU884" s="256" t="s">
        <v>99</v>
      </c>
      <c r="AY884" s="18" t="s">
        <v>184</v>
      </c>
      <c r="BE884" s="257">
        <f>IF(N884="základní",J884,0)</f>
        <v>0</v>
      </c>
      <c r="BF884" s="257">
        <f>IF(N884="snížená",J884,0)</f>
        <v>0</v>
      </c>
      <c r="BG884" s="257">
        <f>IF(N884="zákl. přenesená",J884,0)</f>
        <v>0</v>
      </c>
      <c r="BH884" s="257">
        <f>IF(N884="sníž. přenesená",J884,0)</f>
        <v>0</v>
      </c>
      <c r="BI884" s="257">
        <f>IF(N884="nulová",J884,0)</f>
        <v>0</v>
      </c>
      <c r="BJ884" s="18" t="s">
        <v>99</v>
      </c>
      <c r="BK884" s="257">
        <f>ROUND(I884*H884,2)</f>
        <v>0</v>
      </c>
      <c r="BL884" s="18" t="s">
        <v>332</v>
      </c>
      <c r="BM884" s="256" t="s">
        <v>1389</v>
      </c>
    </row>
    <row r="885" s="13" customFormat="1">
      <c r="A885" s="13"/>
      <c r="B885" s="266"/>
      <c r="C885" s="267"/>
      <c r="D885" s="258" t="s">
        <v>271</v>
      </c>
      <c r="E885" s="267"/>
      <c r="F885" s="269" t="s">
        <v>1390</v>
      </c>
      <c r="G885" s="267"/>
      <c r="H885" s="270">
        <v>456.22800000000001</v>
      </c>
      <c r="I885" s="271"/>
      <c r="J885" s="267"/>
      <c r="K885" s="267"/>
      <c r="L885" s="272"/>
      <c r="M885" s="273"/>
      <c r="N885" s="274"/>
      <c r="O885" s="274"/>
      <c r="P885" s="274"/>
      <c r="Q885" s="274"/>
      <c r="R885" s="274"/>
      <c r="S885" s="274"/>
      <c r="T885" s="275"/>
      <c r="U885" s="13"/>
      <c r="V885" s="13"/>
      <c r="W885" s="13"/>
      <c r="X885" s="13"/>
      <c r="Y885" s="13"/>
      <c r="Z885" s="13"/>
      <c r="AA885" s="13"/>
      <c r="AB885" s="13"/>
      <c r="AC885" s="13"/>
      <c r="AD885" s="13"/>
      <c r="AE885" s="13"/>
      <c r="AT885" s="276" t="s">
        <v>271</v>
      </c>
      <c r="AU885" s="276" t="s">
        <v>99</v>
      </c>
      <c r="AV885" s="13" t="s">
        <v>99</v>
      </c>
      <c r="AW885" s="13" t="s">
        <v>4</v>
      </c>
      <c r="AX885" s="13" t="s">
        <v>91</v>
      </c>
      <c r="AY885" s="276" t="s">
        <v>184</v>
      </c>
    </row>
    <row r="886" s="2" customFormat="1" ht="16.5" customHeight="1">
      <c r="A886" s="40"/>
      <c r="B886" s="41"/>
      <c r="C886" s="245" t="s">
        <v>1391</v>
      </c>
      <c r="D886" s="245" t="s">
        <v>187</v>
      </c>
      <c r="E886" s="246" t="s">
        <v>1392</v>
      </c>
      <c r="F886" s="247" t="s">
        <v>1393</v>
      </c>
      <c r="G886" s="248" t="s">
        <v>269</v>
      </c>
      <c r="H886" s="249">
        <v>378.30000000000001</v>
      </c>
      <c r="I886" s="250"/>
      <c r="J886" s="251">
        <f>ROUND(I886*H886,2)</f>
        <v>0</v>
      </c>
      <c r="K886" s="247" t="s">
        <v>191</v>
      </c>
      <c r="L886" s="46"/>
      <c r="M886" s="252" t="s">
        <v>1</v>
      </c>
      <c r="N886" s="253" t="s">
        <v>49</v>
      </c>
      <c r="O886" s="93"/>
      <c r="P886" s="254">
        <f>O886*H886</f>
        <v>0</v>
      </c>
      <c r="Q886" s="254">
        <v>0.00040000000000000002</v>
      </c>
      <c r="R886" s="254">
        <f>Q886*H886</f>
        <v>0.15132000000000001</v>
      </c>
      <c r="S886" s="254">
        <v>0</v>
      </c>
      <c r="T886" s="255">
        <f>S886*H886</f>
        <v>0</v>
      </c>
      <c r="U886" s="40"/>
      <c r="V886" s="40"/>
      <c r="W886" s="40"/>
      <c r="X886" s="40"/>
      <c r="Y886" s="40"/>
      <c r="Z886" s="40"/>
      <c r="AA886" s="40"/>
      <c r="AB886" s="40"/>
      <c r="AC886" s="40"/>
      <c r="AD886" s="40"/>
      <c r="AE886" s="40"/>
      <c r="AR886" s="256" t="s">
        <v>332</v>
      </c>
      <c r="AT886" s="256" t="s">
        <v>187</v>
      </c>
      <c r="AU886" s="256" t="s">
        <v>99</v>
      </c>
      <c r="AY886" s="18" t="s">
        <v>184</v>
      </c>
      <c r="BE886" s="257">
        <f>IF(N886="základní",J886,0)</f>
        <v>0</v>
      </c>
      <c r="BF886" s="257">
        <f>IF(N886="snížená",J886,0)</f>
        <v>0</v>
      </c>
      <c r="BG886" s="257">
        <f>IF(N886="zákl. přenesená",J886,0)</f>
        <v>0</v>
      </c>
      <c r="BH886" s="257">
        <f>IF(N886="sníž. přenesená",J886,0)</f>
        <v>0</v>
      </c>
      <c r="BI886" s="257">
        <f>IF(N886="nulová",J886,0)</f>
        <v>0</v>
      </c>
      <c r="BJ886" s="18" t="s">
        <v>99</v>
      </c>
      <c r="BK886" s="257">
        <f>ROUND(I886*H886,2)</f>
        <v>0</v>
      </c>
      <c r="BL886" s="18" t="s">
        <v>332</v>
      </c>
      <c r="BM886" s="256" t="s">
        <v>1394</v>
      </c>
    </row>
    <row r="887" s="15" customFormat="1">
      <c r="A887" s="15"/>
      <c r="B887" s="288"/>
      <c r="C887" s="289"/>
      <c r="D887" s="258" t="s">
        <v>271</v>
      </c>
      <c r="E887" s="290" t="s">
        <v>1</v>
      </c>
      <c r="F887" s="291" t="s">
        <v>448</v>
      </c>
      <c r="G887" s="289"/>
      <c r="H887" s="290" t="s">
        <v>1</v>
      </c>
      <c r="I887" s="292"/>
      <c r="J887" s="289"/>
      <c r="K887" s="289"/>
      <c r="L887" s="293"/>
      <c r="M887" s="294"/>
      <c r="N887" s="295"/>
      <c r="O887" s="295"/>
      <c r="P887" s="295"/>
      <c r="Q887" s="295"/>
      <c r="R887" s="295"/>
      <c r="S887" s="295"/>
      <c r="T887" s="296"/>
      <c r="U887" s="15"/>
      <c r="V887" s="15"/>
      <c r="W887" s="15"/>
      <c r="X887" s="15"/>
      <c r="Y887" s="15"/>
      <c r="Z887" s="15"/>
      <c r="AA887" s="15"/>
      <c r="AB887" s="15"/>
      <c r="AC887" s="15"/>
      <c r="AD887" s="15"/>
      <c r="AE887" s="15"/>
      <c r="AT887" s="297" t="s">
        <v>271</v>
      </c>
      <c r="AU887" s="297" t="s">
        <v>99</v>
      </c>
      <c r="AV887" s="15" t="s">
        <v>91</v>
      </c>
      <c r="AW887" s="15" t="s">
        <v>38</v>
      </c>
      <c r="AX887" s="15" t="s">
        <v>83</v>
      </c>
      <c r="AY887" s="297" t="s">
        <v>184</v>
      </c>
    </row>
    <row r="888" s="13" customFormat="1">
      <c r="A888" s="13"/>
      <c r="B888" s="266"/>
      <c r="C888" s="267"/>
      <c r="D888" s="258" t="s">
        <v>271</v>
      </c>
      <c r="E888" s="268" t="s">
        <v>1</v>
      </c>
      <c r="F888" s="269" t="s">
        <v>1395</v>
      </c>
      <c r="G888" s="267"/>
      <c r="H888" s="270">
        <v>378.30000000000001</v>
      </c>
      <c r="I888" s="271"/>
      <c r="J888" s="267"/>
      <c r="K888" s="267"/>
      <c r="L888" s="272"/>
      <c r="M888" s="273"/>
      <c r="N888" s="274"/>
      <c r="O888" s="274"/>
      <c r="P888" s="274"/>
      <c r="Q888" s="274"/>
      <c r="R888" s="274"/>
      <c r="S888" s="274"/>
      <c r="T888" s="275"/>
      <c r="U888" s="13"/>
      <c r="V888" s="13"/>
      <c r="W888" s="13"/>
      <c r="X888" s="13"/>
      <c r="Y888" s="13"/>
      <c r="Z888" s="13"/>
      <c r="AA888" s="13"/>
      <c r="AB888" s="13"/>
      <c r="AC888" s="13"/>
      <c r="AD888" s="13"/>
      <c r="AE888" s="13"/>
      <c r="AT888" s="276" t="s">
        <v>271</v>
      </c>
      <c r="AU888" s="276" t="s">
        <v>99</v>
      </c>
      <c r="AV888" s="13" t="s">
        <v>99</v>
      </c>
      <c r="AW888" s="13" t="s">
        <v>38</v>
      </c>
      <c r="AX888" s="13" t="s">
        <v>83</v>
      </c>
      <c r="AY888" s="276" t="s">
        <v>184</v>
      </c>
    </row>
    <row r="889" s="14" customFormat="1">
      <c r="A889" s="14"/>
      <c r="B889" s="277"/>
      <c r="C889" s="278"/>
      <c r="D889" s="258" t="s">
        <v>271</v>
      </c>
      <c r="E889" s="279" t="s">
        <v>1</v>
      </c>
      <c r="F889" s="280" t="s">
        <v>273</v>
      </c>
      <c r="G889" s="278"/>
      <c r="H889" s="281">
        <v>378.30000000000001</v>
      </c>
      <c r="I889" s="282"/>
      <c r="J889" s="278"/>
      <c r="K889" s="278"/>
      <c r="L889" s="283"/>
      <c r="M889" s="284"/>
      <c r="N889" s="285"/>
      <c r="O889" s="285"/>
      <c r="P889" s="285"/>
      <c r="Q889" s="285"/>
      <c r="R889" s="285"/>
      <c r="S889" s="285"/>
      <c r="T889" s="286"/>
      <c r="U889" s="14"/>
      <c r="V889" s="14"/>
      <c r="W889" s="14"/>
      <c r="X889" s="14"/>
      <c r="Y889" s="14"/>
      <c r="Z889" s="14"/>
      <c r="AA889" s="14"/>
      <c r="AB889" s="14"/>
      <c r="AC889" s="14"/>
      <c r="AD889" s="14"/>
      <c r="AE889" s="14"/>
      <c r="AT889" s="287" t="s">
        <v>271</v>
      </c>
      <c r="AU889" s="287" t="s">
        <v>99</v>
      </c>
      <c r="AV889" s="14" t="s">
        <v>196</v>
      </c>
      <c r="AW889" s="14" t="s">
        <v>38</v>
      </c>
      <c r="AX889" s="14" t="s">
        <v>91</v>
      </c>
      <c r="AY889" s="287" t="s">
        <v>184</v>
      </c>
    </row>
    <row r="890" s="2" customFormat="1" ht="21.75" customHeight="1">
      <c r="A890" s="40"/>
      <c r="B890" s="41"/>
      <c r="C890" s="312" t="s">
        <v>1396</v>
      </c>
      <c r="D890" s="312" t="s">
        <v>497</v>
      </c>
      <c r="E890" s="313" t="s">
        <v>1380</v>
      </c>
      <c r="F890" s="314" t="s">
        <v>1381</v>
      </c>
      <c r="G890" s="315" t="s">
        <v>269</v>
      </c>
      <c r="H890" s="316">
        <v>453.95999999999998</v>
      </c>
      <c r="I890" s="317"/>
      <c r="J890" s="318">
        <f>ROUND(I890*H890,2)</f>
        <v>0</v>
      </c>
      <c r="K890" s="314" t="s">
        <v>191</v>
      </c>
      <c r="L890" s="319"/>
      <c r="M890" s="320" t="s">
        <v>1</v>
      </c>
      <c r="N890" s="321" t="s">
        <v>49</v>
      </c>
      <c r="O890" s="93"/>
      <c r="P890" s="254">
        <f>O890*H890</f>
        <v>0</v>
      </c>
      <c r="Q890" s="254">
        <v>0.0064000000000000003</v>
      </c>
      <c r="R890" s="254">
        <f>Q890*H890</f>
        <v>2.9053439999999999</v>
      </c>
      <c r="S890" s="254">
        <v>0</v>
      </c>
      <c r="T890" s="255">
        <f>S890*H890</f>
        <v>0</v>
      </c>
      <c r="U890" s="40"/>
      <c r="V890" s="40"/>
      <c r="W890" s="40"/>
      <c r="X890" s="40"/>
      <c r="Y890" s="40"/>
      <c r="Z890" s="40"/>
      <c r="AA890" s="40"/>
      <c r="AB890" s="40"/>
      <c r="AC890" s="40"/>
      <c r="AD890" s="40"/>
      <c r="AE890" s="40"/>
      <c r="AR890" s="256" t="s">
        <v>576</v>
      </c>
      <c r="AT890" s="256" t="s">
        <v>497</v>
      </c>
      <c r="AU890" s="256" t="s">
        <v>99</v>
      </c>
      <c r="AY890" s="18" t="s">
        <v>184</v>
      </c>
      <c r="BE890" s="257">
        <f>IF(N890="základní",J890,0)</f>
        <v>0</v>
      </c>
      <c r="BF890" s="257">
        <f>IF(N890="snížená",J890,0)</f>
        <v>0</v>
      </c>
      <c r="BG890" s="257">
        <f>IF(N890="zákl. přenesená",J890,0)</f>
        <v>0</v>
      </c>
      <c r="BH890" s="257">
        <f>IF(N890="sníž. přenesená",J890,0)</f>
        <v>0</v>
      </c>
      <c r="BI890" s="257">
        <f>IF(N890="nulová",J890,0)</f>
        <v>0</v>
      </c>
      <c r="BJ890" s="18" t="s">
        <v>99</v>
      </c>
      <c r="BK890" s="257">
        <f>ROUND(I890*H890,2)</f>
        <v>0</v>
      </c>
      <c r="BL890" s="18" t="s">
        <v>332</v>
      </c>
      <c r="BM890" s="256" t="s">
        <v>1397</v>
      </c>
    </row>
    <row r="891" s="13" customFormat="1">
      <c r="A891" s="13"/>
      <c r="B891" s="266"/>
      <c r="C891" s="267"/>
      <c r="D891" s="258" t="s">
        <v>271</v>
      </c>
      <c r="E891" s="267"/>
      <c r="F891" s="269" t="s">
        <v>1398</v>
      </c>
      <c r="G891" s="267"/>
      <c r="H891" s="270">
        <v>453.95999999999998</v>
      </c>
      <c r="I891" s="271"/>
      <c r="J891" s="267"/>
      <c r="K891" s="267"/>
      <c r="L891" s="272"/>
      <c r="M891" s="273"/>
      <c r="N891" s="274"/>
      <c r="O891" s="274"/>
      <c r="P891" s="274"/>
      <c r="Q891" s="274"/>
      <c r="R891" s="274"/>
      <c r="S891" s="274"/>
      <c r="T891" s="275"/>
      <c r="U891" s="13"/>
      <c r="V891" s="13"/>
      <c r="W891" s="13"/>
      <c r="X891" s="13"/>
      <c r="Y891" s="13"/>
      <c r="Z891" s="13"/>
      <c r="AA891" s="13"/>
      <c r="AB891" s="13"/>
      <c r="AC891" s="13"/>
      <c r="AD891" s="13"/>
      <c r="AE891" s="13"/>
      <c r="AT891" s="276" t="s">
        <v>271</v>
      </c>
      <c r="AU891" s="276" t="s">
        <v>99</v>
      </c>
      <c r="AV891" s="13" t="s">
        <v>99</v>
      </c>
      <c r="AW891" s="13" t="s">
        <v>4</v>
      </c>
      <c r="AX891" s="13" t="s">
        <v>91</v>
      </c>
      <c r="AY891" s="276" t="s">
        <v>184</v>
      </c>
    </row>
    <row r="892" s="2" customFormat="1" ht="16.5" customHeight="1">
      <c r="A892" s="40"/>
      <c r="B892" s="41"/>
      <c r="C892" s="245" t="s">
        <v>1399</v>
      </c>
      <c r="D892" s="245" t="s">
        <v>187</v>
      </c>
      <c r="E892" s="246" t="s">
        <v>1400</v>
      </c>
      <c r="F892" s="247" t="s">
        <v>1401</v>
      </c>
      <c r="G892" s="248" t="s">
        <v>269</v>
      </c>
      <c r="H892" s="249">
        <v>438.69</v>
      </c>
      <c r="I892" s="250"/>
      <c r="J892" s="251">
        <f>ROUND(I892*H892,2)</f>
        <v>0</v>
      </c>
      <c r="K892" s="247" t="s">
        <v>191</v>
      </c>
      <c r="L892" s="46"/>
      <c r="M892" s="252" t="s">
        <v>1</v>
      </c>
      <c r="N892" s="253" t="s">
        <v>49</v>
      </c>
      <c r="O892" s="93"/>
      <c r="P892" s="254">
        <f>O892*H892</f>
        <v>0</v>
      </c>
      <c r="Q892" s="254">
        <v>0.00064000000000000005</v>
      </c>
      <c r="R892" s="254">
        <f>Q892*H892</f>
        <v>0.2807616</v>
      </c>
      <c r="S892" s="254">
        <v>0</v>
      </c>
      <c r="T892" s="255">
        <f>S892*H892</f>
        <v>0</v>
      </c>
      <c r="U892" s="40"/>
      <c r="V892" s="40"/>
      <c r="W892" s="40"/>
      <c r="X892" s="40"/>
      <c r="Y892" s="40"/>
      <c r="Z892" s="40"/>
      <c r="AA892" s="40"/>
      <c r="AB892" s="40"/>
      <c r="AC892" s="40"/>
      <c r="AD892" s="40"/>
      <c r="AE892" s="40"/>
      <c r="AR892" s="256" t="s">
        <v>332</v>
      </c>
      <c r="AT892" s="256" t="s">
        <v>187</v>
      </c>
      <c r="AU892" s="256" t="s">
        <v>99</v>
      </c>
      <c r="AY892" s="18" t="s">
        <v>184</v>
      </c>
      <c r="BE892" s="257">
        <f>IF(N892="základní",J892,0)</f>
        <v>0</v>
      </c>
      <c r="BF892" s="257">
        <f>IF(N892="snížená",J892,0)</f>
        <v>0</v>
      </c>
      <c r="BG892" s="257">
        <f>IF(N892="zákl. přenesená",J892,0)</f>
        <v>0</v>
      </c>
      <c r="BH892" s="257">
        <f>IF(N892="sníž. přenesená",J892,0)</f>
        <v>0</v>
      </c>
      <c r="BI892" s="257">
        <f>IF(N892="nulová",J892,0)</f>
        <v>0</v>
      </c>
      <c r="BJ892" s="18" t="s">
        <v>99</v>
      </c>
      <c r="BK892" s="257">
        <f>ROUND(I892*H892,2)</f>
        <v>0</v>
      </c>
      <c r="BL892" s="18" t="s">
        <v>332</v>
      </c>
      <c r="BM892" s="256" t="s">
        <v>1402</v>
      </c>
    </row>
    <row r="893" s="15" customFormat="1">
      <c r="A893" s="15"/>
      <c r="B893" s="288"/>
      <c r="C893" s="289"/>
      <c r="D893" s="258" t="s">
        <v>271</v>
      </c>
      <c r="E893" s="290" t="s">
        <v>1</v>
      </c>
      <c r="F893" s="291" t="s">
        <v>448</v>
      </c>
      <c r="G893" s="289"/>
      <c r="H893" s="290" t="s">
        <v>1</v>
      </c>
      <c r="I893" s="292"/>
      <c r="J893" s="289"/>
      <c r="K893" s="289"/>
      <c r="L893" s="293"/>
      <c r="M893" s="294"/>
      <c r="N893" s="295"/>
      <c r="O893" s="295"/>
      <c r="P893" s="295"/>
      <c r="Q893" s="295"/>
      <c r="R893" s="295"/>
      <c r="S893" s="295"/>
      <c r="T893" s="296"/>
      <c r="U893" s="15"/>
      <c r="V893" s="15"/>
      <c r="W893" s="15"/>
      <c r="X893" s="15"/>
      <c r="Y893" s="15"/>
      <c r="Z893" s="15"/>
      <c r="AA893" s="15"/>
      <c r="AB893" s="15"/>
      <c r="AC893" s="15"/>
      <c r="AD893" s="15"/>
      <c r="AE893" s="15"/>
      <c r="AT893" s="297" t="s">
        <v>271</v>
      </c>
      <c r="AU893" s="297" t="s">
        <v>99</v>
      </c>
      <c r="AV893" s="15" t="s">
        <v>91</v>
      </c>
      <c r="AW893" s="15" t="s">
        <v>38</v>
      </c>
      <c r="AX893" s="15" t="s">
        <v>83</v>
      </c>
      <c r="AY893" s="297" t="s">
        <v>184</v>
      </c>
    </row>
    <row r="894" s="13" customFormat="1">
      <c r="A894" s="13"/>
      <c r="B894" s="266"/>
      <c r="C894" s="267"/>
      <c r="D894" s="258" t="s">
        <v>271</v>
      </c>
      <c r="E894" s="268" t="s">
        <v>1</v>
      </c>
      <c r="F894" s="269" t="s">
        <v>881</v>
      </c>
      <c r="G894" s="267"/>
      <c r="H894" s="270">
        <v>189.15000000000001</v>
      </c>
      <c r="I894" s="271"/>
      <c r="J894" s="267"/>
      <c r="K894" s="267"/>
      <c r="L894" s="272"/>
      <c r="M894" s="273"/>
      <c r="N894" s="274"/>
      <c r="O894" s="274"/>
      <c r="P894" s="274"/>
      <c r="Q894" s="274"/>
      <c r="R894" s="274"/>
      <c r="S894" s="274"/>
      <c r="T894" s="275"/>
      <c r="U894" s="13"/>
      <c r="V894" s="13"/>
      <c r="W894" s="13"/>
      <c r="X894" s="13"/>
      <c r="Y894" s="13"/>
      <c r="Z894" s="13"/>
      <c r="AA894" s="13"/>
      <c r="AB894" s="13"/>
      <c r="AC894" s="13"/>
      <c r="AD894" s="13"/>
      <c r="AE894" s="13"/>
      <c r="AT894" s="276" t="s">
        <v>271</v>
      </c>
      <c r="AU894" s="276" t="s">
        <v>99</v>
      </c>
      <c r="AV894" s="13" t="s">
        <v>99</v>
      </c>
      <c r="AW894" s="13" t="s">
        <v>38</v>
      </c>
      <c r="AX894" s="13" t="s">
        <v>83</v>
      </c>
      <c r="AY894" s="276" t="s">
        <v>184</v>
      </c>
    </row>
    <row r="895" s="13" customFormat="1">
      <c r="A895" s="13"/>
      <c r="B895" s="266"/>
      <c r="C895" s="267"/>
      <c r="D895" s="258" t="s">
        <v>271</v>
      </c>
      <c r="E895" s="268" t="s">
        <v>1</v>
      </c>
      <c r="F895" s="269" t="s">
        <v>882</v>
      </c>
      <c r="G895" s="267"/>
      <c r="H895" s="270">
        <v>137.80000000000001</v>
      </c>
      <c r="I895" s="271"/>
      <c r="J895" s="267"/>
      <c r="K895" s="267"/>
      <c r="L895" s="272"/>
      <c r="M895" s="273"/>
      <c r="N895" s="274"/>
      <c r="O895" s="274"/>
      <c r="P895" s="274"/>
      <c r="Q895" s="274"/>
      <c r="R895" s="274"/>
      <c r="S895" s="274"/>
      <c r="T895" s="275"/>
      <c r="U895" s="13"/>
      <c r="V895" s="13"/>
      <c r="W895" s="13"/>
      <c r="X895" s="13"/>
      <c r="Y895" s="13"/>
      <c r="Z895" s="13"/>
      <c r="AA895" s="13"/>
      <c r="AB895" s="13"/>
      <c r="AC895" s="13"/>
      <c r="AD895" s="13"/>
      <c r="AE895" s="13"/>
      <c r="AT895" s="276" t="s">
        <v>271</v>
      </c>
      <c r="AU895" s="276" t="s">
        <v>99</v>
      </c>
      <c r="AV895" s="13" t="s">
        <v>99</v>
      </c>
      <c r="AW895" s="13" t="s">
        <v>38</v>
      </c>
      <c r="AX895" s="13" t="s">
        <v>83</v>
      </c>
      <c r="AY895" s="276" t="s">
        <v>184</v>
      </c>
    </row>
    <row r="896" s="13" customFormat="1">
      <c r="A896" s="13"/>
      <c r="B896" s="266"/>
      <c r="C896" s="267"/>
      <c r="D896" s="258" t="s">
        <v>271</v>
      </c>
      <c r="E896" s="268" t="s">
        <v>1</v>
      </c>
      <c r="F896" s="269" t="s">
        <v>796</v>
      </c>
      <c r="G896" s="267"/>
      <c r="H896" s="270">
        <v>111.74</v>
      </c>
      <c r="I896" s="271"/>
      <c r="J896" s="267"/>
      <c r="K896" s="267"/>
      <c r="L896" s="272"/>
      <c r="M896" s="273"/>
      <c r="N896" s="274"/>
      <c r="O896" s="274"/>
      <c r="P896" s="274"/>
      <c r="Q896" s="274"/>
      <c r="R896" s="274"/>
      <c r="S896" s="274"/>
      <c r="T896" s="275"/>
      <c r="U896" s="13"/>
      <c r="V896" s="13"/>
      <c r="W896" s="13"/>
      <c r="X896" s="13"/>
      <c r="Y896" s="13"/>
      <c r="Z896" s="13"/>
      <c r="AA896" s="13"/>
      <c r="AB896" s="13"/>
      <c r="AC896" s="13"/>
      <c r="AD896" s="13"/>
      <c r="AE896" s="13"/>
      <c r="AT896" s="276" t="s">
        <v>271</v>
      </c>
      <c r="AU896" s="276" t="s">
        <v>99</v>
      </c>
      <c r="AV896" s="13" t="s">
        <v>99</v>
      </c>
      <c r="AW896" s="13" t="s">
        <v>38</v>
      </c>
      <c r="AX896" s="13" t="s">
        <v>83</v>
      </c>
      <c r="AY896" s="276" t="s">
        <v>184</v>
      </c>
    </row>
    <row r="897" s="14" customFormat="1">
      <c r="A897" s="14"/>
      <c r="B897" s="277"/>
      <c r="C897" s="278"/>
      <c r="D897" s="258" t="s">
        <v>271</v>
      </c>
      <c r="E897" s="279" t="s">
        <v>1</v>
      </c>
      <c r="F897" s="280" t="s">
        <v>273</v>
      </c>
      <c r="G897" s="278"/>
      <c r="H897" s="281">
        <v>438.69</v>
      </c>
      <c r="I897" s="282"/>
      <c r="J897" s="278"/>
      <c r="K897" s="278"/>
      <c r="L897" s="283"/>
      <c r="M897" s="284"/>
      <c r="N897" s="285"/>
      <c r="O897" s="285"/>
      <c r="P897" s="285"/>
      <c r="Q897" s="285"/>
      <c r="R897" s="285"/>
      <c r="S897" s="285"/>
      <c r="T897" s="286"/>
      <c r="U897" s="14"/>
      <c r="V897" s="14"/>
      <c r="W897" s="14"/>
      <c r="X897" s="14"/>
      <c r="Y897" s="14"/>
      <c r="Z897" s="14"/>
      <c r="AA897" s="14"/>
      <c r="AB897" s="14"/>
      <c r="AC897" s="14"/>
      <c r="AD897" s="14"/>
      <c r="AE897" s="14"/>
      <c r="AT897" s="287" t="s">
        <v>271</v>
      </c>
      <c r="AU897" s="287" t="s">
        <v>99</v>
      </c>
      <c r="AV897" s="14" t="s">
        <v>196</v>
      </c>
      <c r="AW897" s="14" t="s">
        <v>38</v>
      </c>
      <c r="AX897" s="14" t="s">
        <v>91</v>
      </c>
      <c r="AY897" s="287" t="s">
        <v>184</v>
      </c>
    </row>
    <row r="898" s="2" customFormat="1" ht="16.5" customHeight="1">
      <c r="A898" s="40"/>
      <c r="B898" s="41"/>
      <c r="C898" s="245" t="s">
        <v>1403</v>
      </c>
      <c r="D898" s="245" t="s">
        <v>187</v>
      </c>
      <c r="E898" s="246" t="s">
        <v>1404</v>
      </c>
      <c r="F898" s="247" t="s">
        <v>1405</v>
      </c>
      <c r="G898" s="248" t="s">
        <v>309</v>
      </c>
      <c r="H898" s="249">
        <v>217.80000000000001</v>
      </c>
      <c r="I898" s="250"/>
      <c r="J898" s="251">
        <f>ROUND(I898*H898,2)</f>
        <v>0</v>
      </c>
      <c r="K898" s="247" t="s">
        <v>191</v>
      </c>
      <c r="L898" s="46"/>
      <c r="M898" s="252" t="s">
        <v>1</v>
      </c>
      <c r="N898" s="253" t="s">
        <v>49</v>
      </c>
      <c r="O898" s="93"/>
      <c r="P898" s="254">
        <f>O898*H898</f>
        <v>0</v>
      </c>
      <c r="Q898" s="254">
        <v>0.00016000000000000001</v>
      </c>
      <c r="R898" s="254">
        <f>Q898*H898</f>
        <v>0.034848000000000004</v>
      </c>
      <c r="S898" s="254">
        <v>0</v>
      </c>
      <c r="T898" s="255">
        <f>S898*H898</f>
        <v>0</v>
      </c>
      <c r="U898" s="40"/>
      <c r="V898" s="40"/>
      <c r="W898" s="40"/>
      <c r="X898" s="40"/>
      <c r="Y898" s="40"/>
      <c r="Z898" s="40"/>
      <c r="AA898" s="40"/>
      <c r="AB898" s="40"/>
      <c r="AC898" s="40"/>
      <c r="AD898" s="40"/>
      <c r="AE898" s="40"/>
      <c r="AR898" s="256" t="s">
        <v>332</v>
      </c>
      <c r="AT898" s="256" t="s">
        <v>187</v>
      </c>
      <c r="AU898" s="256" t="s">
        <v>99</v>
      </c>
      <c r="AY898" s="18" t="s">
        <v>184</v>
      </c>
      <c r="BE898" s="257">
        <f>IF(N898="základní",J898,0)</f>
        <v>0</v>
      </c>
      <c r="BF898" s="257">
        <f>IF(N898="snížená",J898,0)</f>
        <v>0</v>
      </c>
      <c r="BG898" s="257">
        <f>IF(N898="zákl. přenesená",J898,0)</f>
        <v>0</v>
      </c>
      <c r="BH898" s="257">
        <f>IF(N898="sníž. přenesená",J898,0)</f>
        <v>0</v>
      </c>
      <c r="BI898" s="257">
        <f>IF(N898="nulová",J898,0)</f>
        <v>0</v>
      </c>
      <c r="BJ898" s="18" t="s">
        <v>99</v>
      </c>
      <c r="BK898" s="257">
        <f>ROUND(I898*H898,2)</f>
        <v>0</v>
      </c>
      <c r="BL898" s="18" t="s">
        <v>332</v>
      </c>
      <c r="BM898" s="256" t="s">
        <v>1406</v>
      </c>
    </row>
    <row r="899" s="2" customFormat="1" ht="16.5" customHeight="1">
      <c r="A899" s="40"/>
      <c r="B899" s="41"/>
      <c r="C899" s="245" t="s">
        <v>1407</v>
      </c>
      <c r="D899" s="245" t="s">
        <v>187</v>
      </c>
      <c r="E899" s="246" t="s">
        <v>1408</v>
      </c>
      <c r="F899" s="247" t="s">
        <v>1409</v>
      </c>
      <c r="G899" s="248" t="s">
        <v>269</v>
      </c>
      <c r="H899" s="249">
        <v>438.69</v>
      </c>
      <c r="I899" s="250"/>
      <c r="J899" s="251">
        <f>ROUND(I899*H899,2)</f>
        <v>0</v>
      </c>
      <c r="K899" s="247" t="s">
        <v>191</v>
      </c>
      <c r="L899" s="46"/>
      <c r="M899" s="252" t="s">
        <v>1</v>
      </c>
      <c r="N899" s="253" t="s">
        <v>49</v>
      </c>
      <c r="O899" s="93"/>
      <c r="P899" s="254">
        <f>O899*H899</f>
        <v>0</v>
      </c>
      <c r="Q899" s="254">
        <v>0</v>
      </c>
      <c r="R899" s="254">
        <f>Q899*H899</f>
        <v>0</v>
      </c>
      <c r="S899" s="254">
        <v>0</v>
      </c>
      <c r="T899" s="255">
        <f>S899*H899</f>
        <v>0</v>
      </c>
      <c r="U899" s="40"/>
      <c r="V899" s="40"/>
      <c r="W899" s="40"/>
      <c r="X899" s="40"/>
      <c r="Y899" s="40"/>
      <c r="Z899" s="40"/>
      <c r="AA899" s="40"/>
      <c r="AB899" s="40"/>
      <c r="AC899" s="40"/>
      <c r="AD899" s="40"/>
      <c r="AE899" s="40"/>
      <c r="AR899" s="256" t="s">
        <v>332</v>
      </c>
      <c r="AT899" s="256" t="s">
        <v>187</v>
      </c>
      <c r="AU899" s="256" t="s">
        <v>99</v>
      </c>
      <c r="AY899" s="18" t="s">
        <v>184</v>
      </c>
      <c r="BE899" s="257">
        <f>IF(N899="základní",J899,0)</f>
        <v>0</v>
      </c>
      <c r="BF899" s="257">
        <f>IF(N899="snížená",J899,0)</f>
        <v>0</v>
      </c>
      <c r="BG899" s="257">
        <f>IF(N899="zákl. přenesená",J899,0)</f>
        <v>0</v>
      </c>
      <c r="BH899" s="257">
        <f>IF(N899="sníž. přenesená",J899,0)</f>
        <v>0</v>
      </c>
      <c r="BI899" s="257">
        <f>IF(N899="nulová",J899,0)</f>
        <v>0</v>
      </c>
      <c r="BJ899" s="18" t="s">
        <v>99</v>
      </c>
      <c r="BK899" s="257">
        <f>ROUND(I899*H899,2)</f>
        <v>0</v>
      </c>
      <c r="BL899" s="18" t="s">
        <v>332</v>
      </c>
      <c r="BM899" s="256" t="s">
        <v>1410</v>
      </c>
    </row>
    <row r="900" s="15" customFormat="1">
      <c r="A900" s="15"/>
      <c r="B900" s="288"/>
      <c r="C900" s="289"/>
      <c r="D900" s="258" t="s">
        <v>271</v>
      </c>
      <c r="E900" s="290" t="s">
        <v>1</v>
      </c>
      <c r="F900" s="291" t="s">
        <v>448</v>
      </c>
      <c r="G900" s="289"/>
      <c r="H900" s="290" t="s">
        <v>1</v>
      </c>
      <c r="I900" s="292"/>
      <c r="J900" s="289"/>
      <c r="K900" s="289"/>
      <c r="L900" s="293"/>
      <c r="M900" s="294"/>
      <c r="N900" s="295"/>
      <c r="O900" s="295"/>
      <c r="P900" s="295"/>
      <c r="Q900" s="295"/>
      <c r="R900" s="295"/>
      <c r="S900" s="295"/>
      <c r="T900" s="296"/>
      <c r="U900" s="15"/>
      <c r="V900" s="15"/>
      <c r="W900" s="15"/>
      <c r="X900" s="15"/>
      <c r="Y900" s="15"/>
      <c r="Z900" s="15"/>
      <c r="AA900" s="15"/>
      <c r="AB900" s="15"/>
      <c r="AC900" s="15"/>
      <c r="AD900" s="15"/>
      <c r="AE900" s="15"/>
      <c r="AT900" s="297" t="s">
        <v>271</v>
      </c>
      <c r="AU900" s="297" t="s">
        <v>99</v>
      </c>
      <c r="AV900" s="15" t="s">
        <v>91</v>
      </c>
      <c r="AW900" s="15" t="s">
        <v>38</v>
      </c>
      <c r="AX900" s="15" t="s">
        <v>83</v>
      </c>
      <c r="AY900" s="297" t="s">
        <v>184</v>
      </c>
    </row>
    <row r="901" s="13" customFormat="1">
      <c r="A901" s="13"/>
      <c r="B901" s="266"/>
      <c r="C901" s="267"/>
      <c r="D901" s="258" t="s">
        <v>271</v>
      </c>
      <c r="E901" s="268" t="s">
        <v>1</v>
      </c>
      <c r="F901" s="269" t="s">
        <v>881</v>
      </c>
      <c r="G901" s="267"/>
      <c r="H901" s="270">
        <v>189.15000000000001</v>
      </c>
      <c r="I901" s="271"/>
      <c r="J901" s="267"/>
      <c r="K901" s="267"/>
      <c r="L901" s="272"/>
      <c r="M901" s="273"/>
      <c r="N901" s="274"/>
      <c r="O901" s="274"/>
      <c r="P901" s="274"/>
      <c r="Q901" s="274"/>
      <c r="R901" s="274"/>
      <c r="S901" s="274"/>
      <c r="T901" s="275"/>
      <c r="U901" s="13"/>
      <c r="V901" s="13"/>
      <c r="W901" s="13"/>
      <c r="X901" s="13"/>
      <c r="Y901" s="13"/>
      <c r="Z901" s="13"/>
      <c r="AA901" s="13"/>
      <c r="AB901" s="13"/>
      <c r="AC901" s="13"/>
      <c r="AD901" s="13"/>
      <c r="AE901" s="13"/>
      <c r="AT901" s="276" t="s">
        <v>271</v>
      </c>
      <c r="AU901" s="276" t="s">
        <v>99</v>
      </c>
      <c r="AV901" s="13" t="s">
        <v>99</v>
      </c>
      <c r="AW901" s="13" t="s">
        <v>38</v>
      </c>
      <c r="AX901" s="13" t="s">
        <v>83</v>
      </c>
      <c r="AY901" s="276" t="s">
        <v>184</v>
      </c>
    </row>
    <row r="902" s="13" customFormat="1">
      <c r="A902" s="13"/>
      <c r="B902" s="266"/>
      <c r="C902" s="267"/>
      <c r="D902" s="258" t="s">
        <v>271</v>
      </c>
      <c r="E902" s="268" t="s">
        <v>1</v>
      </c>
      <c r="F902" s="269" t="s">
        <v>882</v>
      </c>
      <c r="G902" s="267"/>
      <c r="H902" s="270">
        <v>137.80000000000001</v>
      </c>
      <c r="I902" s="271"/>
      <c r="J902" s="267"/>
      <c r="K902" s="267"/>
      <c r="L902" s="272"/>
      <c r="M902" s="273"/>
      <c r="N902" s="274"/>
      <c r="O902" s="274"/>
      <c r="P902" s="274"/>
      <c r="Q902" s="274"/>
      <c r="R902" s="274"/>
      <c r="S902" s="274"/>
      <c r="T902" s="275"/>
      <c r="U902" s="13"/>
      <c r="V902" s="13"/>
      <c r="W902" s="13"/>
      <c r="X902" s="13"/>
      <c r="Y902" s="13"/>
      <c r="Z902" s="13"/>
      <c r="AA902" s="13"/>
      <c r="AB902" s="13"/>
      <c r="AC902" s="13"/>
      <c r="AD902" s="13"/>
      <c r="AE902" s="13"/>
      <c r="AT902" s="276" t="s">
        <v>271</v>
      </c>
      <c r="AU902" s="276" t="s">
        <v>99</v>
      </c>
      <c r="AV902" s="13" t="s">
        <v>99</v>
      </c>
      <c r="AW902" s="13" t="s">
        <v>38</v>
      </c>
      <c r="AX902" s="13" t="s">
        <v>83</v>
      </c>
      <c r="AY902" s="276" t="s">
        <v>184</v>
      </c>
    </row>
    <row r="903" s="13" customFormat="1">
      <c r="A903" s="13"/>
      <c r="B903" s="266"/>
      <c r="C903" s="267"/>
      <c r="D903" s="258" t="s">
        <v>271</v>
      </c>
      <c r="E903" s="268" t="s">
        <v>1</v>
      </c>
      <c r="F903" s="269" t="s">
        <v>796</v>
      </c>
      <c r="G903" s="267"/>
      <c r="H903" s="270">
        <v>111.74</v>
      </c>
      <c r="I903" s="271"/>
      <c r="J903" s="267"/>
      <c r="K903" s="267"/>
      <c r="L903" s="272"/>
      <c r="M903" s="273"/>
      <c r="N903" s="274"/>
      <c r="O903" s="274"/>
      <c r="P903" s="274"/>
      <c r="Q903" s="274"/>
      <c r="R903" s="274"/>
      <c r="S903" s="274"/>
      <c r="T903" s="275"/>
      <c r="U903" s="13"/>
      <c r="V903" s="13"/>
      <c r="W903" s="13"/>
      <c r="X903" s="13"/>
      <c r="Y903" s="13"/>
      <c r="Z903" s="13"/>
      <c r="AA903" s="13"/>
      <c r="AB903" s="13"/>
      <c r="AC903" s="13"/>
      <c r="AD903" s="13"/>
      <c r="AE903" s="13"/>
      <c r="AT903" s="276" t="s">
        <v>271</v>
      </c>
      <c r="AU903" s="276" t="s">
        <v>99</v>
      </c>
      <c r="AV903" s="13" t="s">
        <v>99</v>
      </c>
      <c r="AW903" s="13" t="s">
        <v>38</v>
      </c>
      <c r="AX903" s="13" t="s">
        <v>83</v>
      </c>
      <c r="AY903" s="276" t="s">
        <v>184</v>
      </c>
    </row>
    <row r="904" s="14" customFormat="1">
      <c r="A904" s="14"/>
      <c r="B904" s="277"/>
      <c r="C904" s="278"/>
      <c r="D904" s="258" t="s">
        <v>271</v>
      </c>
      <c r="E904" s="279" t="s">
        <v>1</v>
      </c>
      <c r="F904" s="280" t="s">
        <v>273</v>
      </c>
      <c r="G904" s="278"/>
      <c r="H904" s="281">
        <v>438.69</v>
      </c>
      <c r="I904" s="282"/>
      <c r="J904" s="278"/>
      <c r="K904" s="278"/>
      <c r="L904" s="283"/>
      <c r="M904" s="284"/>
      <c r="N904" s="285"/>
      <c r="O904" s="285"/>
      <c r="P904" s="285"/>
      <c r="Q904" s="285"/>
      <c r="R904" s="285"/>
      <c r="S904" s="285"/>
      <c r="T904" s="286"/>
      <c r="U904" s="14"/>
      <c r="V904" s="14"/>
      <c r="W904" s="14"/>
      <c r="X904" s="14"/>
      <c r="Y904" s="14"/>
      <c r="Z904" s="14"/>
      <c r="AA904" s="14"/>
      <c r="AB904" s="14"/>
      <c r="AC904" s="14"/>
      <c r="AD904" s="14"/>
      <c r="AE904" s="14"/>
      <c r="AT904" s="287" t="s">
        <v>271</v>
      </c>
      <c r="AU904" s="287" t="s">
        <v>99</v>
      </c>
      <c r="AV904" s="14" t="s">
        <v>196</v>
      </c>
      <c r="AW904" s="14" t="s">
        <v>38</v>
      </c>
      <c r="AX904" s="14" t="s">
        <v>91</v>
      </c>
      <c r="AY904" s="287" t="s">
        <v>184</v>
      </c>
    </row>
    <row r="905" s="2" customFormat="1" ht="16.5" customHeight="1">
      <c r="A905" s="40"/>
      <c r="B905" s="41"/>
      <c r="C905" s="312" t="s">
        <v>1411</v>
      </c>
      <c r="D905" s="312" t="s">
        <v>497</v>
      </c>
      <c r="E905" s="313" t="s">
        <v>1412</v>
      </c>
      <c r="F905" s="314" t="s">
        <v>1413</v>
      </c>
      <c r="G905" s="315" t="s">
        <v>269</v>
      </c>
      <c r="H905" s="316">
        <v>482.55900000000003</v>
      </c>
      <c r="I905" s="317"/>
      <c r="J905" s="318">
        <f>ROUND(I905*H905,2)</f>
        <v>0</v>
      </c>
      <c r="K905" s="314" t="s">
        <v>191</v>
      </c>
      <c r="L905" s="319"/>
      <c r="M905" s="320" t="s">
        <v>1</v>
      </c>
      <c r="N905" s="321" t="s">
        <v>49</v>
      </c>
      <c r="O905" s="93"/>
      <c r="P905" s="254">
        <f>O905*H905</f>
        <v>0</v>
      </c>
      <c r="Q905" s="254">
        <v>0.00029999999999999997</v>
      </c>
      <c r="R905" s="254">
        <f>Q905*H905</f>
        <v>0.1447677</v>
      </c>
      <c r="S905" s="254">
        <v>0</v>
      </c>
      <c r="T905" s="255">
        <f>S905*H905</f>
        <v>0</v>
      </c>
      <c r="U905" s="40"/>
      <c r="V905" s="40"/>
      <c r="W905" s="40"/>
      <c r="X905" s="40"/>
      <c r="Y905" s="40"/>
      <c r="Z905" s="40"/>
      <c r="AA905" s="40"/>
      <c r="AB905" s="40"/>
      <c r="AC905" s="40"/>
      <c r="AD905" s="40"/>
      <c r="AE905" s="40"/>
      <c r="AR905" s="256" t="s">
        <v>576</v>
      </c>
      <c r="AT905" s="256" t="s">
        <v>497</v>
      </c>
      <c r="AU905" s="256" t="s">
        <v>99</v>
      </c>
      <c r="AY905" s="18" t="s">
        <v>184</v>
      </c>
      <c r="BE905" s="257">
        <f>IF(N905="základní",J905,0)</f>
        <v>0</v>
      </c>
      <c r="BF905" s="257">
        <f>IF(N905="snížená",J905,0)</f>
        <v>0</v>
      </c>
      <c r="BG905" s="257">
        <f>IF(N905="zákl. přenesená",J905,0)</f>
        <v>0</v>
      </c>
      <c r="BH905" s="257">
        <f>IF(N905="sníž. přenesená",J905,0)</f>
        <v>0</v>
      </c>
      <c r="BI905" s="257">
        <f>IF(N905="nulová",J905,0)</f>
        <v>0</v>
      </c>
      <c r="BJ905" s="18" t="s">
        <v>99</v>
      </c>
      <c r="BK905" s="257">
        <f>ROUND(I905*H905,2)</f>
        <v>0</v>
      </c>
      <c r="BL905" s="18" t="s">
        <v>332</v>
      </c>
      <c r="BM905" s="256" t="s">
        <v>1414</v>
      </c>
    </row>
    <row r="906" s="13" customFormat="1">
      <c r="A906" s="13"/>
      <c r="B906" s="266"/>
      <c r="C906" s="267"/>
      <c r="D906" s="258" t="s">
        <v>271</v>
      </c>
      <c r="E906" s="267"/>
      <c r="F906" s="269" t="s">
        <v>1415</v>
      </c>
      <c r="G906" s="267"/>
      <c r="H906" s="270">
        <v>482.55900000000003</v>
      </c>
      <c r="I906" s="271"/>
      <c r="J906" s="267"/>
      <c r="K906" s="267"/>
      <c r="L906" s="272"/>
      <c r="M906" s="273"/>
      <c r="N906" s="274"/>
      <c r="O906" s="274"/>
      <c r="P906" s="274"/>
      <c r="Q906" s="274"/>
      <c r="R906" s="274"/>
      <c r="S906" s="274"/>
      <c r="T906" s="275"/>
      <c r="U906" s="13"/>
      <c r="V906" s="13"/>
      <c r="W906" s="13"/>
      <c r="X906" s="13"/>
      <c r="Y906" s="13"/>
      <c r="Z906" s="13"/>
      <c r="AA906" s="13"/>
      <c r="AB906" s="13"/>
      <c r="AC906" s="13"/>
      <c r="AD906" s="13"/>
      <c r="AE906" s="13"/>
      <c r="AT906" s="276" t="s">
        <v>271</v>
      </c>
      <c r="AU906" s="276" t="s">
        <v>99</v>
      </c>
      <c r="AV906" s="13" t="s">
        <v>99</v>
      </c>
      <c r="AW906" s="13" t="s">
        <v>4</v>
      </c>
      <c r="AX906" s="13" t="s">
        <v>91</v>
      </c>
      <c r="AY906" s="276" t="s">
        <v>184</v>
      </c>
    </row>
    <row r="907" s="2" customFormat="1" ht="16.5" customHeight="1">
      <c r="A907" s="40"/>
      <c r="B907" s="41"/>
      <c r="C907" s="245" t="s">
        <v>1416</v>
      </c>
      <c r="D907" s="245" t="s">
        <v>187</v>
      </c>
      <c r="E907" s="246" t="s">
        <v>1417</v>
      </c>
      <c r="F907" s="247" t="s">
        <v>1418</v>
      </c>
      <c r="G907" s="248" t="s">
        <v>269</v>
      </c>
      <c r="H907" s="249">
        <v>195.02000000000001</v>
      </c>
      <c r="I907" s="250"/>
      <c r="J907" s="251">
        <f>ROUND(I907*H907,2)</f>
        <v>0</v>
      </c>
      <c r="K907" s="247" t="s">
        <v>191</v>
      </c>
      <c r="L907" s="46"/>
      <c r="M907" s="252" t="s">
        <v>1</v>
      </c>
      <c r="N907" s="253" t="s">
        <v>49</v>
      </c>
      <c r="O907" s="93"/>
      <c r="P907" s="254">
        <f>O907*H907</f>
        <v>0</v>
      </c>
      <c r="Q907" s="254">
        <v>0.0044999999999999997</v>
      </c>
      <c r="R907" s="254">
        <f>Q907*H907</f>
        <v>0.87758999999999998</v>
      </c>
      <c r="S907" s="254">
        <v>0</v>
      </c>
      <c r="T907" s="255">
        <f>S907*H907</f>
        <v>0</v>
      </c>
      <c r="U907" s="40"/>
      <c r="V907" s="40"/>
      <c r="W907" s="40"/>
      <c r="X907" s="40"/>
      <c r="Y907" s="40"/>
      <c r="Z907" s="40"/>
      <c r="AA907" s="40"/>
      <c r="AB907" s="40"/>
      <c r="AC907" s="40"/>
      <c r="AD907" s="40"/>
      <c r="AE907" s="40"/>
      <c r="AR907" s="256" t="s">
        <v>332</v>
      </c>
      <c r="AT907" s="256" t="s">
        <v>187</v>
      </c>
      <c r="AU907" s="256" t="s">
        <v>99</v>
      </c>
      <c r="AY907" s="18" t="s">
        <v>184</v>
      </c>
      <c r="BE907" s="257">
        <f>IF(N907="základní",J907,0)</f>
        <v>0</v>
      </c>
      <c r="BF907" s="257">
        <f>IF(N907="snížená",J907,0)</f>
        <v>0</v>
      </c>
      <c r="BG907" s="257">
        <f>IF(N907="zákl. přenesená",J907,0)</f>
        <v>0</v>
      </c>
      <c r="BH907" s="257">
        <f>IF(N907="sníž. přenesená",J907,0)</f>
        <v>0</v>
      </c>
      <c r="BI907" s="257">
        <f>IF(N907="nulová",J907,0)</f>
        <v>0</v>
      </c>
      <c r="BJ907" s="18" t="s">
        <v>99</v>
      </c>
      <c r="BK907" s="257">
        <f>ROUND(I907*H907,2)</f>
        <v>0</v>
      </c>
      <c r="BL907" s="18" t="s">
        <v>332</v>
      </c>
      <c r="BM907" s="256" t="s">
        <v>1419</v>
      </c>
    </row>
    <row r="908" s="2" customFormat="1">
      <c r="A908" s="40"/>
      <c r="B908" s="41"/>
      <c r="C908" s="42"/>
      <c r="D908" s="258" t="s">
        <v>194</v>
      </c>
      <c r="E908" s="42"/>
      <c r="F908" s="259" t="s">
        <v>1420</v>
      </c>
      <c r="G908" s="42"/>
      <c r="H908" s="42"/>
      <c r="I908" s="156"/>
      <c r="J908" s="42"/>
      <c r="K908" s="42"/>
      <c r="L908" s="46"/>
      <c r="M908" s="260"/>
      <c r="N908" s="261"/>
      <c r="O908" s="93"/>
      <c r="P908" s="93"/>
      <c r="Q908" s="93"/>
      <c r="R908" s="93"/>
      <c r="S908" s="93"/>
      <c r="T908" s="94"/>
      <c r="U908" s="40"/>
      <c r="V908" s="40"/>
      <c r="W908" s="40"/>
      <c r="X908" s="40"/>
      <c r="Y908" s="40"/>
      <c r="Z908" s="40"/>
      <c r="AA908" s="40"/>
      <c r="AB908" s="40"/>
      <c r="AC908" s="40"/>
      <c r="AD908" s="40"/>
      <c r="AE908" s="40"/>
      <c r="AT908" s="18" t="s">
        <v>194</v>
      </c>
      <c r="AU908" s="18" t="s">
        <v>99</v>
      </c>
    </row>
    <row r="909" s="15" customFormat="1">
      <c r="A909" s="15"/>
      <c r="B909" s="288"/>
      <c r="C909" s="289"/>
      <c r="D909" s="258" t="s">
        <v>271</v>
      </c>
      <c r="E909" s="290" t="s">
        <v>1</v>
      </c>
      <c r="F909" s="291" t="s">
        <v>760</v>
      </c>
      <c r="G909" s="289"/>
      <c r="H909" s="290" t="s">
        <v>1</v>
      </c>
      <c r="I909" s="292"/>
      <c r="J909" s="289"/>
      <c r="K909" s="289"/>
      <c r="L909" s="293"/>
      <c r="M909" s="294"/>
      <c r="N909" s="295"/>
      <c r="O909" s="295"/>
      <c r="P909" s="295"/>
      <c r="Q909" s="295"/>
      <c r="R909" s="295"/>
      <c r="S909" s="295"/>
      <c r="T909" s="296"/>
      <c r="U909" s="15"/>
      <c r="V909" s="15"/>
      <c r="W909" s="15"/>
      <c r="X909" s="15"/>
      <c r="Y909" s="15"/>
      <c r="Z909" s="15"/>
      <c r="AA909" s="15"/>
      <c r="AB909" s="15"/>
      <c r="AC909" s="15"/>
      <c r="AD909" s="15"/>
      <c r="AE909" s="15"/>
      <c r="AT909" s="297" t="s">
        <v>271</v>
      </c>
      <c r="AU909" s="297" t="s">
        <v>99</v>
      </c>
      <c r="AV909" s="15" t="s">
        <v>91</v>
      </c>
      <c r="AW909" s="15" t="s">
        <v>38</v>
      </c>
      <c r="AX909" s="15" t="s">
        <v>83</v>
      </c>
      <c r="AY909" s="297" t="s">
        <v>184</v>
      </c>
    </row>
    <row r="910" s="13" customFormat="1">
      <c r="A910" s="13"/>
      <c r="B910" s="266"/>
      <c r="C910" s="267"/>
      <c r="D910" s="258" t="s">
        <v>271</v>
      </c>
      <c r="E910" s="268" t="s">
        <v>1</v>
      </c>
      <c r="F910" s="269" t="s">
        <v>1024</v>
      </c>
      <c r="G910" s="267"/>
      <c r="H910" s="270">
        <v>27.23</v>
      </c>
      <c r="I910" s="271"/>
      <c r="J910" s="267"/>
      <c r="K910" s="267"/>
      <c r="L910" s="272"/>
      <c r="M910" s="273"/>
      <c r="N910" s="274"/>
      <c r="O910" s="274"/>
      <c r="P910" s="274"/>
      <c r="Q910" s="274"/>
      <c r="R910" s="274"/>
      <c r="S910" s="274"/>
      <c r="T910" s="275"/>
      <c r="U910" s="13"/>
      <c r="V910" s="13"/>
      <c r="W910" s="13"/>
      <c r="X910" s="13"/>
      <c r="Y910" s="13"/>
      <c r="Z910" s="13"/>
      <c r="AA910" s="13"/>
      <c r="AB910" s="13"/>
      <c r="AC910" s="13"/>
      <c r="AD910" s="13"/>
      <c r="AE910" s="13"/>
      <c r="AT910" s="276" t="s">
        <v>271</v>
      </c>
      <c r="AU910" s="276" t="s">
        <v>99</v>
      </c>
      <c r="AV910" s="13" t="s">
        <v>99</v>
      </c>
      <c r="AW910" s="13" t="s">
        <v>38</v>
      </c>
      <c r="AX910" s="13" t="s">
        <v>83</v>
      </c>
      <c r="AY910" s="276" t="s">
        <v>184</v>
      </c>
    </row>
    <row r="911" s="13" customFormat="1">
      <c r="A911" s="13"/>
      <c r="B911" s="266"/>
      <c r="C911" s="267"/>
      <c r="D911" s="258" t="s">
        <v>271</v>
      </c>
      <c r="E911" s="268" t="s">
        <v>1</v>
      </c>
      <c r="F911" s="269" t="s">
        <v>1358</v>
      </c>
      <c r="G911" s="267"/>
      <c r="H911" s="270">
        <v>134.97</v>
      </c>
      <c r="I911" s="271"/>
      <c r="J911" s="267"/>
      <c r="K911" s="267"/>
      <c r="L911" s="272"/>
      <c r="M911" s="273"/>
      <c r="N911" s="274"/>
      <c r="O911" s="274"/>
      <c r="P911" s="274"/>
      <c r="Q911" s="274"/>
      <c r="R911" s="274"/>
      <c r="S911" s="274"/>
      <c r="T911" s="275"/>
      <c r="U911" s="13"/>
      <c r="V911" s="13"/>
      <c r="W911" s="13"/>
      <c r="X911" s="13"/>
      <c r="Y911" s="13"/>
      <c r="Z911" s="13"/>
      <c r="AA911" s="13"/>
      <c r="AB911" s="13"/>
      <c r="AC911" s="13"/>
      <c r="AD911" s="13"/>
      <c r="AE911" s="13"/>
      <c r="AT911" s="276" t="s">
        <v>271</v>
      </c>
      <c r="AU911" s="276" t="s">
        <v>99</v>
      </c>
      <c r="AV911" s="13" t="s">
        <v>99</v>
      </c>
      <c r="AW911" s="13" t="s">
        <v>38</v>
      </c>
      <c r="AX911" s="13" t="s">
        <v>83</v>
      </c>
      <c r="AY911" s="276" t="s">
        <v>184</v>
      </c>
    </row>
    <row r="912" s="13" customFormat="1">
      <c r="A912" s="13"/>
      <c r="B912" s="266"/>
      <c r="C912" s="267"/>
      <c r="D912" s="258" t="s">
        <v>271</v>
      </c>
      <c r="E912" s="268" t="s">
        <v>1</v>
      </c>
      <c r="F912" s="269" t="s">
        <v>1421</v>
      </c>
      <c r="G912" s="267"/>
      <c r="H912" s="270">
        <v>1.8400000000000001</v>
      </c>
      <c r="I912" s="271"/>
      <c r="J912" s="267"/>
      <c r="K912" s="267"/>
      <c r="L912" s="272"/>
      <c r="M912" s="273"/>
      <c r="N912" s="274"/>
      <c r="O912" s="274"/>
      <c r="P912" s="274"/>
      <c r="Q912" s="274"/>
      <c r="R912" s="274"/>
      <c r="S912" s="274"/>
      <c r="T912" s="275"/>
      <c r="U912" s="13"/>
      <c r="V912" s="13"/>
      <c r="W912" s="13"/>
      <c r="X912" s="13"/>
      <c r="Y912" s="13"/>
      <c r="Z912" s="13"/>
      <c r="AA912" s="13"/>
      <c r="AB912" s="13"/>
      <c r="AC912" s="13"/>
      <c r="AD912" s="13"/>
      <c r="AE912" s="13"/>
      <c r="AT912" s="276" t="s">
        <v>271</v>
      </c>
      <c r="AU912" s="276" t="s">
        <v>99</v>
      </c>
      <c r="AV912" s="13" t="s">
        <v>99</v>
      </c>
      <c r="AW912" s="13" t="s">
        <v>38</v>
      </c>
      <c r="AX912" s="13" t="s">
        <v>83</v>
      </c>
      <c r="AY912" s="276" t="s">
        <v>184</v>
      </c>
    </row>
    <row r="913" s="13" customFormat="1">
      <c r="A913" s="13"/>
      <c r="B913" s="266"/>
      <c r="C913" s="267"/>
      <c r="D913" s="258" t="s">
        <v>271</v>
      </c>
      <c r="E913" s="268" t="s">
        <v>1</v>
      </c>
      <c r="F913" s="269" t="s">
        <v>1035</v>
      </c>
      <c r="G913" s="267"/>
      <c r="H913" s="270">
        <v>30.98</v>
      </c>
      <c r="I913" s="271"/>
      <c r="J913" s="267"/>
      <c r="K913" s="267"/>
      <c r="L913" s="272"/>
      <c r="M913" s="273"/>
      <c r="N913" s="274"/>
      <c r="O913" s="274"/>
      <c r="P913" s="274"/>
      <c r="Q913" s="274"/>
      <c r="R913" s="274"/>
      <c r="S913" s="274"/>
      <c r="T913" s="275"/>
      <c r="U913" s="13"/>
      <c r="V913" s="13"/>
      <c r="W913" s="13"/>
      <c r="X913" s="13"/>
      <c r="Y913" s="13"/>
      <c r="Z913" s="13"/>
      <c r="AA913" s="13"/>
      <c r="AB913" s="13"/>
      <c r="AC913" s="13"/>
      <c r="AD913" s="13"/>
      <c r="AE913" s="13"/>
      <c r="AT913" s="276" t="s">
        <v>271</v>
      </c>
      <c r="AU913" s="276" t="s">
        <v>99</v>
      </c>
      <c r="AV913" s="13" t="s">
        <v>99</v>
      </c>
      <c r="AW913" s="13" t="s">
        <v>38</v>
      </c>
      <c r="AX913" s="13" t="s">
        <v>83</v>
      </c>
      <c r="AY913" s="276" t="s">
        <v>184</v>
      </c>
    </row>
    <row r="914" s="14" customFormat="1">
      <c r="A914" s="14"/>
      <c r="B914" s="277"/>
      <c r="C914" s="278"/>
      <c r="D914" s="258" t="s">
        <v>271</v>
      </c>
      <c r="E914" s="279" t="s">
        <v>1</v>
      </c>
      <c r="F914" s="280" t="s">
        <v>273</v>
      </c>
      <c r="G914" s="278"/>
      <c r="H914" s="281">
        <v>195.02000000000001</v>
      </c>
      <c r="I914" s="282"/>
      <c r="J914" s="278"/>
      <c r="K914" s="278"/>
      <c r="L914" s="283"/>
      <c r="M914" s="284"/>
      <c r="N914" s="285"/>
      <c r="O914" s="285"/>
      <c r="P914" s="285"/>
      <c r="Q914" s="285"/>
      <c r="R914" s="285"/>
      <c r="S914" s="285"/>
      <c r="T914" s="286"/>
      <c r="U914" s="14"/>
      <c r="V914" s="14"/>
      <c r="W914" s="14"/>
      <c r="X914" s="14"/>
      <c r="Y914" s="14"/>
      <c r="Z914" s="14"/>
      <c r="AA914" s="14"/>
      <c r="AB914" s="14"/>
      <c r="AC914" s="14"/>
      <c r="AD914" s="14"/>
      <c r="AE914" s="14"/>
      <c r="AT914" s="287" t="s">
        <v>271</v>
      </c>
      <c r="AU914" s="287" t="s">
        <v>99</v>
      </c>
      <c r="AV914" s="14" t="s">
        <v>196</v>
      </c>
      <c r="AW914" s="14" t="s">
        <v>38</v>
      </c>
      <c r="AX914" s="14" t="s">
        <v>91</v>
      </c>
      <c r="AY914" s="287" t="s">
        <v>184</v>
      </c>
    </row>
    <row r="915" s="2" customFormat="1" ht="16.5" customHeight="1">
      <c r="A915" s="40"/>
      <c r="B915" s="41"/>
      <c r="C915" s="245" t="s">
        <v>1422</v>
      </c>
      <c r="D915" s="245" t="s">
        <v>187</v>
      </c>
      <c r="E915" s="246" t="s">
        <v>1423</v>
      </c>
      <c r="F915" s="247" t="s">
        <v>1424</v>
      </c>
      <c r="G915" s="248" t="s">
        <v>269</v>
      </c>
      <c r="H915" s="249">
        <v>172.285</v>
      </c>
      <c r="I915" s="250"/>
      <c r="J915" s="251">
        <f>ROUND(I915*H915,2)</f>
        <v>0</v>
      </c>
      <c r="K915" s="247" t="s">
        <v>191</v>
      </c>
      <c r="L915" s="46"/>
      <c r="M915" s="252" t="s">
        <v>1</v>
      </c>
      <c r="N915" s="253" t="s">
        <v>49</v>
      </c>
      <c r="O915" s="93"/>
      <c r="P915" s="254">
        <f>O915*H915</f>
        <v>0</v>
      </c>
      <c r="Q915" s="254">
        <v>0.0045199999999999997</v>
      </c>
      <c r="R915" s="254">
        <f>Q915*H915</f>
        <v>0.77872819999999998</v>
      </c>
      <c r="S915" s="254">
        <v>0</v>
      </c>
      <c r="T915" s="255">
        <f>S915*H915</f>
        <v>0</v>
      </c>
      <c r="U915" s="40"/>
      <c r="V915" s="40"/>
      <c r="W915" s="40"/>
      <c r="X915" s="40"/>
      <c r="Y915" s="40"/>
      <c r="Z915" s="40"/>
      <c r="AA915" s="40"/>
      <c r="AB915" s="40"/>
      <c r="AC915" s="40"/>
      <c r="AD915" s="40"/>
      <c r="AE915" s="40"/>
      <c r="AR915" s="256" t="s">
        <v>332</v>
      </c>
      <c r="AT915" s="256" t="s">
        <v>187</v>
      </c>
      <c r="AU915" s="256" t="s">
        <v>99</v>
      </c>
      <c r="AY915" s="18" t="s">
        <v>184</v>
      </c>
      <c r="BE915" s="257">
        <f>IF(N915="základní",J915,0)</f>
        <v>0</v>
      </c>
      <c r="BF915" s="257">
        <f>IF(N915="snížená",J915,0)</f>
        <v>0</v>
      </c>
      <c r="BG915" s="257">
        <f>IF(N915="zákl. přenesená",J915,0)</f>
        <v>0</v>
      </c>
      <c r="BH915" s="257">
        <f>IF(N915="sníž. přenesená",J915,0)</f>
        <v>0</v>
      </c>
      <c r="BI915" s="257">
        <f>IF(N915="nulová",J915,0)</f>
        <v>0</v>
      </c>
      <c r="BJ915" s="18" t="s">
        <v>99</v>
      </c>
      <c r="BK915" s="257">
        <f>ROUND(I915*H915,2)</f>
        <v>0</v>
      </c>
      <c r="BL915" s="18" t="s">
        <v>332</v>
      </c>
      <c r="BM915" s="256" t="s">
        <v>1425</v>
      </c>
    </row>
    <row r="916" s="2" customFormat="1">
      <c r="A916" s="40"/>
      <c r="B916" s="41"/>
      <c r="C916" s="42"/>
      <c r="D916" s="258" t="s">
        <v>194</v>
      </c>
      <c r="E916" s="42"/>
      <c r="F916" s="259" t="s">
        <v>1426</v>
      </c>
      <c r="G916" s="42"/>
      <c r="H916" s="42"/>
      <c r="I916" s="156"/>
      <c r="J916" s="42"/>
      <c r="K916" s="42"/>
      <c r="L916" s="46"/>
      <c r="M916" s="260"/>
      <c r="N916" s="261"/>
      <c r="O916" s="93"/>
      <c r="P916" s="93"/>
      <c r="Q916" s="93"/>
      <c r="R916" s="93"/>
      <c r="S916" s="93"/>
      <c r="T916" s="94"/>
      <c r="U916" s="40"/>
      <c r="V916" s="40"/>
      <c r="W916" s="40"/>
      <c r="X916" s="40"/>
      <c r="Y916" s="40"/>
      <c r="Z916" s="40"/>
      <c r="AA916" s="40"/>
      <c r="AB916" s="40"/>
      <c r="AC916" s="40"/>
      <c r="AD916" s="40"/>
      <c r="AE916" s="40"/>
      <c r="AT916" s="18" t="s">
        <v>194</v>
      </c>
      <c r="AU916" s="18" t="s">
        <v>99</v>
      </c>
    </row>
    <row r="917" s="15" customFormat="1">
      <c r="A917" s="15"/>
      <c r="B917" s="288"/>
      <c r="C917" s="289"/>
      <c r="D917" s="258" t="s">
        <v>271</v>
      </c>
      <c r="E917" s="290" t="s">
        <v>1</v>
      </c>
      <c r="F917" s="291" t="s">
        <v>874</v>
      </c>
      <c r="G917" s="289"/>
      <c r="H917" s="290" t="s">
        <v>1</v>
      </c>
      <c r="I917" s="292"/>
      <c r="J917" s="289"/>
      <c r="K917" s="289"/>
      <c r="L917" s="293"/>
      <c r="M917" s="294"/>
      <c r="N917" s="295"/>
      <c r="O917" s="295"/>
      <c r="P917" s="295"/>
      <c r="Q917" s="295"/>
      <c r="R917" s="295"/>
      <c r="S917" s="295"/>
      <c r="T917" s="296"/>
      <c r="U917" s="15"/>
      <c r="V917" s="15"/>
      <c r="W917" s="15"/>
      <c r="X917" s="15"/>
      <c r="Y917" s="15"/>
      <c r="Z917" s="15"/>
      <c r="AA917" s="15"/>
      <c r="AB917" s="15"/>
      <c r="AC917" s="15"/>
      <c r="AD917" s="15"/>
      <c r="AE917" s="15"/>
      <c r="AT917" s="297" t="s">
        <v>271</v>
      </c>
      <c r="AU917" s="297" t="s">
        <v>99</v>
      </c>
      <c r="AV917" s="15" t="s">
        <v>91</v>
      </c>
      <c r="AW917" s="15" t="s">
        <v>38</v>
      </c>
      <c r="AX917" s="15" t="s">
        <v>83</v>
      </c>
      <c r="AY917" s="297" t="s">
        <v>184</v>
      </c>
    </row>
    <row r="918" s="13" customFormat="1">
      <c r="A918" s="13"/>
      <c r="B918" s="266"/>
      <c r="C918" s="267"/>
      <c r="D918" s="258" t="s">
        <v>271</v>
      </c>
      <c r="E918" s="268" t="s">
        <v>1</v>
      </c>
      <c r="F918" s="269" t="s">
        <v>1427</v>
      </c>
      <c r="G918" s="267"/>
      <c r="H918" s="270">
        <v>172.285</v>
      </c>
      <c r="I918" s="271"/>
      <c r="J918" s="267"/>
      <c r="K918" s="267"/>
      <c r="L918" s="272"/>
      <c r="M918" s="273"/>
      <c r="N918" s="274"/>
      <c r="O918" s="274"/>
      <c r="P918" s="274"/>
      <c r="Q918" s="274"/>
      <c r="R918" s="274"/>
      <c r="S918" s="274"/>
      <c r="T918" s="275"/>
      <c r="U918" s="13"/>
      <c r="V918" s="13"/>
      <c r="W918" s="13"/>
      <c r="X918" s="13"/>
      <c r="Y918" s="13"/>
      <c r="Z918" s="13"/>
      <c r="AA918" s="13"/>
      <c r="AB918" s="13"/>
      <c r="AC918" s="13"/>
      <c r="AD918" s="13"/>
      <c r="AE918" s="13"/>
      <c r="AT918" s="276" t="s">
        <v>271</v>
      </c>
      <c r="AU918" s="276" t="s">
        <v>99</v>
      </c>
      <c r="AV918" s="13" t="s">
        <v>99</v>
      </c>
      <c r="AW918" s="13" t="s">
        <v>38</v>
      </c>
      <c r="AX918" s="13" t="s">
        <v>83</v>
      </c>
      <c r="AY918" s="276" t="s">
        <v>184</v>
      </c>
    </row>
    <row r="919" s="14" customFormat="1">
      <c r="A919" s="14"/>
      <c r="B919" s="277"/>
      <c r="C919" s="278"/>
      <c r="D919" s="258" t="s">
        <v>271</v>
      </c>
      <c r="E919" s="279" t="s">
        <v>1</v>
      </c>
      <c r="F919" s="280" t="s">
        <v>273</v>
      </c>
      <c r="G919" s="278"/>
      <c r="H919" s="281">
        <v>172.285</v>
      </c>
      <c r="I919" s="282"/>
      <c r="J919" s="278"/>
      <c r="K919" s="278"/>
      <c r="L919" s="283"/>
      <c r="M919" s="284"/>
      <c r="N919" s="285"/>
      <c r="O919" s="285"/>
      <c r="P919" s="285"/>
      <c r="Q919" s="285"/>
      <c r="R919" s="285"/>
      <c r="S919" s="285"/>
      <c r="T919" s="286"/>
      <c r="U919" s="14"/>
      <c r="V919" s="14"/>
      <c r="W919" s="14"/>
      <c r="X919" s="14"/>
      <c r="Y919" s="14"/>
      <c r="Z919" s="14"/>
      <c r="AA919" s="14"/>
      <c r="AB919" s="14"/>
      <c r="AC919" s="14"/>
      <c r="AD919" s="14"/>
      <c r="AE919" s="14"/>
      <c r="AT919" s="287" t="s">
        <v>271</v>
      </c>
      <c r="AU919" s="287" t="s">
        <v>99</v>
      </c>
      <c r="AV919" s="14" t="s">
        <v>196</v>
      </c>
      <c r="AW919" s="14" t="s">
        <v>38</v>
      </c>
      <c r="AX919" s="14" t="s">
        <v>91</v>
      </c>
      <c r="AY919" s="287" t="s">
        <v>184</v>
      </c>
    </row>
    <row r="920" s="2" customFormat="1" ht="16.5" customHeight="1">
      <c r="A920" s="40"/>
      <c r="B920" s="41"/>
      <c r="C920" s="245" t="s">
        <v>1428</v>
      </c>
      <c r="D920" s="245" t="s">
        <v>187</v>
      </c>
      <c r="E920" s="246" t="s">
        <v>1429</v>
      </c>
      <c r="F920" s="247" t="s">
        <v>1430</v>
      </c>
      <c r="G920" s="248" t="s">
        <v>269</v>
      </c>
      <c r="H920" s="249">
        <v>111.74</v>
      </c>
      <c r="I920" s="250"/>
      <c r="J920" s="251">
        <f>ROUND(I920*H920,2)</f>
        <v>0</v>
      </c>
      <c r="K920" s="247" t="s">
        <v>191</v>
      </c>
      <c r="L920" s="46"/>
      <c r="M920" s="252" t="s">
        <v>1</v>
      </c>
      <c r="N920" s="253" t="s">
        <v>49</v>
      </c>
      <c r="O920" s="93"/>
      <c r="P920" s="254">
        <f>O920*H920</f>
        <v>0</v>
      </c>
      <c r="Q920" s="254">
        <v>0.0044999999999999997</v>
      </c>
      <c r="R920" s="254">
        <f>Q920*H920</f>
        <v>0.50282999999999989</v>
      </c>
      <c r="S920" s="254">
        <v>0</v>
      </c>
      <c r="T920" s="255">
        <f>S920*H920</f>
        <v>0</v>
      </c>
      <c r="U920" s="40"/>
      <c r="V920" s="40"/>
      <c r="W920" s="40"/>
      <c r="X920" s="40"/>
      <c r="Y920" s="40"/>
      <c r="Z920" s="40"/>
      <c r="AA920" s="40"/>
      <c r="AB920" s="40"/>
      <c r="AC920" s="40"/>
      <c r="AD920" s="40"/>
      <c r="AE920" s="40"/>
      <c r="AR920" s="256" t="s">
        <v>332</v>
      </c>
      <c r="AT920" s="256" t="s">
        <v>187</v>
      </c>
      <c r="AU920" s="256" t="s">
        <v>99</v>
      </c>
      <c r="AY920" s="18" t="s">
        <v>184</v>
      </c>
      <c r="BE920" s="257">
        <f>IF(N920="základní",J920,0)</f>
        <v>0</v>
      </c>
      <c r="BF920" s="257">
        <f>IF(N920="snížená",J920,0)</f>
        <v>0</v>
      </c>
      <c r="BG920" s="257">
        <f>IF(N920="zákl. přenesená",J920,0)</f>
        <v>0</v>
      </c>
      <c r="BH920" s="257">
        <f>IF(N920="sníž. přenesená",J920,0)</f>
        <v>0</v>
      </c>
      <c r="BI920" s="257">
        <f>IF(N920="nulová",J920,0)</f>
        <v>0</v>
      </c>
      <c r="BJ920" s="18" t="s">
        <v>99</v>
      </c>
      <c r="BK920" s="257">
        <f>ROUND(I920*H920,2)</f>
        <v>0</v>
      </c>
      <c r="BL920" s="18" t="s">
        <v>332</v>
      </c>
      <c r="BM920" s="256" t="s">
        <v>1431</v>
      </c>
    </row>
    <row r="921" s="2" customFormat="1">
      <c r="A921" s="40"/>
      <c r="B921" s="41"/>
      <c r="C921" s="42"/>
      <c r="D921" s="258" t="s">
        <v>194</v>
      </c>
      <c r="E921" s="42"/>
      <c r="F921" s="259" t="s">
        <v>1426</v>
      </c>
      <c r="G921" s="42"/>
      <c r="H921" s="42"/>
      <c r="I921" s="156"/>
      <c r="J921" s="42"/>
      <c r="K921" s="42"/>
      <c r="L921" s="46"/>
      <c r="M921" s="260"/>
      <c r="N921" s="261"/>
      <c r="O921" s="93"/>
      <c r="P921" s="93"/>
      <c r="Q921" s="93"/>
      <c r="R921" s="93"/>
      <c r="S921" s="93"/>
      <c r="T921" s="94"/>
      <c r="U921" s="40"/>
      <c r="V921" s="40"/>
      <c r="W921" s="40"/>
      <c r="X921" s="40"/>
      <c r="Y921" s="40"/>
      <c r="Z921" s="40"/>
      <c r="AA921" s="40"/>
      <c r="AB921" s="40"/>
      <c r="AC921" s="40"/>
      <c r="AD921" s="40"/>
      <c r="AE921" s="40"/>
      <c r="AT921" s="18" t="s">
        <v>194</v>
      </c>
      <c r="AU921" s="18" t="s">
        <v>99</v>
      </c>
    </row>
    <row r="922" s="15" customFormat="1">
      <c r="A922" s="15"/>
      <c r="B922" s="288"/>
      <c r="C922" s="289"/>
      <c r="D922" s="258" t="s">
        <v>271</v>
      </c>
      <c r="E922" s="290" t="s">
        <v>1</v>
      </c>
      <c r="F922" s="291" t="s">
        <v>448</v>
      </c>
      <c r="G922" s="289"/>
      <c r="H922" s="290" t="s">
        <v>1</v>
      </c>
      <c r="I922" s="292"/>
      <c r="J922" s="289"/>
      <c r="K922" s="289"/>
      <c r="L922" s="293"/>
      <c r="M922" s="294"/>
      <c r="N922" s="295"/>
      <c r="O922" s="295"/>
      <c r="P922" s="295"/>
      <c r="Q922" s="295"/>
      <c r="R922" s="295"/>
      <c r="S922" s="295"/>
      <c r="T922" s="296"/>
      <c r="U922" s="15"/>
      <c r="V922" s="15"/>
      <c r="W922" s="15"/>
      <c r="X922" s="15"/>
      <c r="Y922" s="15"/>
      <c r="Z922" s="15"/>
      <c r="AA922" s="15"/>
      <c r="AB922" s="15"/>
      <c r="AC922" s="15"/>
      <c r="AD922" s="15"/>
      <c r="AE922" s="15"/>
      <c r="AT922" s="297" t="s">
        <v>271</v>
      </c>
      <c r="AU922" s="297" t="s">
        <v>99</v>
      </c>
      <c r="AV922" s="15" t="s">
        <v>91</v>
      </c>
      <c r="AW922" s="15" t="s">
        <v>38</v>
      </c>
      <c r="AX922" s="15" t="s">
        <v>83</v>
      </c>
      <c r="AY922" s="297" t="s">
        <v>184</v>
      </c>
    </row>
    <row r="923" s="13" customFormat="1">
      <c r="A923" s="13"/>
      <c r="B923" s="266"/>
      <c r="C923" s="267"/>
      <c r="D923" s="258" t="s">
        <v>271</v>
      </c>
      <c r="E923" s="268" t="s">
        <v>1</v>
      </c>
      <c r="F923" s="269" t="s">
        <v>796</v>
      </c>
      <c r="G923" s="267"/>
      <c r="H923" s="270">
        <v>111.74</v>
      </c>
      <c r="I923" s="271"/>
      <c r="J923" s="267"/>
      <c r="K923" s="267"/>
      <c r="L923" s="272"/>
      <c r="M923" s="273"/>
      <c r="N923" s="274"/>
      <c r="O923" s="274"/>
      <c r="P923" s="274"/>
      <c r="Q923" s="274"/>
      <c r="R923" s="274"/>
      <c r="S923" s="274"/>
      <c r="T923" s="275"/>
      <c r="U923" s="13"/>
      <c r="V923" s="13"/>
      <c r="W923" s="13"/>
      <c r="X923" s="13"/>
      <c r="Y923" s="13"/>
      <c r="Z923" s="13"/>
      <c r="AA923" s="13"/>
      <c r="AB923" s="13"/>
      <c r="AC923" s="13"/>
      <c r="AD923" s="13"/>
      <c r="AE923" s="13"/>
      <c r="AT923" s="276" t="s">
        <v>271</v>
      </c>
      <c r="AU923" s="276" t="s">
        <v>99</v>
      </c>
      <c r="AV923" s="13" t="s">
        <v>99</v>
      </c>
      <c r="AW923" s="13" t="s">
        <v>38</v>
      </c>
      <c r="AX923" s="13" t="s">
        <v>83</v>
      </c>
      <c r="AY923" s="276" t="s">
        <v>184</v>
      </c>
    </row>
    <row r="924" s="14" customFormat="1">
      <c r="A924" s="14"/>
      <c r="B924" s="277"/>
      <c r="C924" s="278"/>
      <c r="D924" s="258" t="s">
        <v>271</v>
      </c>
      <c r="E924" s="279" t="s">
        <v>1</v>
      </c>
      <c r="F924" s="280" t="s">
        <v>273</v>
      </c>
      <c r="G924" s="278"/>
      <c r="H924" s="281">
        <v>111.74</v>
      </c>
      <c r="I924" s="282"/>
      <c r="J924" s="278"/>
      <c r="K924" s="278"/>
      <c r="L924" s="283"/>
      <c r="M924" s="284"/>
      <c r="N924" s="285"/>
      <c r="O924" s="285"/>
      <c r="P924" s="285"/>
      <c r="Q924" s="285"/>
      <c r="R924" s="285"/>
      <c r="S924" s="285"/>
      <c r="T924" s="286"/>
      <c r="U924" s="14"/>
      <c r="V924" s="14"/>
      <c r="W924" s="14"/>
      <c r="X924" s="14"/>
      <c r="Y924" s="14"/>
      <c r="Z924" s="14"/>
      <c r="AA924" s="14"/>
      <c r="AB924" s="14"/>
      <c r="AC924" s="14"/>
      <c r="AD924" s="14"/>
      <c r="AE924" s="14"/>
      <c r="AT924" s="287" t="s">
        <v>271</v>
      </c>
      <c r="AU924" s="287" t="s">
        <v>99</v>
      </c>
      <c r="AV924" s="14" t="s">
        <v>196</v>
      </c>
      <c r="AW924" s="14" t="s">
        <v>38</v>
      </c>
      <c r="AX924" s="14" t="s">
        <v>91</v>
      </c>
      <c r="AY924" s="287" t="s">
        <v>184</v>
      </c>
    </row>
    <row r="925" s="2" customFormat="1" ht="16.5" customHeight="1">
      <c r="A925" s="40"/>
      <c r="B925" s="41"/>
      <c r="C925" s="245" t="s">
        <v>1432</v>
      </c>
      <c r="D925" s="245" t="s">
        <v>187</v>
      </c>
      <c r="E925" s="246" t="s">
        <v>1433</v>
      </c>
      <c r="F925" s="247" t="s">
        <v>1434</v>
      </c>
      <c r="G925" s="248" t="s">
        <v>269</v>
      </c>
      <c r="H925" s="249">
        <v>157.42400000000001</v>
      </c>
      <c r="I925" s="250"/>
      <c r="J925" s="251">
        <f>ROUND(I925*H925,2)</f>
        <v>0</v>
      </c>
      <c r="K925" s="247" t="s">
        <v>284</v>
      </c>
      <c r="L925" s="46"/>
      <c r="M925" s="252" t="s">
        <v>1</v>
      </c>
      <c r="N925" s="253" t="s">
        <v>49</v>
      </c>
      <c r="O925" s="93"/>
      <c r="P925" s="254">
        <f>O925*H925</f>
        <v>0</v>
      </c>
      <c r="Q925" s="254">
        <v>0.0045199999999999997</v>
      </c>
      <c r="R925" s="254">
        <f>Q925*H925</f>
        <v>0.71155647999999994</v>
      </c>
      <c r="S925" s="254">
        <v>0</v>
      </c>
      <c r="T925" s="255">
        <f>S925*H925</f>
        <v>0</v>
      </c>
      <c r="U925" s="40"/>
      <c r="V925" s="40"/>
      <c r="W925" s="40"/>
      <c r="X925" s="40"/>
      <c r="Y925" s="40"/>
      <c r="Z925" s="40"/>
      <c r="AA925" s="40"/>
      <c r="AB925" s="40"/>
      <c r="AC925" s="40"/>
      <c r="AD925" s="40"/>
      <c r="AE925" s="40"/>
      <c r="AR925" s="256" t="s">
        <v>332</v>
      </c>
      <c r="AT925" s="256" t="s">
        <v>187</v>
      </c>
      <c r="AU925" s="256" t="s">
        <v>99</v>
      </c>
      <c r="AY925" s="18" t="s">
        <v>184</v>
      </c>
      <c r="BE925" s="257">
        <f>IF(N925="základní",J925,0)</f>
        <v>0</v>
      </c>
      <c r="BF925" s="257">
        <f>IF(N925="snížená",J925,0)</f>
        <v>0</v>
      </c>
      <c r="BG925" s="257">
        <f>IF(N925="zákl. přenesená",J925,0)</f>
        <v>0</v>
      </c>
      <c r="BH925" s="257">
        <f>IF(N925="sníž. přenesená",J925,0)</f>
        <v>0</v>
      </c>
      <c r="BI925" s="257">
        <f>IF(N925="nulová",J925,0)</f>
        <v>0</v>
      </c>
      <c r="BJ925" s="18" t="s">
        <v>99</v>
      </c>
      <c r="BK925" s="257">
        <f>ROUND(I925*H925,2)</f>
        <v>0</v>
      </c>
      <c r="BL925" s="18" t="s">
        <v>332</v>
      </c>
      <c r="BM925" s="256" t="s">
        <v>1435</v>
      </c>
    </row>
    <row r="926" s="2" customFormat="1">
      <c r="A926" s="40"/>
      <c r="B926" s="41"/>
      <c r="C926" s="42"/>
      <c r="D926" s="258" t="s">
        <v>194</v>
      </c>
      <c r="E926" s="42"/>
      <c r="F926" s="259" t="s">
        <v>1436</v>
      </c>
      <c r="G926" s="42"/>
      <c r="H926" s="42"/>
      <c r="I926" s="156"/>
      <c r="J926" s="42"/>
      <c r="K926" s="42"/>
      <c r="L926" s="46"/>
      <c r="M926" s="260"/>
      <c r="N926" s="261"/>
      <c r="O926" s="93"/>
      <c r="P926" s="93"/>
      <c r="Q926" s="93"/>
      <c r="R926" s="93"/>
      <c r="S926" s="93"/>
      <c r="T926" s="94"/>
      <c r="U926" s="40"/>
      <c r="V926" s="40"/>
      <c r="W926" s="40"/>
      <c r="X926" s="40"/>
      <c r="Y926" s="40"/>
      <c r="Z926" s="40"/>
      <c r="AA926" s="40"/>
      <c r="AB926" s="40"/>
      <c r="AC926" s="40"/>
      <c r="AD926" s="40"/>
      <c r="AE926" s="40"/>
      <c r="AT926" s="18" t="s">
        <v>194</v>
      </c>
      <c r="AU926" s="18" t="s">
        <v>99</v>
      </c>
    </row>
    <row r="927" s="15" customFormat="1">
      <c r="A927" s="15"/>
      <c r="B927" s="288"/>
      <c r="C927" s="289"/>
      <c r="D927" s="258" t="s">
        <v>271</v>
      </c>
      <c r="E927" s="290" t="s">
        <v>1</v>
      </c>
      <c r="F927" s="291" t="s">
        <v>760</v>
      </c>
      <c r="G927" s="289"/>
      <c r="H927" s="290" t="s">
        <v>1</v>
      </c>
      <c r="I927" s="292"/>
      <c r="J927" s="289"/>
      <c r="K927" s="289"/>
      <c r="L927" s="293"/>
      <c r="M927" s="294"/>
      <c r="N927" s="295"/>
      <c r="O927" s="295"/>
      <c r="P927" s="295"/>
      <c r="Q927" s="295"/>
      <c r="R927" s="295"/>
      <c r="S927" s="295"/>
      <c r="T927" s="296"/>
      <c r="U927" s="15"/>
      <c r="V927" s="15"/>
      <c r="W927" s="15"/>
      <c r="X927" s="15"/>
      <c r="Y927" s="15"/>
      <c r="Z927" s="15"/>
      <c r="AA927" s="15"/>
      <c r="AB927" s="15"/>
      <c r="AC927" s="15"/>
      <c r="AD927" s="15"/>
      <c r="AE927" s="15"/>
      <c r="AT927" s="297" t="s">
        <v>271</v>
      </c>
      <c r="AU927" s="297" t="s">
        <v>99</v>
      </c>
      <c r="AV927" s="15" t="s">
        <v>91</v>
      </c>
      <c r="AW927" s="15" t="s">
        <v>38</v>
      </c>
      <c r="AX927" s="15" t="s">
        <v>83</v>
      </c>
      <c r="AY927" s="297" t="s">
        <v>184</v>
      </c>
    </row>
    <row r="928" s="13" customFormat="1">
      <c r="A928" s="13"/>
      <c r="B928" s="266"/>
      <c r="C928" s="267"/>
      <c r="D928" s="258" t="s">
        <v>271</v>
      </c>
      <c r="E928" s="268" t="s">
        <v>1</v>
      </c>
      <c r="F928" s="269" t="s">
        <v>845</v>
      </c>
      <c r="G928" s="267"/>
      <c r="H928" s="270">
        <v>157.42400000000001</v>
      </c>
      <c r="I928" s="271"/>
      <c r="J928" s="267"/>
      <c r="K928" s="267"/>
      <c r="L928" s="272"/>
      <c r="M928" s="273"/>
      <c r="N928" s="274"/>
      <c r="O928" s="274"/>
      <c r="P928" s="274"/>
      <c r="Q928" s="274"/>
      <c r="R928" s="274"/>
      <c r="S928" s="274"/>
      <c r="T928" s="275"/>
      <c r="U928" s="13"/>
      <c r="V928" s="13"/>
      <c r="W928" s="13"/>
      <c r="X928" s="13"/>
      <c r="Y928" s="13"/>
      <c r="Z928" s="13"/>
      <c r="AA928" s="13"/>
      <c r="AB928" s="13"/>
      <c r="AC928" s="13"/>
      <c r="AD928" s="13"/>
      <c r="AE928" s="13"/>
      <c r="AT928" s="276" t="s">
        <v>271</v>
      </c>
      <c r="AU928" s="276" t="s">
        <v>99</v>
      </c>
      <c r="AV928" s="13" t="s">
        <v>99</v>
      </c>
      <c r="AW928" s="13" t="s">
        <v>38</v>
      </c>
      <c r="AX928" s="13" t="s">
        <v>83</v>
      </c>
      <c r="AY928" s="276" t="s">
        <v>184</v>
      </c>
    </row>
    <row r="929" s="14" customFormat="1">
      <c r="A929" s="14"/>
      <c r="B929" s="277"/>
      <c r="C929" s="278"/>
      <c r="D929" s="258" t="s">
        <v>271</v>
      </c>
      <c r="E929" s="279" t="s">
        <v>1</v>
      </c>
      <c r="F929" s="280" t="s">
        <v>273</v>
      </c>
      <c r="G929" s="278"/>
      <c r="H929" s="281">
        <v>157.42400000000001</v>
      </c>
      <c r="I929" s="282"/>
      <c r="J929" s="278"/>
      <c r="K929" s="278"/>
      <c r="L929" s="283"/>
      <c r="M929" s="284"/>
      <c r="N929" s="285"/>
      <c r="O929" s="285"/>
      <c r="P929" s="285"/>
      <c r="Q929" s="285"/>
      <c r="R929" s="285"/>
      <c r="S929" s="285"/>
      <c r="T929" s="286"/>
      <c r="U929" s="14"/>
      <c r="V929" s="14"/>
      <c r="W929" s="14"/>
      <c r="X929" s="14"/>
      <c r="Y929" s="14"/>
      <c r="Z929" s="14"/>
      <c r="AA929" s="14"/>
      <c r="AB929" s="14"/>
      <c r="AC929" s="14"/>
      <c r="AD929" s="14"/>
      <c r="AE929" s="14"/>
      <c r="AT929" s="287" t="s">
        <v>271</v>
      </c>
      <c r="AU929" s="287" t="s">
        <v>99</v>
      </c>
      <c r="AV929" s="14" t="s">
        <v>196</v>
      </c>
      <c r="AW929" s="14" t="s">
        <v>38</v>
      </c>
      <c r="AX929" s="14" t="s">
        <v>91</v>
      </c>
      <c r="AY929" s="287" t="s">
        <v>184</v>
      </c>
    </row>
    <row r="930" s="2" customFormat="1" ht="16.5" customHeight="1">
      <c r="A930" s="40"/>
      <c r="B930" s="41"/>
      <c r="C930" s="245" t="s">
        <v>1437</v>
      </c>
      <c r="D930" s="245" t="s">
        <v>187</v>
      </c>
      <c r="E930" s="246" t="s">
        <v>1438</v>
      </c>
      <c r="F930" s="247" t="s">
        <v>1439</v>
      </c>
      <c r="G930" s="248" t="s">
        <v>269</v>
      </c>
      <c r="H930" s="249">
        <v>418.548</v>
      </c>
      <c r="I930" s="250"/>
      <c r="J930" s="251">
        <f>ROUND(I930*H930,2)</f>
        <v>0</v>
      </c>
      <c r="K930" s="247" t="s">
        <v>284</v>
      </c>
      <c r="L930" s="46"/>
      <c r="M930" s="252" t="s">
        <v>1</v>
      </c>
      <c r="N930" s="253" t="s">
        <v>49</v>
      </c>
      <c r="O930" s="93"/>
      <c r="P930" s="254">
        <f>O930*H930</f>
        <v>0</v>
      </c>
      <c r="Q930" s="254">
        <v>0.0045199999999999997</v>
      </c>
      <c r="R930" s="254">
        <f>Q930*H930</f>
        <v>1.8918369599999998</v>
      </c>
      <c r="S930" s="254">
        <v>0</v>
      </c>
      <c r="T930" s="255">
        <f>S930*H930</f>
        <v>0</v>
      </c>
      <c r="U930" s="40"/>
      <c r="V930" s="40"/>
      <c r="W930" s="40"/>
      <c r="X930" s="40"/>
      <c r="Y930" s="40"/>
      <c r="Z930" s="40"/>
      <c r="AA930" s="40"/>
      <c r="AB930" s="40"/>
      <c r="AC930" s="40"/>
      <c r="AD930" s="40"/>
      <c r="AE930" s="40"/>
      <c r="AR930" s="256" t="s">
        <v>332</v>
      </c>
      <c r="AT930" s="256" t="s">
        <v>187</v>
      </c>
      <c r="AU930" s="256" t="s">
        <v>99</v>
      </c>
      <c r="AY930" s="18" t="s">
        <v>184</v>
      </c>
      <c r="BE930" s="257">
        <f>IF(N930="základní",J930,0)</f>
        <v>0</v>
      </c>
      <c r="BF930" s="257">
        <f>IF(N930="snížená",J930,0)</f>
        <v>0</v>
      </c>
      <c r="BG930" s="257">
        <f>IF(N930="zákl. přenesená",J930,0)</f>
        <v>0</v>
      </c>
      <c r="BH930" s="257">
        <f>IF(N930="sníž. přenesená",J930,0)</f>
        <v>0</v>
      </c>
      <c r="BI930" s="257">
        <f>IF(N930="nulová",J930,0)</f>
        <v>0</v>
      </c>
      <c r="BJ930" s="18" t="s">
        <v>99</v>
      </c>
      <c r="BK930" s="257">
        <f>ROUND(I930*H930,2)</f>
        <v>0</v>
      </c>
      <c r="BL930" s="18" t="s">
        <v>332</v>
      </c>
      <c r="BM930" s="256" t="s">
        <v>1440</v>
      </c>
    </row>
    <row r="931" s="2" customFormat="1">
      <c r="A931" s="40"/>
      <c r="B931" s="41"/>
      <c r="C931" s="42"/>
      <c r="D931" s="258" t="s">
        <v>194</v>
      </c>
      <c r="E931" s="42"/>
      <c r="F931" s="259" t="s">
        <v>1436</v>
      </c>
      <c r="G931" s="42"/>
      <c r="H931" s="42"/>
      <c r="I931" s="156"/>
      <c r="J931" s="42"/>
      <c r="K931" s="42"/>
      <c r="L931" s="46"/>
      <c r="M931" s="260"/>
      <c r="N931" s="261"/>
      <c r="O931" s="93"/>
      <c r="P931" s="93"/>
      <c r="Q931" s="93"/>
      <c r="R931" s="93"/>
      <c r="S931" s="93"/>
      <c r="T931" s="94"/>
      <c r="U931" s="40"/>
      <c r="V931" s="40"/>
      <c r="W931" s="40"/>
      <c r="X931" s="40"/>
      <c r="Y931" s="40"/>
      <c r="Z931" s="40"/>
      <c r="AA931" s="40"/>
      <c r="AB931" s="40"/>
      <c r="AC931" s="40"/>
      <c r="AD931" s="40"/>
      <c r="AE931" s="40"/>
      <c r="AT931" s="18" t="s">
        <v>194</v>
      </c>
      <c r="AU931" s="18" t="s">
        <v>99</v>
      </c>
    </row>
    <row r="932" s="15" customFormat="1">
      <c r="A932" s="15"/>
      <c r="B932" s="288"/>
      <c r="C932" s="289"/>
      <c r="D932" s="258" t="s">
        <v>271</v>
      </c>
      <c r="E932" s="290" t="s">
        <v>1</v>
      </c>
      <c r="F932" s="291" t="s">
        <v>535</v>
      </c>
      <c r="G932" s="289"/>
      <c r="H932" s="290" t="s">
        <v>1</v>
      </c>
      <c r="I932" s="292"/>
      <c r="J932" s="289"/>
      <c r="K932" s="289"/>
      <c r="L932" s="293"/>
      <c r="M932" s="294"/>
      <c r="N932" s="295"/>
      <c r="O932" s="295"/>
      <c r="P932" s="295"/>
      <c r="Q932" s="295"/>
      <c r="R932" s="295"/>
      <c r="S932" s="295"/>
      <c r="T932" s="296"/>
      <c r="U932" s="15"/>
      <c r="V932" s="15"/>
      <c r="W932" s="15"/>
      <c r="X932" s="15"/>
      <c r="Y932" s="15"/>
      <c r="Z932" s="15"/>
      <c r="AA932" s="15"/>
      <c r="AB932" s="15"/>
      <c r="AC932" s="15"/>
      <c r="AD932" s="15"/>
      <c r="AE932" s="15"/>
      <c r="AT932" s="297" t="s">
        <v>271</v>
      </c>
      <c r="AU932" s="297" t="s">
        <v>99</v>
      </c>
      <c r="AV932" s="15" t="s">
        <v>91</v>
      </c>
      <c r="AW932" s="15" t="s">
        <v>38</v>
      </c>
      <c r="AX932" s="15" t="s">
        <v>83</v>
      </c>
      <c r="AY932" s="297" t="s">
        <v>184</v>
      </c>
    </row>
    <row r="933" s="13" customFormat="1">
      <c r="A933" s="13"/>
      <c r="B933" s="266"/>
      <c r="C933" s="267"/>
      <c r="D933" s="258" t="s">
        <v>271</v>
      </c>
      <c r="E933" s="268" t="s">
        <v>1</v>
      </c>
      <c r="F933" s="269" t="s">
        <v>848</v>
      </c>
      <c r="G933" s="267"/>
      <c r="H933" s="270">
        <v>290.94799999999998</v>
      </c>
      <c r="I933" s="271"/>
      <c r="J933" s="267"/>
      <c r="K933" s="267"/>
      <c r="L933" s="272"/>
      <c r="M933" s="273"/>
      <c r="N933" s="274"/>
      <c r="O933" s="274"/>
      <c r="P933" s="274"/>
      <c r="Q933" s="274"/>
      <c r="R933" s="274"/>
      <c r="S933" s="274"/>
      <c r="T933" s="275"/>
      <c r="U933" s="13"/>
      <c r="V933" s="13"/>
      <c r="W933" s="13"/>
      <c r="X933" s="13"/>
      <c r="Y933" s="13"/>
      <c r="Z933" s="13"/>
      <c r="AA933" s="13"/>
      <c r="AB933" s="13"/>
      <c r="AC933" s="13"/>
      <c r="AD933" s="13"/>
      <c r="AE933" s="13"/>
      <c r="AT933" s="276" t="s">
        <v>271</v>
      </c>
      <c r="AU933" s="276" t="s">
        <v>99</v>
      </c>
      <c r="AV933" s="13" t="s">
        <v>99</v>
      </c>
      <c r="AW933" s="13" t="s">
        <v>38</v>
      </c>
      <c r="AX933" s="13" t="s">
        <v>83</v>
      </c>
      <c r="AY933" s="276" t="s">
        <v>184</v>
      </c>
    </row>
    <row r="934" s="13" customFormat="1">
      <c r="A934" s="13"/>
      <c r="B934" s="266"/>
      <c r="C934" s="267"/>
      <c r="D934" s="258" t="s">
        <v>271</v>
      </c>
      <c r="E934" s="268" t="s">
        <v>1</v>
      </c>
      <c r="F934" s="269" t="s">
        <v>849</v>
      </c>
      <c r="G934" s="267"/>
      <c r="H934" s="270">
        <v>127.59999999999999</v>
      </c>
      <c r="I934" s="271"/>
      <c r="J934" s="267"/>
      <c r="K934" s="267"/>
      <c r="L934" s="272"/>
      <c r="M934" s="273"/>
      <c r="N934" s="274"/>
      <c r="O934" s="274"/>
      <c r="P934" s="274"/>
      <c r="Q934" s="274"/>
      <c r="R934" s="274"/>
      <c r="S934" s="274"/>
      <c r="T934" s="275"/>
      <c r="U934" s="13"/>
      <c r="V934" s="13"/>
      <c r="W934" s="13"/>
      <c r="X934" s="13"/>
      <c r="Y934" s="13"/>
      <c r="Z934" s="13"/>
      <c r="AA934" s="13"/>
      <c r="AB934" s="13"/>
      <c r="AC934" s="13"/>
      <c r="AD934" s="13"/>
      <c r="AE934" s="13"/>
      <c r="AT934" s="276" t="s">
        <v>271</v>
      </c>
      <c r="AU934" s="276" t="s">
        <v>99</v>
      </c>
      <c r="AV934" s="13" t="s">
        <v>99</v>
      </c>
      <c r="AW934" s="13" t="s">
        <v>38</v>
      </c>
      <c r="AX934" s="13" t="s">
        <v>83</v>
      </c>
      <c r="AY934" s="276" t="s">
        <v>184</v>
      </c>
    </row>
    <row r="935" s="14" customFormat="1">
      <c r="A935" s="14"/>
      <c r="B935" s="277"/>
      <c r="C935" s="278"/>
      <c r="D935" s="258" t="s">
        <v>271</v>
      </c>
      <c r="E935" s="279" t="s">
        <v>1</v>
      </c>
      <c r="F935" s="280" t="s">
        <v>273</v>
      </c>
      <c r="G935" s="278"/>
      <c r="H935" s="281">
        <v>418.548</v>
      </c>
      <c r="I935" s="282"/>
      <c r="J935" s="278"/>
      <c r="K935" s="278"/>
      <c r="L935" s="283"/>
      <c r="M935" s="284"/>
      <c r="N935" s="285"/>
      <c r="O935" s="285"/>
      <c r="P935" s="285"/>
      <c r="Q935" s="285"/>
      <c r="R935" s="285"/>
      <c r="S935" s="285"/>
      <c r="T935" s="286"/>
      <c r="U935" s="14"/>
      <c r="V935" s="14"/>
      <c r="W935" s="14"/>
      <c r="X935" s="14"/>
      <c r="Y935" s="14"/>
      <c r="Z935" s="14"/>
      <c r="AA935" s="14"/>
      <c r="AB935" s="14"/>
      <c r="AC935" s="14"/>
      <c r="AD935" s="14"/>
      <c r="AE935" s="14"/>
      <c r="AT935" s="287" t="s">
        <v>271</v>
      </c>
      <c r="AU935" s="287" t="s">
        <v>99</v>
      </c>
      <c r="AV935" s="14" t="s">
        <v>196</v>
      </c>
      <c r="AW935" s="14" t="s">
        <v>38</v>
      </c>
      <c r="AX935" s="14" t="s">
        <v>91</v>
      </c>
      <c r="AY935" s="287" t="s">
        <v>184</v>
      </c>
    </row>
    <row r="936" s="2" customFormat="1" ht="16.5" customHeight="1">
      <c r="A936" s="40"/>
      <c r="B936" s="41"/>
      <c r="C936" s="245" t="s">
        <v>1441</v>
      </c>
      <c r="D936" s="245" t="s">
        <v>187</v>
      </c>
      <c r="E936" s="246" t="s">
        <v>1442</v>
      </c>
      <c r="F936" s="247" t="s">
        <v>1443</v>
      </c>
      <c r="G936" s="248" t="s">
        <v>1444</v>
      </c>
      <c r="H936" s="322"/>
      <c r="I936" s="250"/>
      <c r="J936" s="251">
        <f>ROUND(I936*H936,2)</f>
        <v>0</v>
      </c>
      <c r="K936" s="247" t="s">
        <v>191</v>
      </c>
      <c r="L936" s="46"/>
      <c r="M936" s="252" t="s">
        <v>1</v>
      </c>
      <c r="N936" s="253" t="s">
        <v>49</v>
      </c>
      <c r="O936" s="93"/>
      <c r="P936" s="254">
        <f>O936*H936</f>
        <v>0</v>
      </c>
      <c r="Q936" s="254">
        <v>0</v>
      </c>
      <c r="R936" s="254">
        <f>Q936*H936</f>
        <v>0</v>
      </c>
      <c r="S936" s="254">
        <v>0</v>
      </c>
      <c r="T936" s="255">
        <f>S936*H936</f>
        <v>0</v>
      </c>
      <c r="U936" s="40"/>
      <c r="V936" s="40"/>
      <c r="W936" s="40"/>
      <c r="X936" s="40"/>
      <c r="Y936" s="40"/>
      <c r="Z936" s="40"/>
      <c r="AA936" s="40"/>
      <c r="AB936" s="40"/>
      <c r="AC936" s="40"/>
      <c r="AD936" s="40"/>
      <c r="AE936" s="40"/>
      <c r="AR936" s="256" t="s">
        <v>332</v>
      </c>
      <c r="AT936" s="256" t="s">
        <v>187</v>
      </c>
      <c r="AU936" s="256" t="s">
        <v>99</v>
      </c>
      <c r="AY936" s="18" t="s">
        <v>184</v>
      </c>
      <c r="BE936" s="257">
        <f>IF(N936="základní",J936,0)</f>
        <v>0</v>
      </c>
      <c r="BF936" s="257">
        <f>IF(N936="snížená",J936,0)</f>
        <v>0</v>
      </c>
      <c r="BG936" s="257">
        <f>IF(N936="zákl. přenesená",J936,0)</f>
        <v>0</v>
      </c>
      <c r="BH936" s="257">
        <f>IF(N936="sníž. přenesená",J936,0)</f>
        <v>0</v>
      </c>
      <c r="BI936" s="257">
        <f>IF(N936="nulová",J936,0)</f>
        <v>0</v>
      </c>
      <c r="BJ936" s="18" t="s">
        <v>99</v>
      </c>
      <c r="BK936" s="257">
        <f>ROUND(I936*H936,2)</f>
        <v>0</v>
      </c>
      <c r="BL936" s="18" t="s">
        <v>332</v>
      </c>
      <c r="BM936" s="256" t="s">
        <v>1445</v>
      </c>
    </row>
    <row r="937" s="12" customFormat="1" ht="22.8" customHeight="1">
      <c r="A937" s="12"/>
      <c r="B937" s="229"/>
      <c r="C937" s="230"/>
      <c r="D937" s="231" t="s">
        <v>82</v>
      </c>
      <c r="E937" s="243" t="s">
        <v>1446</v>
      </c>
      <c r="F937" s="243" t="s">
        <v>1447</v>
      </c>
      <c r="G937" s="230"/>
      <c r="H937" s="230"/>
      <c r="I937" s="233"/>
      <c r="J937" s="244">
        <f>BK937</f>
        <v>0</v>
      </c>
      <c r="K937" s="230"/>
      <c r="L937" s="235"/>
      <c r="M937" s="236"/>
      <c r="N937" s="237"/>
      <c r="O937" s="237"/>
      <c r="P937" s="238">
        <f>SUM(P938:P1006)</f>
        <v>0</v>
      </c>
      <c r="Q937" s="237"/>
      <c r="R937" s="238">
        <f>SUM(R938:R1006)</f>
        <v>11.52824972</v>
      </c>
      <c r="S937" s="237"/>
      <c r="T937" s="239">
        <f>SUM(T938:T1006)</f>
        <v>0</v>
      </c>
      <c r="U937" s="12"/>
      <c r="V937" s="12"/>
      <c r="W937" s="12"/>
      <c r="X937" s="12"/>
      <c r="Y937" s="12"/>
      <c r="Z937" s="12"/>
      <c r="AA937" s="12"/>
      <c r="AB937" s="12"/>
      <c r="AC937" s="12"/>
      <c r="AD937" s="12"/>
      <c r="AE937" s="12"/>
      <c r="AR937" s="240" t="s">
        <v>99</v>
      </c>
      <c r="AT937" s="241" t="s">
        <v>82</v>
      </c>
      <c r="AU937" s="241" t="s">
        <v>91</v>
      </c>
      <c r="AY937" s="240" t="s">
        <v>184</v>
      </c>
      <c r="BK937" s="242">
        <f>SUM(BK938:BK1006)</f>
        <v>0</v>
      </c>
    </row>
    <row r="938" s="2" customFormat="1" ht="16.5" customHeight="1">
      <c r="A938" s="40"/>
      <c r="B938" s="41"/>
      <c r="C938" s="245" t="s">
        <v>1448</v>
      </c>
      <c r="D938" s="245" t="s">
        <v>187</v>
      </c>
      <c r="E938" s="246" t="s">
        <v>1449</v>
      </c>
      <c r="F938" s="247" t="s">
        <v>1450</v>
      </c>
      <c r="G938" s="248" t="s">
        <v>269</v>
      </c>
      <c r="H938" s="249">
        <v>549.35500000000002</v>
      </c>
      <c r="I938" s="250"/>
      <c r="J938" s="251">
        <f>ROUND(I938*H938,2)</f>
        <v>0</v>
      </c>
      <c r="K938" s="247" t="s">
        <v>191</v>
      </c>
      <c r="L938" s="46"/>
      <c r="M938" s="252" t="s">
        <v>1</v>
      </c>
      <c r="N938" s="253" t="s">
        <v>49</v>
      </c>
      <c r="O938" s="93"/>
      <c r="P938" s="254">
        <f>O938*H938</f>
        <v>0</v>
      </c>
      <c r="Q938" s="254">
        <v>0</v>
      </c>
      <c r="R938" s="254">
        <f>Q938*H938</f>
        <v>0</v>
      </c>
      <c r="S938" s="254">
        <v>0</v>
      </c>
      <c r="T938" s="255">
        <f>S938*H938</f>
        <v>0</v>
      </c>
      <c r="U938" s="40"/>
      <c r="V938" s="40"/>
      <c r="W938" s="40"/>
      <c r="X938" s="40"/>
      <c r="Y938" s="40"/>
      <c r="Z938" s="40"/>
      <c r="AA938" s="40"/>
      <c r="AB938" s="40"/>
      <c r="AC938" s="40"/>
      <c r="AD938" s="40"/>
      <c r="AE938" s="40"/>
      <c r="AR938" s="256" t="s">
        <v>332</v>
      </c>
      <c r="AT938" s="256" t="s">
        <v>187</v>
      </c>
      <c r="AU938" s="256" t="s">
        <v>99</v>
      </c>
      <c r="AY938" s="18" t="s">
        <v>184</v>
      </c>
      <c r="BE938" s="257">
        <f>IF(N938="základní",J938,0)</f>
        <v>0</v>
      </c>
      <c r="BF938" s="257">
        <f>IF(N938="snížená",J938,0)</f>
        <v>0</v>
      </c>
      <c r="BG938" s="257">
        <f>IF(N938="zákl. přenesená",J938,0)</f>
        <v>0</v>
      </c>
      <c r="BH938" s="257">
        <f>IF(N938="sníž. přenesená",J938,0)</f>
        <v>0</v>
      </c>
      <c r="BI938" s="257">
        <f>IF(N938="nulová",J938,0)</f>
        <v>0</v>
      </c>
      <c r="BJ938" s="18" t="s">
        <v>99</v>
      </c>
      <c r="BK938" s="257">
        <f>ROUND(I938*H938,2)</f>
        <v>0</v>
      </c>
      <c r="BL938" s="18" t="s">
        <v>332</v>
      </c>
      <c r="BM938" s="256" t="s">
        <v>1451</v>
      </c>
    </row>
    <row r="939" s="15" customFormat="1">
      <c r="A939" s="15"/>
      <c r="B939" s="288"/>
      <c r="C939" s="289"/>
      <c r="D939" s="258" t="s">
        <v>271</v>
      </c>
      <c r="E939" s="290" t="s">
        <v>1</v>
      </c>
      <c r="F939" s="291" t="s">
        <v>544</v>
      </c>
      <c r="G939" s="289"/>
      <c r="H939" s="290" t="s">
        <v>1</v>
      </c>
      <c r="I939" s="292"/>
      <c r="J939" s="289"/>
      <c r="K939" s="289"/>
      <c r="L939" s="293"/>
      <c r="M939" s="294"/>
      <c r="N939" s="295"/>
      <c r="O939" s="295"/>
      <c r="P939" s="295"/>
      <c r="Q939" s="295"/>
      <c r="R939" s="295"/>
      <c r="S939" s="295"/>
      <c r="T939" s="296"/>
      <c r="U939" s="15"/>
      <c r="V939" s="15"/>
      <c r="W939" s="15"/>
      <c r="X939" s="15"/>
      <c r="Y939" s="15"/>
      <c r="Z939" s="15"/>
      <c r="AA939" s="15"/>
      <c r="AB939" s="15"/>
      <c r="AC939" s="15"/>
      <c r="AD939" s="15"/>
      <c r="AE939" s="15"/>
      <c r="AT939" s="297" t="s">
        <v>271</v>
      </c>
      <c r="AU939" s="297" t="s">
        <v>99</v>
      </c>
      <c r="AV939" s="15" t="s">
        <v>91</v>
      </c>
      <c r="AW939" s="15" t="s">
        <v>38</v>
      </c>
      <c r="AX939" s="15" t="s">
        <v>83</v>
      </c>
      <c r="AY939" s="297" t="s">
        <v>184</v>
      </c>
    </row>
    <row r="940" s="13" customFormat="1">
      <c r="A940" s="13"/>
      <c r="B940" s="266"/>
      <c r="C940" s="267"/>
      <c r="D940" s="258" t="s">
        <v>271</v>
      </c>
      <c r="E940" s="268" t="s">
        <v>1</v>
      </c>
      <c r="F940" s="269" t="s">
        <v>1452</v>
      </c>
      <c r="G940" s="267"/>
      <c r="H940" s="270">
        <v>52.051000000000002</v>
      </c>
      <c r="I940" s="271"/>
      <c r="J940" s="267"/>
      <c r="K940" s="267"/>
      <c r="L940" s="272"/>
      <c r="M940" s="273"/>
      <c r="N940" s="274"/>
      <c r="O940" s="274"/>
      <c r="P940" s="274"/>
      <c r="Q940" s="274"/>
      <c r="R940" s="274"/>
      <c r="S940" s="274"/>
      <c r="T940" s="275"/>
      <c r="U940" s="13"/>
      <c r="V940" s="13"/>
      <c r="W940" s="13"/>
      <c r="X940" s="13"/>
      <c r="Y940" s="13"/>
      <c r="Z940" s="13"/>
      <c r="AA940" s="13"/>
      <c r="AB940" s="13"/>
      <c r="AC940" s="13"/>
      <c r="AD940" s="13"/>
      <c r="AE940" s="13"/>
      <c r="AT940" s="276" t="s">
        <v>271</v>
      </c>
      <c r="AU940" s="276" t="s">
        <v>99</v>
      </c>
      <c r="AV940" s="13" t="s">
        <v>99</v>
      </c>
      <c r="AW940" s="13" t="s">
        <v>38</v>
      </c>
      <c r="AX940" s="13" t="s">
        <v>83</v>
      </c>
      <c r="AY940" s="276" t="s">
        <v>184</v>
      </c>
    </row>
    <row r="941" s="13" customFormat="1">
      <c r="A941" s="13"/>
      <c r="B941" s="266"/>
      <c r="C941" s="267"/>
      <c r="D941" s="258" t="s">
        <v>271</v>
      </c>
      <c r="E941" s="268" t="s">
        <v>1</v>
      </c>
      <c r="F941" s="269" t="s">
        <v>1453</v>
      </c>
      <c r="G941" s="267"/>
      <c r="H941" s="270">
        <v>174.625</v>
      </c>
      <c r="I941" s="271"/>
      <c r="J941" s="267"/>
      <c r="K941" s="267"/>
      <c r="L941" s="272"/>
      <c r="M941" s="273"/>
      <c r="N941" s="274"/>
      <c r="O941" s="274"/>
      <c r="P941" s="274"/>
      <c r="Q941" s="274"/>
      <c r="R941" s="274"/>
      <c r="S941" s="274"/>
      <c r="T941" s="275"/>
      <c r="U941" s="13"/>
      <c r="V941" s="13"/>
      <c r="W941" s="13"/>
      <c r="X941" s="13"/>
      <c r="Y941" s="13"/>
      <c r="Z941" s="13"/>
      <c r="AA941" s="13"/>
      <c r="AB941" s="13"/>
      <c r="AC941" s="13"/>
      <c r="AD941" s="13"/>
      <c r="AE941" s="13"/>
      <c r="AT941" s="276" t="s">
        <v>271</v>
      </c>
      <c r="AU941" s="276" t="s">
        <v>99</v>
      </c>
      <c r="AV941" s="13" t="s">
        <v>99</v>
      </c>
      <c r="AW941" s="13" t="s">
        <v>38</v>
      </c>
      <c r="AX941" s="13" t="s">
        <v>83</v>
      </c>
      <c r="AY941" s="276" t="s">
        <v>184</v>
      </c>
    </row>
    <row r="942" s="13" customFormat="1">
      <c r="A942" s="13"/>
      <c r="B942" s="266"/>
      <c r="C942" s="267"/>
      <c r="D942" s="258" t="s">
        <v>271</v>
      </c>
      <c r="E942" s="268" t="s">
        <v>1</v>
      </c>
      <c r="F942" s="269" t="s">
        <v>1454</v>
      </c>
      <c r="G942" s="267"/>
      <c r="H942" s="270">
        <v>12.513</v>
      </c>
      <c r="I942" s="271"/>
      <c r="J942" s="267"/>
      <c r="K942" s="267"/>
      <c r="L942" s="272"/>
      <c r="M942" s="273"/>
      <c r="N942" s="274"/>
      <c r="O942" s="274"/>
      <c r="P942" s="274"/>
      <c r="Q942" s="274"/>
      <c r="R942" s="274"/>
      <c r="S942" s="274"/>
      <c r="T942" s="275"/>
      <c r="U942" s="13"/>
      <c r="V942" s="13"/>
      <c r="W942" s="13"/>
      <c r="X942" s="13"/>
      <c r="Y942" s="13"/>
      <c r="Z942" s="13"/>
      <c r="AA942" s="13"/>
      <c r="AB942" s="13"/>
      <c r="AC942" s="13"/>
      <c r="AD942" s="13"/>
      <c r="AE942" s="13"/>
      <c r="AT942" s="276" t="s">
        <v>271</v>
      </c>
      <c r="AU942" s="276" t="s">
        <v>99</v>
      </c>
      <c r="AV942" s="13" t="s">
        <v>99</v>
      </c>
      <c r="AW942" s="13" t="s">
        <v>38</v>
      </c>
      <c r="AX942" s="13" t="s">
        <v>83</v>
      </c>
      <c r="AY942" s="276" t="s">
        <v>184</v>
      </c>
    </row>
    <row r="943" s="13" customFormat="1">
      <c r="A943" s="13"/>
      <c r="B943" s="266"/>
      <c r="C943" s="267"/>
      <c r="D943" s="258" t="s">
        <v>271</v>
      </c>
      <c r="E943" s="268" t="s">
        <v>1</v>
      </c>
      <c r="F943" s="269" t="s">
        <v>1455</v>
      </c>
      <c r="G943" s="267"/>
      <c r="H943" s="270">
        <v>310.166</v>
      </c>
      <c r="I943" s="271"/>
      <c r="J943" s="267"/>
      <c r="K943" s="267"/>
      <c r="L943" s="272"/>
      <c r="M943" s="273"/>
      <c r="N943" s="274"/>
      <c r="O943" s="274"/>
      <c r="P943" s="274"/>
      <c r="Q943" s="274"/>
      <c r="R943" s="274"/>
      <c r="S943" s="274"/>
      <c r="T943" s="275"/>
      <c r="U943" s="13"/>
      <c r="V943" s="13"/>
      <c r="W943" s="13"/>
      <c r="X943" s="13"/>
      <c r="Y943" s="13"/>
      <c r="Z943" s="13"/>
      <c r="AA943" s="13"/>
      <c r="AB943" s="13"/>
      <c r="AC943" s="13"/>
      <c r="AD943" s="13"/>
      <c r="AE943" s="13"/>
      <c r="AT943" s="276" t="s">
        <v>271</v>
      </c>
      <c r="AU943" s="276" t="s">
        <v>99</v>
      </c>
      <c r="AV943" s="13" t="s">
        <v>99</v>
      </c>
      <c r="AW943" s="13" t="s">
        <v>38</v>
      </c>
      <c r="AX943" s="13" t="s">
        <v>83</v>
      </c>
      <c r="AY943" s="276" t="s">
        <v>184</v>
      </c>
    </row>
    <row r="944" s="14" customFormat="1">
      <c r="A944" s="14"/>
      <c r="B944" s="277"/>
      <c r="C944" s="278"/>
      <c r="D944" s="258" t="s">
        <v>271</v>
      </c>
      <c r="E944" s="279" t="s">
        <v>1</v>
      </c>
      <c r="F944" s="280" t="s">
        <v>273</v>
      </c>
      <c r="G944" s="278"/>
      <c r="H944" s="281">
        <v>549.35500000000002</v>
      </c>
      <c r="I944" s="282"/>
      <c r="J944" s="278"/>
      <c r="K944" s="278"/>
      <c r="L944" s="283"/>
      <c r="M944" s="284"/>
      <c r="N944" s="285"/>
      <c r="O944" s="285"/>
      <c r="P944" s="285"/>
      <c r="Q944" s="285"/>
      <c r="R944" s="285"/>
      <c r="S944" s="285"/>
      <c r="T944" s="286"/>
      <c r="U944" s="14"/>
      <c r="V944" s="14"/>
      <c r="W944" s="14"/>
      <c r="X944" s="14"/>
      <c r="Y944" s="14"/>
      <c r="Z944" s="14"/>
      <c r="AA944" s="14"/>
      <c r="AB944" s="14"/>
      <c r="AC944" s="14"/>
      <c r="AD944" s="14"/>
      <c r="AE944" s="14"/>
      <c r="AT944" s="287" t="s">
        <v>271</v>
      </c>
      <c r="AU944" s="287" t="s">
        <v>99</v>
      </c>
      <c r="AV944" s="14" t="s">
        <v>196</v>
      </c>
      <c r="AW944" s="14" t="s">
        <v>38</v>
      </c>
      <c r="AX944" s="14" t="s">
        <v>91</v>
      </c>
      <c r="AY944" s="287" t="s">
        <v>184</v>
      </c>
    </row>
    <row r="945" s="2" customFormat="1" ht="16.5" customHeight="1">
      <c r="A945" s="40"/>
      <c r="B945" s="41"/>
      <c r="C945" s="312" t="s">
        <v>1456</v>
      </c>
      <c r="D945" s="312" t="s">
        <v>497</v>
      </c>
      <c r="E945" s="313" t="s">
        <v>1352</v>
      </c>
      <c r="F945" s="314" t="s">
        <v>1353</v>
      </c>
      <c r="G945" s="315" t="s">
        <v>389</v>
      </c>
      <c r="H945" s="316">
        <v>0.16500000000000001</v>
      </c>
      <c r="I945" s="317"/>
      <c r="J945" s="318">
        <f>ROUND(I945*H945,2)</f>
        <v>0</v>
      </c>
      <c r="K945" s="314" t="s">
        <v>191</v>
      </c>
      <c r="L945" s="319"/>
      <c r="M945" s="320" t="s">
        <v>1</v>
      </c>
      <c r="N945" s="321" t="s">
        <v>49</v>
      </c>
      <c r="O945" s="93"/>
      <c r="P945" s="254">
        <f>O945*H945</f>
        <v>0</v>
      </c>
      <c r="Q945" s="254">
        <v>1</v>
      </c>
      <c r="R945" s="254">
        <f>Q945*H945</f>
        <v>0.16500000000000001</v>
      </c>
      <c r="S945" s="254">
        <v>0</v>
      </c>
      <c r="T945" s="255">
        <f>S945*H945</f>
        <v>0</v>
      </c>
      <c r="U945" s="40"/>
      <c r="V945" s="40"/>
      <c r="W945" s="40"/>
      <c r="X945" s="40"/>
      <c r="Y945" s="40"/>
      <c r="Z945" s="40"/>
      <c r="AA945" s="40"/>
      <c r="AB945" s="40"/>
      <c r="AC945" s="40"/>
      <c r="AD945" s="40"/>
      <c r="AE945" s="40"/>
      <c r="AR945" s="256" t="s">
        <v>576</v>
      </c>
      <c r="AT945" s="256" t="s">
        <v>497</v>
      </c>
      <c r="AU945" s="256" t="s">
        <v>99</v>
      </c>
      <c r="AY945" s="18" t="s">
        <v>184</v>
      </c>
      <c r="BE945" s="257">
        <f>IF(N945="základní",J945,0)</f>
        <v>0</v>
      </c>
      <c r="BF945" s="257">
        <f>IF(N945="snížená",J945,0)</f>
        <v>0</v>
      </c>
      <c r="BG945" s="257">
        <f>IF(N945="zákl. přenesená",J945,0)</f>
        <v>0</v>
      </c>
      <c r="BH945" s="257">
        <f>IF(N945="sníž. přenesená",J945,0)</f>
        <v>0</v>
      </c>
      <c r="BI945" s="257">
        <f>IF(N945="nulová",J945,0)</f>
        <v>0</v>
      </c>
      <c r="BJ945" s="18" t="s">
        <v>99</v>
      </c>
      <c r="BK945" s="257">
        <f>ROUND(I945*H945,2)</f>
        <v>0</v>
      </c>
      <c r="BL945" s="18" t="s">
        <v>332</v>
      </c>
      <c r="BM945" s="256" t="s">
        <v>1457</v>
      </c>
    </row>
    <row r="946" s="13" customFormat="1">
      <c r="A946" s="13"/>
      <c r="B946" s="266"/>
      <c r="C946" s="267"/>
      <c r="D946" s="258" t="s">
        <v>271</v>
      </c>
      <c r="E946" s="267"/>
      <c r="F946" s="269" t="s">
        <v>1458</v>
      </c>
      <c r="G946" s="267"/>
      <c r="H946" s="270">
        <v>0.16500000000000001</v>
      </c>
      <c r="I946" s="271"/>
      <c r="J946" s="267"/>
      <c r="K946" s="267"/>
      <c r="L946" s="272"/>
      <c r="M946" s="273"/>
      <c r="N946" s="274"/>
      <c r="O946" s="274"/>
      <c r="P946" s="274"/>
      <c r="Q946" s="274"/>
      <c r="R946" s="274"/>
      <c r="S946" s="274"/>
      <c r="T946" s="275"/>
      <c r="U946" s="13"/>
      <c r="V946" s="13"/>
      <c r="W946" s="13"/>
      <c r="X946" s="13"/>
      <c r="Y946" s="13"/>
      <c r="Z946" s="13"/>
      <c r="AA946" s="13"/>
      <c r="AB946" s="13"/>
      <c r="AC946" s="13"/>
      <c r="AD946" s="13"/>
      <c r="AE946" s="13"/>
      <c r="AT946" s="276" t="s">
        <v>271</v>
      </c>
      <c r="AU946" s="276" t="s">
        <v>99</v>
      </c>
      <c r="AV946" s="13" t="s">
        <v>99</v>
      </c>
      <c r="AW946" s="13" t="s">
        <v>4</v>
      </c>
      <c r="AX946" s="13" t="s">
        <v>91</v>
      </c>
      <c r="AY946" s="276" t="s">
        <v>184</v>
      </c>
    </row>
    <row r="947" s="2" customFormat="1" ht="16.5" customHeight="1">
      <c r="A947" s="40"/>
      <c r="B947" s="41"/>
      <c r="C947" s="245" t="s">
        <v>1459</v>
      </c>
      <c r="D947" s="245" t="s">
        <v>187</v>
      </c>
      <c r="E947" s="246" t="s">
        <v>1460</v>
      </c>
      <c r="F947" s="247" t="s">
        <v>1461</v>
      </c>
      <c r="G947" s="248" t="s">
        <v>269</v>
      </c>
      <c r="H947" s="249">
        <v>595.56700000000001</v>
      </c>
      <c r="I947" s="250"/>
      <c r="J947" s="251">
        <f>ROUND(I947*H947,2)</f>
        <v>0</v>
      </c>
      <c r="K947" s="247" t="s">
        <v>191</v>
      </c>
      <c r="L947" s="46"/>
      <c r="M947" s="252" t="s">
        <v>1</v>
      </c>
      <c r="N947" s="253" t="s">
        <v>49</v>
      </c>
      <c r="O947" s="93"/>
      <c r="P947" s="254">
        <f>O947*H947</f>
        <v>0</v>
      </c>
      <c r="Q947" s="254">
        <v>0</v>
      </c>
      <c r="R947" s="254">
        <f>Q947*H947</f>
        <v>0</v>
      </c>
      <c r="S947" s="254">
        <v>0</v>
      </c>
      <c r="T947" s="255">
        <f>S947*H947</f>
        <v>0</v>
      </c>
      <c r="U947" s="40"/>
      <c r="V947" s="40"/>
      <c r="W947" s="40"/>
      <c r="X947" s="40"/>
      <c r="Y947" s="40"/>
      <c r="Z947" s="40"/>
      <c r="AA947" s="40"/>
      <c r="AB947" s="40"/>
      <c r="AC947" s="40"/>
      <c r="AD947" s="40"/>
      <c r="AE947" s="40"/>
      <c r="AR947" s="256" t="s">
        <v>332</v>
      </c>
      <c r="AT947" s="256" t="s">
        <v>187</v>
      </c>
      <c r="AU947" s="256" t="s">
        <v>99</v>
      </c>
      <c r="AY947" s="18" t="s">
        <v>184</v>
      </c>
      <c r="BE947" s="257">
        <f>IF(N947="základní",J947,0)</f>
        <v>0</v>
      </c>
      <c r="BF947" s="257">
        <f>IF(N947="snížená",J947,0)</f>
        <v>0</v>
      </c>
      <c r="BG947" s="257">
        <f>IF(N947="zákl. přenesená",J947,0)</f>
        <v>0</v>
      </c>
      <c r="BH947" s="257">
        <f>IF(N947="sníž. přenesená",J947,0)</f>
        <v>0</v>
      </c>
      <c r="BI947" s="257">
        <f>IF(N947="nulová",J947,0)</f>
        <v>0</v>
      </c>
      <c r="BJ947" s="18" t="s">
        <v>99</v>
      </c>
      <c r="BK947" s="257">
        <f>ROUND(I947*H947,2)</f>
        <v>0</v>
      </c>
      <c r="BL947" s="18" t="s">
        <v>332</v>
      </c>
      <c r="BM947" s="256" t="s">
        <v>1462</v>
      </c>
    </row>
    <row r="948" s="15" customFormat="1">
      <c r="A948" s="15"/>
      <c r="B948" s="288"/>
      <c r="C948" s="289"/>
      <c r="D948" s="258" t="s">
        <v>271</v>
      </c>
      <c r="E948" s="290" t="s">
        <v>1</v>
      </c>
      <c r="F948" s="291" t="s">
        <v>544</v>
      </c>
      <c r="G948" s="289"/>
      <c r="H948" s="290" t="s">
        <v>1</v>
      </c>
      <c r="I948" s="292"/>
      <c r="J948" s="289"/>
      <c r="K948" s="289"/>
      <c r="L948" s="293"/>
      <c r="M948" s="294"/>
      <c r="N948" s="295"/>
      <c r="O948" s="295"/>
      <c r="P948" s="295"/>
      <c r="Q948" s="295"/>
      <c r="R948" s="295"/>
      <c r="S948" s="295"/>
      <c r="T948" s="296"/>
      <c r="U948" s="15"/>
      <c r="V948" s="15"/>
      <c r="W948" s="15"/>
      <c r="X948" s="15"/>
      <c r="Y948" s="15"/>
      <c r="Z948" s="15"/>
      <c r="AA948" s="15"/>
      <c r="AB948" s="15"/>
      <c r="AC948" s="15"/>
      <c r="AD948" s="15"/>
      <c r="AE948" s="15"/>
      <c r="AT948" s="297" t="s">
        <v>271</v>
      </c>
      <c r="AU948" s="297" t="s">
        <v>99</v>
      </c>
      <c r="AV948" s="15" t="s">
        <v>91</v>
      </c>
      <c r="AW948" s="15" t="s">
        <v>38</v>
      </c>
      <c r="AX948" s="15" t="s">
        <v>83</v>
      </c>
      <c r="AY948" s="297" t="s">
        <v>184</v>
      </c>
    </row>
    <row r="949" s="13" customFormat="1">
      <c r="A949" s="13"/>
      <c r="B949" s="266"/>
      <c r="C949" s="267"/>
      <c r="D949" s="258" t="s">
        <v>271</v>
      </c>
      <c r="E949" s="268" t="s">
        <v>1</v>
      </c>
      <c r="F949" s="269" t="s">
        <v>1452</v>
      </c>
      <c r="G949" s="267"/>
      <c r="H949" s="270">
        <v>52.051000000000002</v>
      </c>
      <c r="I949" s="271"/>
      <c r="J949" s="267"/>
      <c r="K949" s="267"/>
      <c r="L949" s="272"/>
      <c r="M949" s="273"/>
      <c r="N949" s="274"/>
      <c r="O949" s="274"/>
      <c r="P949" s="274"/>
      <c r="Q949" s="274"/>
      <c r="R949" s="274"/>
      <c r="S949" s="274"/>
      <c r="T949" s="275"/>
      <c r="U949" s="13"/>
      <c r="V949" s="13"/>
      <c r="W949" s="13"/>
      <c r="X949" s="13"/>
      <c r="Y949" s="13"/>
      <c r="Z949" s="13"/>
      <c r="AA949" s="13"/>
      <c r="AB949" s="13"/>
      <c r="AC949" s="13"/>
      <c r="AD949" s="13"/>
      <c r="AE949" s="13"/>
      <c r="AT949" s="276" t="s">
        <v>271</v>
      </c>
      <c r="AU949" s="276" t="s">
        <v>99</v>
      </c>
      <c r="AV949" s="13" t="s">
        <v>99</v>
      </c>
      <c r="AW949" s="13" t="s">
        <v>38</v>
      </c>
      <c r="AX949" s="13" t="s">
        <v>83</v>
      </c>
      <c r="AY949" s="276" t="s">
        <v>184</v>
      </c>
    </row>
    <row r="950" s="13" customFormat="1">
      <c r="A950" s="13"/>
      <c r="B950" s="266"/>
      <c r="C950" s="267"/>
      <c r="D950" s="258" t="s">
        <v>271</v>
      </c>
      <c r="E950" s="268" t="s">
        <v>1</v>
      </c>
      <c r="F950" s="269" t="s">
        <v>1453</v>
      </c>
      <c r="G950" s="267"/>
      <c r="H950" s="270">
        <v>174.625</v>
      </c>
      <c r="I950" s="271"/>
      <c r="J950" s="267"/>
      <c r="K950" s="267"/>
      <c r="L950" s="272"/>
      <c r="M950" s="273"/>
      <c r="N950" s="274"/>
      <c r="O950" s="274"/>
      <c r="P950" s="274"/>
      <c r="Q950" s="274"/>
      <c r="R950" s="274"/>
      <c r="S950" s="274"/>
      <c r="T950" s="275"/>
      <c r="U950" s="13"/>
      <c r="V950" s="13"/>
      <c r="W950" s="13"/>
      <c r="X950" s="13"/>
      <c r="Y950" s="13"/>
      <c r="Z950" s="13"/>
      <c r="AA950" s="13"/>
      <c r="AB950" s="13"/>
      <c r="AC950" s="13"/>
      <c r="AD950" s="13"/>
      <c r="AE950" s="13"/>
      <c r="AT950" s="276" t="s">
        <v>271</v>
      </c>
      <c r="AU950" s="276" t="s">
        <v>99</v>
      </c>
      <c r="AV950" s="13" t="s">
        <v>99</v>
      </c>
      <c r="AW950" s="13" t="s">
        <v>38</v>
      </c>
      <c r="AX950" s="13" t="s">
        <v>83</v>
      </c>
      <c r="AY950" s="276" t="s">
        <v>184</v>
      </c>
    </row>
    <row r="951" s="13" customFormat="1">
      <c r="A951" s="13"/>
      <c r="B951" s="266"/>
      <c r="C951" s="267"/>
      <c r="D951" s="258" t="s">
        <v>271</v>
      </c>
      <c r="E951" s="268" t="s">
        <v>1</v>
      </c>
      <c r="F951" s="269" t="s">
        <v>1454</v>
      </c>
      <c r="G951" s="267"/>
      <c r="H951" s="270">
        <v>12.513</v>
      </c>
      <c r="I951" s="271"/>
      <c r="J951" s="267"/>
      <c r="K951" s="267"/>
      <c r="L951" s="272"/>
      <c r="M951" s="273"/>
      <c r="N951" s="274"/>
      <c r="O951" s="274"/>
      <c r="P951" s="274"/>
      <c r="Q951" s="274"/>
      <c r="R951" s="274"/>
      <c r="S951" s="274"/>
      <c r="T951" s="275"/>
      <c r="U951" s="13"/>
      <c r="V951" s="13"/>
      <c r="W951" s="13"/>
      <c r="X951" s="13"/>
      <c r="Y951" s="13"/>
      <c r="Z951" s="13"/>
      <c r="AA951" s="13"/>
      <c r="AB951" s="13"/>
      <c r="AC951" s="13"/>
      <c r="AD951" s="13"/>
      <c r="AE951" s="13"/>
      <c r="AT951" s="276" t="s">
        <v>271</v>
      </c>
      <c r="AU951" s="276" t="s">
        <v>99</v>
      </c>
      <c r="AV951" s="13" t="s">
        <v>99</v>
      </c>
      <c r="AW951" s="13" t="s">
        <v>38</v>
      </c>
      <c r="AX951" s="13" t="s">
        <v>83</v>
      </c>
      <c r="AY951" s="276" t="s">
        <v>184</v>
      </c>
    </row>
    <row r="952" s="13" customFormat="1">
      <c r="A952" s="13"/>
      <c r="B952" s="266"/>
      <c r="C952" s="267"/>
      <c r="D952" s="258" t="s">
        <v>271</v>
      </c>
      <c r="E952" s="268" t="s">
        <v>1</v>
      </c>
      <c r="F952" s="269" t="s">
        <v>1455</v>
      </c>
      <c r="G952" s="267"/>
      <c r="H952" s="270">
        <v>310.166</v>
      </c>
      <c r="I952" s="271"/>
      <c r="J952" s="267"/>
      <c r="K952" s="267"/>
      <c r="L952" s="272"/>
      <c r="M952" s="273"/>
      <c r="N952" s="274"/>
      <c r="O952" s="274"/>
      <c r="P952" s="274"/>
      <c r="Q952" s="274"/>
      <c r="R952" s="274"/>
      <c r="S952" s="274"/>
      <c r="T952" s="275"/>
      <c r="U952" s="13"/>
      <c r="V952" s="13"/>
      <c r="W952" s="13"/>
      <c r="X952" s="13"/>
      <c r="Y952" s="13"/>
      <c r="Z952" s="13"/>
      <c r="AA952" s="13"/>
      <c r="AB952" s="13"/>
      <c r="AC952" s="13"/>
      <c r="AD952" s="13"/>
      <c r="AE952" s="13"/>
      <c r="AT952" s="276" t="s">
        <v>271</v>
      </c>
      <c r="AU952" s="276" t="s">
        <v>99</v>
      </c>
      <c r="AV952" s="13" t="s">
        <v>99</v>
      </c>
      <c r="AW952" s="13" t="s">
        <v>38</v>
      </c>
      <c r="AX952" s="13" t="s">
        <v>83</v>
      </c>
      <c r="AY952" s="276" t="s">
        <v>184</v>
      </c>
    </row>
    <row r="953" s="16" customFormat="1">
      <c r="A953" s="16"/>
      <c r="B953" s="298"/>
      <c r="C953" s="299"/>
      <c r="D953" s="258" t="s">
        <v>271</v>
      </c>
      <c r="E953" s="300" t="s">
        <v>1</v>
      </c>
      <c r="F953" s="301" t="s">
        <v>346</v>
      </c>
      <c r="G953" s="299"/>
      <c r="H953" s="302">
        <v>549.35500000000002</v>
      </c>
      <c r="I953" s="303"/>
      <c r="J953" s="299"/>
      <c r="K953" s="299"/>
      <c r="L953" s="304"/>
      <c r="M953" s="305"/>
      <c r="N953" s="306"/>
      <c r="O953" s="306"/>
      <c r="P953" s="306"/>
      <c r="Q953" s="306"/>
      <c r="R953" s="306"/>
      <c r="S953" s="306"/>
      <c r="T953" s="307"/>
      <c r="U953" s="16"/>
      <c r="V953" s="16"/>
      <c r="W953" s="16"/>
      <c r="X953" s="16"/>
      <c r="Y953" s="16"/>
      <c r="Z953" s="16"/>
      <c r="AA953" s="16"/>
      <c r="AB953" s="16"/>
      <c r="AC953" s="16"/>
      <c r="AD953" s="16"/>
      <c r="AE953" s="16"/>
      <c r="AT953" s="308" t="s">
        <v>271</v>
      </c>
      <c r="AU953" s="308" t="s">
        <v>99</v>
      </c>
      <c r="AV953" s="16" t="s">
        <v>278</v>
      </c>
      <c r="AW953" s="16" t="s">
        <v>38</v>
      </c>
      <c r="AX953" s="16" t="s">
        <v>83</v>
      </c>
      <c r="AY953" s="308" t="s">
        <v>184</v>
      </c>
    </row>
    <row r="954" s="13" customFormat="1">
      <c r="A954" s="13"/>
      <c r="B954" s="266"/>
      <c r="C954" s="267"/>
      <c r="D954" s="258" t="s">
        <v>271</v>
      </c>
      <c r="E954" s="268" t="s">
        <v>1</v>
      </c>
      <c r="F954" s="269" t="s">
        <v>1463</v>
      </c>
      <c r="G954" s="267"/>
      <c r="H954" s="270">
        <v>18.77</v>
      </c>
      <c r="I954" s="271"/>
      <c r="J954" s="267"/>
      <c r="K954" s="267"/>
      <c r="L954" s="272"/>
      <c r="M954" s="273"/>
      <c r="N954" s="274"/>
      <c r="O954" s="274"/>
      <c r="P954" s="274"/>
      <c r="Q954" s="274"/>
      <c r="R954" s="274"/>
      <c r="S954" s="274"/>
      <c r="T954" s="275"/>
      <c r="U954" s="13"/>
      <c r="V954" s="13"/>
      <c r="W954" s="13"/>
      <c r="X954" s="13"/>
      <c r="Y954" s="13"/>
      <c r="Z954" s="13"/>
      <c r="AA954" s="13"/>
      <c r="AB954" s="13"/>
      <c r="AC954" s="13"/>
      <c r="AD954" s="13"/>
      <c r="AE954" s="13"/>
      <c r="AT954" s="276" t="s">
        <v>271</v>
      </c>
      <c r="AU954" s="276" t="s">
        <v>99</v>
      </c>
      <c r="AV954" s="13" t="s">
        <v>99</v>
      </c>
      <c r="AW954" s="13" t="s">
        <v>38</v>
      </c>
      <c r="AX954" s="13" t="s">
        <v>83</v>
      </c>
      <c r="AY954" s="276" t="s">
        <v>184</v>
      </c>
    </row>
    <row r="955" s="13" customFormat="1">
      <c r="A955" s="13"/>
      <c r="B955" s="266"/>
      <c r="C955" s="267"/>
      <c r="D955" s="258" t="s">
        <v>271</v>
      </c>
      <c r="E955" s="268" t="s">
        <v>1</v>
      </c>
      <c r="F955" s="269" t="s">
        <v>1464</v>
      </c>
      <c r="G955" s="267"/>
      <c r="H955" s="270">
        <v>3.5499999999999998</v>
      </c>
      <c r="I955" s="271"/>
      <c r="J955" s="267"/>
      <c r="K955" s="267"/>
      <c r="L955" s="272"/>
      <c r="M955" s="273"/>
      <c r="N955" s="274"/>
      <c r="O955" s="274"/>
      <c r="P955" s="274"/>
      <c r="Q955" s="274"/>
      <c r="R955" s="274"/>
      <c r="S955" s="274"/>
      <c r="T955" s="275"/>
      <c r="U955" s="13"/>
      <c r="V955" s="13"/>
      <c r="W955" s="13"/>
      <c r="X955" s="13"/>
      <c r="Y955" s="13"/>
      <c r="Z955" s="13"/>
      <c r="AA955" s="13"/>
      <c r="AB955" s="13"/>
      <c r="AC955" s="13"/>
      <c r="AD955" s="13"/>
      <c r="AE955" s="13"/>
      <c r="AT955" s="276" t="s">
        <v>271</v>
      </c>
      <c r="AU955" s="276" t="s">
        <v>99</v>
      </c>
      <c r="AV955" s="13" t="s">
        <v>99</v>
      </c>
      <c r="AW955" s="13" t="s">
        <v>38</v>
      </c>
      <c r="AX955" s="13" t="s">
        <v>83</v>
      </c>
      <c r="AY955" s="276" t="s">
        <v>184</v>
      </c>
    </row>
    <row r="956" s="13" customFormat="1">
      <c r="A956" s="13"/>
      <c r="B956" s="266"/>
      <c r="C956" s="267"/>
      <c r="D956" s="258" t="s">
        <v>271</v>
      </c>
      <c r="E956" s="268" t="s">
        <v>1</v>
      </c>
      <c r="F956" s="269" t="s">
        <v>1465</v>
      </c>
      <c r="G956" s="267"/>
      <c r="H956" s="270">
        <v>23.891999999999999</v>
      </c>
      <c r="I956" s="271"/>
      <c r="J956" s="267"/>
      <c r="K956" s="267"/>
      <c r="L956" s="272"/>
      <c r="M956" s="273"/>
      <c r="N956" s="274"/>
      <c r="O956" s="274"/>
      <c r="P956" s="274"/>
      <c r="Q956" s="274"/>
      <c r="R956" s="274"/>
      <c r="S956" s="274"/>
      <c r="T956" s="275"/>
      <c r="U956" s="13"/>
      <c r="V956" s="13"/>
      <c r="W956" s="13"/>
      <c r="X956" s="13"/>
      <c r="Y956" s="13"/>
      <c r="Z956" s="13"/>
      <c r="AA956" s="13"/>
      <c r="AB956" s="13"/>
      <c r="AC956" s="13"/>
      <c r="AD956" s="13"/>
      <c r="AE956" s="13"/>
      <c r="AT956" s="276" t="s">
        <v>271</v>
      </c>
      <c r="AU956" s="276" t="s">
        <v>99</v>
      </c>
      <c r="AV956" s="13" t="s">
        <v>99</v>
      </c>
      <c r="AW956" s="13" t="s">
        <v>38</v>
      </c>
      <c r="AX956" s="13" t="s">
        <v>83</v>
      </c>
      <c r="AY956" s="276" t="s">
        <v>184</v>
      </c>
    </row>
    <row r="957" s="14" customFormat="1">
      <c r="A957" s="14"/>
      <c r="B957" s="277"/>
      <c r="C957" s="278"/>
      <c r="D957" s="258" t="s">
        <v>271</v>
      </c>
      <c r="E957" s="279" t="s">
        <v>1</v>
      </c>
      <c r="F957" s="280" t="s">
        <v>273</v>
      </c>
      <c r="G957" s="278"/>
      <c r="H957" s="281">
        <v>595.56700000000001</v>
      </c>
      <c r="I957" s="282"/>
      <c r="J957" s="278"/>
      <c r="K957" s="278"/>
      <c r="L957" s="283"/>
      <c r="M957" s="284"/>
      <c r="N957" s="285"/>
      <c r="O957" s="285"/>
      <c r="P957" s="285"/>
      <c r="Q957" s="285"/>
      <c r="R957" s="285"/>
      <c r="S957" s="285"/>
      <c r="T957" s="286"/>
      <c r="U957" s="14"/>
      <c r="V957" s="14"/>
      <c r="W957" s="14"/>
      <c r="X957" s="14"/>
      <c r="Y957" s="14"/>
      <c r="Z957" s="14"/>
      <c r="AA957" s="14"/>
      <c r="AB957" s="14"/>
      <c r="AC957" s="14"/>
      <c r="AD957" s="14"/>
      <c r="AE957" s="14"/>
      <c r="AT957" s="287" t="s">
        <v>271</v>
      </c>
      <c r="AU957" s="287" t="s">
        <v>99</v>
      </c>
      <c r="AV957" s="14" t="s">
        <v>196</v>
      </c>
      <c r="AW957" s="14" t="s">
        <v>38</v>
      </c>
      <c r="AX957" s="14" t="s">
        <v>91</v>
      </c>
      <c r="AY957" s="287" t="s">
        <v>184</v>
      </c>
    </row>
    <row r="958" s="2" customFormat="1" ht="21.75" customHeight="1">
      <c r="A958" s="40"/>
      <c r="B958" s="41"/>
      <c r="C958" s="312" t="s">
        <v>1466</v>
      </c>
      <c r="D958" s="312" t="s">
        <v>497</v>
      </c>
      <c r="E958" s="313" t="s">
        <v>1467</v>
      </c>
      <c r="F958" s="314" t="s">
        <v>1468</v>
      </c>
      <c r="G958" s="315" t="s">
        <v>269</v>
      </c>
      <c r="H958" s="316">
        <v>684.90200000000004</v>
      </c>
      <c r="I958" s="317"/>
      <c r="J958" s="318">
        <f>ROUND(I958*H958,2)</f>
        <v>0</v>
      </c>
      <c r="K958" s="314" t="s">
        <v>191</v>
      </c>
      <c r="L958" s="319"/>
      <c r="M958" s="320" t="s">
        <v>1</v>
      </c>
      <c r="N958" s="321" t="s">
        <v>49</v>
      </c>
      <c r="O958" s="93"/>
      <c r="P958" s="254">
        <f>O958*H958</f>
        <v>0</v>
      </c>
      <c r="Q958" s="254">
        <v>0.0040000000000000001</v>
      </c>
      <c r="R958" s="254">
        <f>Q958*H958</f>
        <v>2.739608</v>
      </c>
      <c r="S958" s="254">
        <v>0</v>
      </c>
      <c r="T958" s="255">
        <f>S958*H958</f>
        <v>0</v>
      </c>
      <c r="U958" s="40"/>
      <c r="V958" s="40"/>
      <c r="W958" s="40"/>
      <c r="X958" s="40"/>
      <c r="Y958" s="40"/>
      <c r="Z958" s="40"/>
      <c r="AA958" s="40"/>
      <c r="AB958" s="40"/>
      <c r="AC958" s="40"/>
      <c r="AD958" s="40"/>
      <c r="AE958" s="40"/>
      <c r="AR958" s="256" t="s">
        <v>576</v>
      </c>
      <c r="AT958" s="256" t="s">
        <v>497</v>
      </c>
      <c r="AU958" s="256" t="s">
        <v>99</v>
      </c>
      <c r="AY958" s="18" t="s">
        <v>184</v>
      </c>
      <c r="BE958" s="257">
        <f>IF(N958="základní",J958,0)</f>
        <v>0</v>
      </c>
      <c r="BF958" s="257">
        <f>IF(N958="snížená",J958,0)</f>
        <v>0</v>
      </c>
      <c r="BG958" s="257">
        <f>IF(N958="zákl. přenesená",J958,0)</f>
        <v>0</v>
      </c>
      <c r="BH958" s="257">
        <f>IF(N958="sníž. přenesená",J958,0)</f>
        <v>0</v>
      </c>
      <c r="BI958" s="257">
        <f>IF(N958="nulová",J958,0)</f>
        <v>0</v>
      </c>
      <c r="BJ958" s="18" t="s">
        <v>99</v>
      </c>
      <c r="BK958" s="257">
        <f>ROUND(I958*H958,2)</f>
        <v>0</v>
      </c>
      <c r="BL958" s="18" t="s">
        <v>332</v>
      </c>
      <c r="BM958" s="256" t="s">
        <v>1469</v>
      </c>
    </row>
    <row r="959" s="2" customFormat="1">
      <c r="A959" s="40"/>
      <c r="B959" s="41"/>
      <c r="C959" s="42"/>
      <c r="D959" s="258" t="s">
        <v>194</v>
      </c>
      <c r="E959" s="42"/>
      <c r="F959" s="259" t="s">
        <v>1470</v>
      </c>
      <c r="G959" s="42"/>
      <c r="H959" s="42"/>
      <c r="I959" s="156"/>
      <c r="J959" s="42"/>
      <c r="K959" s="42"/>
      <c r="L959" s="46"/>
      <c r="M959" s="260"/>
      <c r="N959" s="261"/>
      <c r="O959" s="93"/>
      <c r="P959" s="93"/>
      <c r="Q959" s="93"/>
      <c r="R959" s="93"/>
      <c r="S959" s="93"/>
      <c r="T959" s="94"/>
      <c r="U959" s="40"/>
      <c r="V959" s="40"/>
      <c r="W959" s="40"/>
      <c r="X959" s="40"/>
      <c r="Y959" s="40"/>
      <c r="Z959" s="40"/>
      <c r="AA959" s="40"/>
      <c r="AB959" s="40"/>
      <c r="AC959" s="40"/>
      <c r="AD959" s="40"/>
      <c r="AE959" s="40"/>
      <c r="AT959" s="18" t="s">
        <v>194</v>
      </c>
      <c r="AU959" s="18" t="s">
        <v>99</v>
      </c>
    </row>
    <row r="960" s="13" customFormat="1">
      <c r="A960" s="13"/>
      <c r="B960" s="266"/>
      <c r="C960" s="267"/>
      <c r="D960" s="258" t="s">
        <v>271</v>
      </c>
      <c r="E960" s="267"/>
      <c r="F960" s="269" t="s">
        <v>1471</v>
      </c>
      <c r="G960" s="267"/>
      <c r="H960" s="270">
        <v>684.90200000000004</v>
      </c>
      <c r="I960" s="271"/>
      <c r="J960" s="267"/>
      <c r="K960" s="267"/>
      <c r="L960" s="272"/>
      <c r="M960" s="273"/>
      <c r="N960" s="274"/>
      <c r="O960" s="274"/>
      <c r="P960" s="274"/>
      <c r="Q960" s="274"/>
      <c r="R960" s="274"/>
      <c r="S960" s="274"/>
      <c r="T960" s="275"/>
      <c r="U960" s="13"/>
      <c r="V960" s="13"/>
      <c r="W960" s="13"/>
      <c r="X960" s="13"/>
      <c r="Y960" s="13"/>
      <c r="Z960" s="13"/>
      <c r="AA960" s="13"/>
      <c r="AB960" s="13"/>
      <c r="AC960" s="13"/>
      <c r="AD960" s="13"/>
      <c r="AE960" s="13"/>
      <c r="AT960" s="276" t="s">
        <v>271</v>
      </c>
      <c r="AU960" s="276" t="s">
        <v>99</v>
      </c>
      <c r="AV960" s="13" t="s">
        <v>99</v>
      </c>
      <c r="AW960" s="13" t="s">
        <v>4</v>
      </c>
      <c r="AX960" s="13" t="s">
        <v>91</v>
      </c>
      <c r="AY960" s="276" t="s">
        <v>184</v>
      </c>
    </row>
    <row r="961" s="2" customFormat="1" ht="16.5" customHeight="1">
      <c r="A961" s="40"/>
      <c r="B961" s="41"/>
      <c r="C961" s="245" t="s">
        <v>1472</v>
      </c>
      <c r="D961" s="245" t="s">
        <v>187</v>
      </c>
      <c r="E961" s="246" t="s">
        <v>1473</v>
      </c>
      <c r="F961" s="247" t="s">
        <v>1474</v>
      </c>
      <c r="G961" s="248" t="s">
        <v>269</v>
      </c>
      <c r="H961" s="249">
        <v>549.35500000000002</v>
      </c>
      <c r="I961" s="250"/>
      <c r="J961" s="251">
        <f>ROUND(I961*H961,2)</f>
        <v>0</v>
      </c>
      <c r="K961" s="247" t="s">
        <v>191</v>
      </c>
      <c r="L961" s="46"/>
      <c r="M961" s="252" t="s">
        <v>1</v>
      </c>
      <c r="N961" s="253" t="s">
        <v>49</v>
      </c>
      <c r="O961" s="93"/>
      <c r="P961" s="254">
        <f>O961*H961</f>
        <v>0</v>
      </c>
      <c r="Q961" s="254">
        <v>0.00088000000000000003</v>
      </c>
      <c r="R961" s="254">
        <f>Q961*H961</f>
        <v>0.48343240000000004</v>
      </c>
      <c r="S961" s="254">
        <v>0</v>
      </c>
      <c r="T961" s="255">
        <f>S961*H961</f>
        <v>0</v>
      </c>
      <c r="U961" s="40"/>
      <c r="V961" s="40"/>
      <c r="W961" s="40"/>
      <c r="X961" s="40"/>
      <c r="Y961" s="40"/>
      <c r="Z961" s="40"/>
      <c r="AA961" s="40"/>
      <c r="AB961" s="40"/>
      <c r="AC961" s="40"/>
      <c r="AD961" s="40"/>
      <c r="AE961" s="40"/>
      <c r="AR961" s="256" t="s">
        <v>332</v>
      </c>
      <c r="AT961" s="256" t="s">
        <v>187</v>
      </c>
      <c r="AU961" s="256" t="s">
        <v>99</v>
      </c>
      <c r="AY961" s="18" t="s">
        <v>184</v>
      </c>
      <c r="BE961" s="257">
        <f>IF(N961="základní",J961,0)</f>
        <v>0</v>
      </c>
      <c r="BF961" s="257">
        <f>IF(N961="snížená",J961,0)</f>
        <v>0</v>
      </c>
      <c r="BG961" s="257">
        <f>IF(N961="zákl. přenesená",J961,0)</f>
        <v>0</v>
      </c>
      <c r="BH961" s="257">
        <f>IF(N961="sníž. přenesená",J961,0)</f>
        <v>0</v>
      </c>
      <c r="BI961" s="257">
        <f>IF(N961="nulová",J961,0)</f>
        <v>0</v>
      </c>
      <c r="BJ961" s="18" t="s">
        <v>99</v>
      </c>
      <c r="BK961" s="257">
        <f>ROUND(I961*H961,2)</f>
        <v>0</v>
      </c>
      <c r="BL961" s="18" t="s">
        <v>332</v>
      </c>
      <c r="BM961" s="256" t="s">
        <v>1475</v>
      </c>
    </row>
    <row r="962" s="15" customFormat="1">
      <c r="A962" s="15"/>
      <c r="B962" s="288"/>
      <c r="C962" s="289"/>
      <c r="D962" s="258" t="s">
        <v>271</v>
      </c>
      <c r="E962" s="290" t="s">
        <v>1</v>
      </c>
      <c r="F962" s="291" t="s">
        <v>544</v>
      </c>
      <c r="G962" s="289"/>
      <c r="H962" s="290" t="s">
        <v>1</v>
      </c>
      <c r="I962" s="292"/>
      <c r="J962" s="289"/>
      <c r="K962" s="289"/>
      <c r="L962" s="293"/>
      <c r="M962" s="294"/>
      <c r="N962" s="295"/>
      <c r="O962" s="295"/>
      <c r="P962" s="295"/>
      <c r="Q962" s="295"/>
      <c r="R962" s="295"/>
      <c r="S962" s="295"/>
      <c r="T962" s="296"/>
      <c r="U962" s="15"/>
      <c r="V962" s="15"/>
      <c r="W962" s="15"/>
      <c r="X962" s="15"/>
      <c r="Y962" s="15"/>
      <c r="Z962" s="15"/>
      <c r="AA962" s="15"/>
      <c r="AB962" s="15"/>
      <c r="AC962" s="15"/>
      <c r="AD962" s="15"/>
      <c r="AE962" s="15"/>
      <c r="AT962" s="297" t="s">
        <v>271</v>
      </c>
      <c r="AU962" s="297" t="s">
        <v>99</v>
      </c>
      <c r="AV962" s="15" t="s">
        <v>91</v>
      </c>
      <c r="AW962" s="15" t="s">
        <v>38</v>
      </c>
      <c r="AX962" s="15" t="s">
        <v>83</v>
      </c>
      <c r="AY962" s="297" t="s">
        <v>184</v>
      </c>
    </row>
    <row r="963" s="13" customFormat="1">
      <c r="A963" s="13"/>
      <c r="B963" s="266"/>
      <c r="C963" s="267"/>
      <c r="D963" s="258" t="s">
        <v>271</v>
      </c>
      <c r="E963" s="268" t="s">
        <v>1</v>
      </c>
      <c r="F963" s="269" t="s">
        <v>1452</v>
      </c>
      <c r="G963" s="267"/>
      <c r="H963" s="270">
        <v>52.051000000000002</v>
      </c>
      <c r="I963" s="271"/>
      <c r="J963" s="267"/>
      <c r="K963" s="267"/>
      <c r="L963" s="272"/>
      <c r="M963" s="273"/>
      <c r="N963" s="274"/>
      <c r="O963" s="274"/>
      <c r="P963" s="274"/>
      <c r="Q963" s="274"/>
      <c r="R963" s="274"/>
      <c r="S963" s="274"/>
      <c r="T963" s="275"/>
      <c r="U963" s="13"/>
      <c r="V963" s="13"/>
      <c r="W963" s="13"/>
      <c r="X963" s="13"/>
      <c r="Y963" s="13"/>
      <c r="Z963" s="13"/>
      <c r="AA963" s="13"/>
      <c r="AB963" s="13"/>
      <c r="AC963" s="13"/>
      <c r="AD963" s="13"/>
      <c r="AE963" s="13"/>
      <c r="AT963" s="276" t="s">
        <v>271</v>
      </c>
      <c r="AU963" s="276" t="s">
        <v>99</v>
      </c>
      <c r="AV963" s="13" t="s">
        <v>99</v>
      </c>
      <c r="AW963" s="13" t="s">
        <v>38</v>
      </c>
      <c r="AX963" s="13" t="s">
        <v>83</v>
      </c>
      <c r="AY963" s="276" t="s">
        <v>184</v>
      </c>
    </row>
    <row r="964" s="13" customFormat="1">
      <c r="A964" s="13"/>
      <c r="B964" s="266"/>
      <c r="C964" s="267"/>
      <c r="D964" s="258" t="s">
        <v>271</v>
      </c>
      <c r="E964" s="268" t="s">
        <v>1</v>
      </c>
      <c r="F964" s="269" t="s">
        <v>1453</v>
      </c>
      <c r="G964" s="267"/>
      <c r="H964" s="270">
        <v>174.625</v>
      </c>
      <c r="I964" s="271"/>
      <c r="J964" s="267"/>
      <c r="K964" s="267"/>
      <c r="L964" s="272"/>
      <c r="M964" s="273"/>
      <c r="N964" s="274"/>
      <c r="O964" s="274"/>
      <c r="P964" s="274"/>
      <c r="Q964" s="274"/>
      <c r="R964" s="274"/>
      <c r="S964" s="274"/>
      <c r="T964" s="275"/>
      <c r="U964" s="13"/>
      <c r="V964" s="13"/>
      <c r="W964" s="13"/>
      <c r="X964" s="13"/>
      <c r="Y964" s="13"/>
      <c r="Z964" s="13"/>
      <c r="AA964" s="13"/>
      <c r="AB964" s="13"/>
      <c r="AC964" s="13"/>
      <c r="AD964" s="13"/>
      <c r="AE964" s="13"/>
      <c r="AT964" s="276" t="s">
        <v>271</v>
      </c>
      <c r="AU964" s="276" t="s">
        <v>99</v>
      </c>
      <c r="AV964" s="13" t="s">
        <v>99</v>
      </c>
      <c r="AW964" s="13" t="s">
        <v>38</v>
      </c>
      <c r="AX964" s="13" t="s">
        <v>83</v>
      </c>
      <c r="AY964" s="276" t="s">
        <v>184</v>
      </c>
    </row>
    <row r="965" s="13" customFormat="1">
      <c r="A965" s="13"/>
      <c r="B965" s="266"/>
      <c r="C965" s="267"/>
      <c r="D965" s="258" t="s">
        <v>271</v>
      </c>
      <c r="E965" s="268" t="s">
        <v>1</v>
      </c>
      <c r="F965" s="269" t="s">
        <v>1454</v>
      </c>
      <c r="G965" s="267"/>
      <c r="H965" s="270">
        <v>12.513</v>
      </c>
      <c r="I965" s="271"/>
      <c r="J965" s="267"/>
      <c r="K965" s="267"/>
      <c r="L965" s="272"/>
      <c r="M965" s="273"/>
      <c r="N965" s="274"/>
      <c r="O965" s="274"/>
      <c r="P965" s="274"/>
      <c r="Q965" s="274"/>
      <c r="R965" s="274"/>
      <c r="S965" s="274"/>
      <c r="T965" s="275"/>
      <c r="U965" s="13"/>
      <c r="V965" s="13"/>
      <c r="W965" s="13"/>
      <c r="X965" s="13"/>
      <c r="Y965" s="13"/>
      <c r="Z965" s="13"/>
      <c r="AA965" s="13"/>
      <c r="AB965" s="13"/>
      <c r="AC965" s="13"/>
      <c r="AD965" s="13"/>
      <c r="AE965" s="13"/>
      <c r="AT965" s="276" t="s">
        <v>271</v>
      </c>
      <c r="AU965" s="276" t="s">
        <v>99</v>
      </c>
      <c r="AV965" s="13" t="s">
        <v>99</v>
      </c>
      <c r="AW965" s="13" t="s">
        <v>38</v>
      </c>
      <c r="AX965" s="13" t="s">
        <v>83</v>
      </c>
      <c r="AY965" s="276" t="s">
        <v>184</v>
      </c>
    </row>
    <row r="966" s="13" customFormat="1">
      <c r="A966" s="13"/>
      <c r="B966" s="266"/>
      <c r="C966" s="267"/>
      <c r="D966" s="258" t="s">
        <v>271</v>
      </c>
      <c r="E966" s="268" t="s">
        <v>1</v>
      </c>
      <c r="F966" s="269" t="s">
        <v>1455</v>
      </c>
      <c r="G966" s="267"/>
      <c r="H966" s="270">
        <v>310.166</v>
      </c>
      <c r="I966" s="271"/>
      <c r="J966" s="267"/>
      <c r="K966" s="267"/>
      <c r="L966" s="272"/>
      <c r="M966" s="273"/>
      <c r="N966" s="274"/>
      <c r="O966" s="274"/>
      <c r="P966" s="274"/>
      <c r="Q966" s="274"/>
      <c r="R966" s="274"/>
      <c r="S966" s="274"/>
      <c r="T966" s="275"/>
      <c r="U966" s="13"/>
      <c r="V966" s="13"/>
      <c r="W966" s="13"/>
      <c r="X966" s="13"/>
      <c r="Y966" s="13"/>
      <c r="Z966" s="13"/>
      <c r="AA966" s="13"/>
      <c r="AB966" s="13"/>
      <c r="AC966" s="13"/>
      <c r="AD966" s="13"/>
      <c r="AE966" s="13"/>
      <c r="AT966" s="276" t="s">
        <v>271</v>
      </c>
      <c r="AU966" s="276" t="s">
        <v>99</v>
      </c>
      <c r="AV966" s="13" t="s">
        <v>99</v>
      </c>
      <c r="AW966" s="13" t="s">
        <v>38</v>
      </c>
      <c r="AX966" s="13" t="s">
        <v>83</v>
      </c>
      <c r="AY966" s="276" t="s">
        <v>184</v>
      </c>
    </row>
    <row r="967" s="14" customFormat="1">
      <c r="A967" s="14"/>
      <c r="B967" s="277"/>
      <c r="C967" s="278"/>
      <c r="D967" s="258" t="s">
        <v>271</v>
      </c>
      <c r="E967" s="279" t="s">
        <v>1</v>
      </c>
      <c r="F967" s="280" t="s">
        <v>273</v>
      </c>
      <c r="G967" s="278"/>
      <c r="H967" s="281">
        <v>549.35500000000002</v>
      </c>
      <c r="I967" s="282"/>
      <c r="J967" s="278"/>
      <c r="K967" s="278"/>
      <c r="L967" s="283"/>
      <c r="M967" s="284"/>
      <c r="N967" s="285"/>
      <c r="O967" s="285"/>
      <c r="P967" s="285"/>
      <c r="Q967" s="285"/>
      <c r="R967" s="285"/>
      <c r="S967" s="285"/>
      <c r="T967" s="286"/>
      <c r="U967" s="14"/>
      <c r="V967" s="14"/>
      <c r="W967" s="14"/>
      <c r="X967" s="14"/>
      <c r="Y967" s="14"/>
      <c r="Z967" s="14"/>
      <c r="AA967" s="14"/>
      <c r="AB967" s="14"/>
      <c r="AC967" s="14"/>
      <c r="AD967" s="14"/>
      <c r="AE967" s="14"/>
      <c r="AT967" s="287" t="s">
        <v>271</v>
      </c>
      <c r="AU967" s="287" t="s">
        <v>99</v>
      </c>
      <c r="AV967" s="14" t="s">
        <v>196</v>
      </c>
      <c r="AW967" s="14" t="s">
        <v>38</v>
      </c>
      <c r="AX967" s="14" t="s">
        <v>91</v>
      </c>
      <c r="AY967" s="287" t="s">
        <v>184</v>
      </c>
    </row>
    <row r="968" s="2" customFormat="1" ht="21.75" customHeight="1">
      <c r="A968" s="40"/>
      <c r="B968" s="41"/>
      <c r="C968" s="312" t="s">
        <v>1476</v>
      </c>
      <c r="D968" s="312" t="s">
        <v>497</v>
      </c>
      <c r="E968" s="313" t="s">
        <v>1477</v>
      </c>
      <c r="F968" s="314" t="s">
        <v>1478</v>
      </c>
      <c r="G968" s="315" t="s">
        <v>269</v>
      </c>
      <c r="H968" s="316">
        <v>631.75800000000004</v>
      </c>
      <c r="I968" s="317"/>
      <c r="J968" s="318">
        <f>ROUND(I968*H968,2)</f>
        <v>0</v>
      </c>
      <c r="K968" s="314" t="s">
        <v>191</v>
      </c>
      <c r="L968" s="319"/>
      <c r="M968" s="320" t="s">
        <v>1</v>
      </c>
      <c r="N968" s="321" t="s">
        <v>49</v>
      </c>
      <c r="O968" s="93"/>
      <c r="P968" s="254">
        <f>O968*H968</f>
        <v>0</v>
      </c>
      <c r="Q968" s="254">
        <v>0.0063</v>
      </c>
      <c r="R968" s="254">
        <f>Q968*H968</f>
        <v>3.9800754000000005</v>
      </c>
      <c r="S968" s="254">
        <v>0</v>
      </c>
      <c r="T968" s="255">
        <f>S968*H968</f>
        <v>0</v>
      </c>
      <c r="U968" s="40"/>
      <c r="V968" s="40"/>
      <c r="W968" s="40"/>
      <c r="X968" s="40"/>
      <c r="Y968" s="40"/>
      <c r="Z968" s="40"/>
      <c r="AA968" s="40"/>
      <c r="AB968" s="40"/>
      <c r="AC968" s="40"/>
      <c r="AD968" s="40"/>
      <c r="AE968" s="40"/>
      <c r="AR968" s="256" t="s">
        <v>576</v>
      </c>
      <c r="AT968" s="256" t="s">
        <v>497</v>
      </c>
      <c r="AU968" s="256" t="s">
        <v>99</v>
      </c>
      <c r="AY968" s="18" t="s">
        <v>184</v>
      </c>
      <c r="BE968" s="257">
        <f>IF(N968="základní",J968,0)</f>
        <v>0</v>
      </c>
      <c r="BF968" s="257">
        <f>IF(N968="snížená",J968,0)</f>
        <v>0</v>
      </c>
      <c r="BG968" s="257">
        <f>IF(N968="zákl. přenesená",J968,0)</f>
        <v>0</v>
      </c>
      <c r="BH968" s="257">
        <f>IF(N968="sníž. přenesená",J968,0)</f>
        <v>0</v>
      </c>
      <c r="BI968" s="257">
        <f>IF(N968="nulová",J968,0)</f>
        <v>0</v>
      </c>
      <c r="BJ968" s="18" t="s">
        <v>99</v>
      </c>
      <c r="BK968" s="257">
        <f>ROUND(I968*H968,2)</f>
        <v>0</v>
      </c>
      <c r="BL968" s="18" t="s">
        <v>332</v>
      </c>
      <c r="BM968" s="256" t="s">
        <v>1479</v>
      </c>
    </row>
    <row r="969" s="2" customFormat="1">
      <c r="A969" s="40"/>
      <c r="B969" s="41"/>
      <c r="C969" s="42"/>
      <c r="D969" s="258" t="s">
        <v>194</v>
      </c>
      <c r="E969" s="42"/>
      <c r="F969" s="259" t="s">
        <v>1480</v>
      </c>
      <c r="G969" s="42"/>
      <c r="H969" s="42"/>
      <c r="I969" s="156"/>
      <c r="J969" s="42"/>
      <c r="K969" s="42"/>
      <c r="L969" s="46"/>
      <c r="M969" s="260"/>
      <c r="N969" s="261"/>
      <c r="O969" s="93"/>
      <c r="P969" s="93"/>
      <c r="Q969" s="93"/>
      <c r="R969" s="93"/>
      <c r="S969" s="93"/>
      <c r="T969" s="94"/>
      <c r="U969" s="40"/>
      <c r="V969" s="40"/>
      <c r="W969" s="40"/>
      <c r="X969" s="40"/>
      <c r="Y969" s="40"/>
      <c r="Z969" s="40"/>
      <c r="AA969" s="40"/>
      <c r="AB969" s="40"/>
      <c r="AC969" s="40"/>
      <c r="AD969" s="40"/>
      <c r="AE969" s="40"/>
      <c r="AT969" s="18" t="s">
        <v>194</v>
      </c>
      <c r="AU969" s="18" t="s">
        <v>99</v>
      </c>
    </row>
    <row r="970" s="13" customFormat="1">
      <c r="A970" s="13"/>
      <c r="B970" s="266"/>
      <c r="C970" s="267"/>
      <c r="D970" s="258" t="s">
        <v>271</v>
      </c>
      <c r="E970" s="267"/>
      <c r="F970" s="269" t="s">
        <v>1481</v>
      </c>
      <c r="G970" s="267"/>
      <c r="H970" s="270">
        <v>631.75800000000004</v>
      </c>
      <c r="I970" s="271"/>
      <c r="J970" s="267"/>
      <c r="K970" s="267"/>
      <c r="L970" s="272"/>
      <c r="M970" s="273"/>
      <c r="N970" s="274"/>
      <c r="O970" s="274"/>
      <c r="P970" s="274"/>
      <c r="Q970" s="274"/>
      <c r="R970" s="274"/>
      <c r="S970" s="274"/>
      <c r="T970" s="275"/>
      <c r="U970" s="13"/>
      <c r="V970" s="13"/>
      <c r="W970" s="13"/>
      <c r="X970" s="13"/>
      <c r="Y970" s="13"/>
      <c r="Z970" s="13"/>
      <c r="AA970" s="13"/>
      <c r="AB970" s="13"/>
      <c r="AC970" s="13"/>
      <c r="AD970" s="13"/>
      <c r="AE970" s="13"/>
      <c r="AT970" s="276" t="s">
        <v>271</v>
      </c>
      <c r="AU970" s="276" t="s">
        <v>99</v>
      </c>
      <c r="AV970" s="13" t="s">
        <v>99</v>
      </c>
      <c r="AW970" s="13" t="s">
        <v>4</v>
      </c>
      <c r="AX970" s="13" t="s">
        <v>91</v>
      </c>
      <c r="AY970" s="276" t="s">
        <v>184</v>
      </c>
    </row>
    <row r="971" s="2" customFormat="1" ht="16.5" customHeight="1">
      <c r="A971" s="40"/>
      <c r="B971" s="41"/>
      <c r="C971" s="245" t="s">
        <v>1482</v>
      </c>
      <c r="D971" s="245" t="s">
        <v>187</v>
      </c>
      <c r="E971" s="246" t="s">
        <v>1473</v>
      </c>
      <c r="F971" s="247" t="s">
        <v>1474</v>
      </c>
      <c r="G971" s="248" t="s">
        <v>269</v>
      </c>
      <c r="H971" s="249">
        <v>497.30399999999997</v>
      </c>
      <c r="I971" s="250"/>
      <c r="J971" s="251">
        <f>ROUND(I971*H971,2)</f>
        <v>0</v>
      </c>
      <c r="K971" s="247" t="s">
        <v>191</v>
      </c>
      <c r="L971" s="46"/>
      <c r="M971" s="252" t="s">
        <v>1</v>
      </c>
      <c r="N971" s="253" t="s">
        <v>49</v>
      </c>
      <c r="O971" s="93"/>
      <c r="P971" s="254">
        <f>O971*H971</f>
        <v>0</v>
      </c>
      <c r="Q971" s="254">
        <v>0.00088000000000000003</v>
      </c>
      <c r="R971" s="254">
        <f>Q971*H971</f>
        <v>0.43762751999999999</v>
      </c>
      <c r="S971" s="254">
        <v>0</v>
      </c>
      <c r="T971" s="255">
        <f>S971*H971</f>
        <v>0</v>
      </c>
      <c r="U971" s="40"/>
      <c r="V971" s="40"/>
      <c r="W971" s="40"/>
      <c r="X971" s="40"/>
      <c r="Y971" s="40"/>
      <c r="Z971" s="40"/>
      <c r="AA971" s="40"/>
      <c r="AB971" s="40"/>
      <c r="AC971" s="40"/>
      <c r="AD971" s="40"/>
      <c r="AE971" s="40"/>
      <c r="AR971" s="256" t="s">
        <v>332</v>
      </c>
      <c r="AT971" s="256" t="s">
        <v>187</v>
      </c>
      <c r="AU971" s="256" t="s">
        <v>99</v>
      </c>
      <c r="AY971" s="18" t="s">
        <v>184</v>
      </c>
      <c r="BE971" s="257">
        <f>IF(N971="základní",J971,0)</f>
        <v>0</v>
      </c>
      <c r="BF971" s="257">
        <f>IF(N971="snížená",J971,0)</f>
        <v>0</v>
      </c>
      <c r="BG971" s="257">
        <f>IF(N971="zákl. přenesená",J971,0)</f>
        <v>0</v>
      </c>
      <c r="BH971" s="257">
        <f>IF(N971="sníž. přenesená",J971,0)</f>
        <v>0</v>
      </c>
      <c r="BI971" s="257">
        <f>IF(N971="nulová",J971,0)</f>
        <v>0</v>
      </c>
      <c r="BJ971" s="18" t="s">
        <v>99</v>
      </c>
      <c r="BK971" s="257">
        <f>ROUND(I971*H971,2)</f>
        <v>0</v>
      </c>
      <c r="BL971" s="18" t="s">
        <v>332</v>
      </c>
      <c r="BM971" s="256" t="s">
        <v>1483</v>
      </c>
    </row>
    <row r="972" s="15" customFormat="1">
      <c r="A972" s="15"/>
      <c r="B972" s="288"/>
      <c r="C972" s="289"/>
      <c r="D972" s="258" t="s">
        <v>271</v>
      </c>
      <c r="E972" s="290" t="s">
        <v>1</v>
      </c>
      <c r="F972" s="291" t="s">
        <v>544</v>
      </c>
      <c r="G972" s="289"/>
      <c r="H972" s="290" t="s">
        <v>1</v>
      </c>
      <c r="I972" s="292"/>
      <c r="J972" s="289"/>
      <c r="K972" s="289"/>
      <c r="L972" s="293"/>
      <c r="M972" s="294"/>
      <c r="N972" s="295"/>
      <c r="O972" s="295"/>
      <c r="P972" s="295"/>
      <c r="Q972" s="295"/>
      <c r="R972" s="295"/>
      <c r="S972" s="295"/>
      <c r="T972" s="296"/>
      <c r="U972" s="15"/>
      <c r="V972" s="15"/>
      <c r="W972" s="15"/>
      <c r="X972" s="15"/>
      <c r="Y972" s="15"/>
      <c r="Z972" s="15"/>
      <c r="AA972" s="15"/>
      <c r="AB972" s="15"/>
      <c r="AC972" s="15"/>
      <c r="AD972" s="15"/>
      <c r="AE972" s="15"/>
      <c r="AT972" s="297" t="s">
        <v>271</v>
      </c>
      <c r="AU972" s="297" t="s">
        <v>99</v>
      </c>
      <c r="AV972" s="15" t="s">
        <v>91</v>
      </c>
      <c r="AW972" s="15" t="s">
        <v>38</v>
      </c>
      <c r="AX972" s="15" t="s">
        <v>83</v>
      </c>
      <c r="AY972" s="297" t="s">
        <v>184</v>
      </c>
    </row>
    <row r="973" s="13" customFormat="1">
      <c r="A973" s="13"/>
      <c r="B973" s="266"/>
      <c r="C973" s="267"/>
      <c r="D973" s="258" t="s">
        <v>271</v>
      </c>
      <c r="E973" s="268" t="s">
        <v>1</v>
      </c>
      <c r="F973" s="269" t="s">
        <v>1453</v>
      </c>
      <c r="G973" s="267"/>
      <c r="H973" s="270">
        <v>174.625</v>
      </c>
      <c r="I973" s="271"/>
      <c r="J973" s="267"/>
      <c r="K973" s="267"/>
      <c r="L973" s="272"/>
      <c r="M973" s="273"/>
      <c r="N973" s="274"/>
      <c r="O973" s="274"/>
      <c r="P973" s="274"/>
      <c r="Q973" s="274"/>
      <c r="R973" s="274"/>
      <c r="S973" s="274"/>
      <c r="T973" s="275"/>
      <c r="U973" s="13"/>
      <c r="V973" s="13"/>
      <c r="W973" s="13"/>
      <c r="X973" s="13"/>
      <c r="Y973" s="13"/>
      <c r="Z973" s="13"/>
      <c r="AA973" s="13"/>
      <c r="AB973" s="13"/>
      <c r="AC973" s="13"/>
      <c r="AD973" s="13"/>
      <c r="AE973" s="13"/>
      <c r="AT973" s="276" t="s">
        <v>271</v>
      </c>
      <c r="AU973" s="276" t="s">
        <v>99</v>
      </c>
      <c r="AV973" s="13" t="s">
        <v>99</v>
      </c>
      <c r="AW973" s="13" t="s">
        <v>38</v>
      </c>
      <c r="AX973" s="13" t="s">
        <v>83</v>
      </c>
      <c r="AY973" s="276" t="s">
        <v>184</v>
      </c>
    </row>
    <row r="974" s="13" customFormat="1">
      <c r="A974" s="13"/>
      <c r="B974" s="266"/>
      <c r="C974" s="267"/>
      <c r="D974" s="258" t="s">
        <v>271</v>
      </c>
      <c r="E974" s="268" t="s">
        <v>1</v>
      </c>
      <c r="F974" s="269" t="s">
        <v>1454</v>
      </c>
      <c r="G974" s="267"/>
      <c r="H974" s="270">
        <v>12.513</v>
      </c>
      <c r="I974" s="271"/>
      <c r="J974" s="267"/>
      <c r="K974" s="267"/>
      <c r="L974" s="272"/>
      <c r="M974" s="273"/>
      <c r="N974" s="274"/>
      <c r="O974" s="274"/>
      <c r="P974" s="274"/>
      <c r="Q974" s="274"/>
      <c r="R974" s="274"/>
      <c r="S974" s="274"/>
      <c r="T974" s="275"/>
      <c r="U974" s="13"/>
      <c r="V974" s="13"/>
      <c r="W974" s="13"/>
      <c r="X974" s="13"/>
      <c r="Y974" s="13"/>
      <c r="Z974" s="13"/>
      <c r="AA974" s="13"/>
      <c r="AB974" s="13"/>
      <c r="AC974" s="13"/>
      <c r="AD974" s="13"/>
      <c r="AE974" s="13"/>
      <c r="AT974" s="276" t="s">
        <v>271</v>
      </c>
      <c r="AU974" s="276" t="s">
        <v>99</v>
      </c>
      <c r="AV974" s="13" t="s">
        <v>99</v>
      </c>
      <c r="AW974" s="13" t="s">
        <v>38</v>
      </c>
      <c r="AX974" s="13" t="s">
        <v>83</v>
      </c>
      <c r="AY974" s="276" t="s">
        <v>184</v>
      </c>
    </row>
    <row r="975" s="13" customFormat="1">
      <c r="A975" s="13"/>
      <c r="B975" s="266"/>
      <c r="C975" s="267"/>
      <c r="D975" s="258" t="s">
        <v>271</v>
      </c>
      <c r="E975" s="268" t="s">
        <v>1</v>
      </c>
      <c r="F975" s="269" t="s">
        <v>1455</v>
      </c>
      <c r="G975" s="267"/>
      <c r="H975" s="270">
        <v>310.166</v>
      </c>
      <c r="I975" s="271"/>
      <c r="J975" s="267"/>
      <c r="K975" s="267"/>
      <c r="L975" s="272"/>
      <c r="M975" s="273"/>
      <c r="N975" s="274"/>
      <c r="O975" s="274"/>
      <c r="P975" s="274"/>
      <c r="Q975" s="274"/>
      <c r="R975" s="274"/>
      <c r="S975" s="274"/>
      <c r="T975" s="275"/>
      <c r="U975" s="13"/>
      <c r="V975" s="13"/>
      <c r="W975" s="13"/>
      <c r="X975" s="13"/>
      <c r="Y975" s="13"/>
      <c r="Z975" s="13"/>
      <c r="AA975" s="13"/>
      <c r="AB975" s="13"/>
      <c r="AC975" s="13"/>
      <c r="AD975" s="13"/>
      <c r="AE975" s="13"/>
      <c r="AT975" s="276" t="s">
        <v>271</v>
      </c>
      <c r="AU975" s="276" t="s">
        <v>99</v>
      </c>
      <c r="AV975" s="13" t="s">
        <v>99</v>
      </c>
      <c r="AW975" s="13" t="s">
        <v>38</v>
      </c>
      <c r="AX975" s="13" t="s">
        <v>83</v>
      </c>
      <c r="AY975" s="276" t="s">
        <v>184</v>
      </c>
    </row>
    <row r="976" s="14" customFormat="1">
      <c r="A976" s="14"/>
      <c r="B976" s="277"/>
      <c r="C976" s="278"/>
      <c r="D976" s="258" t="s">
        <v>271</v>
      </c>
      <c r="E976" s="279" t="s">
        <v>1</v>
      </c>
      <c r="F976" s="280" t="s">
        <v>273</v>
      </c>
      <c r="G976" s="278"/>
      <c r="H976" s="281">
        <v>497.30399999999997</v>
      </c>
      <c r="I976" s="282"/>
      <c r="J976" s="278"/>
      <c r="K976" s="278"/>
      <c r="L976" s="283"/>
      <c r="M976" s="284"/>
      <c r="N976" s="285"/>
      <c r="O976" s="285"/>
      <c r="P976" s="285"/>
      <c r="Q976" s="285"/>
      <c r="R976" s="285"/>
      <c r="S976" s="285"/>
      <c r="T976" s="286"/>
      <c r="U976" s="14"/>
      <c r="V976" s="14"/>
      <c r="W976" s="14"/>
      <c r="X976" s="14"/>
      <c r="Y976" s="14"/>
      <c r="Z976" s="14"/>
      <c r="AA976" s="14"/>
      <c r="AB976" s="14"/>
      <c r="AC976" s="14"/>
      <c r="AD976" s="14"/>
      <c r="AE976" s="14"/>
      <c r="AT976" s="287" t="s">
        <v>271</v>
      </c>
      <c r="AU976" s="287" t="s">
        <v>99</v>
      </c>
      <c r="AV976" s="14" t="s">
        <v>196</v>
      </c>
      <c r="AW976" s="14" t="s">
        <v>38</v>
      </c>
      <c r="AX976" s="14" t="s">
        <v>91</v>
      </c>
      <c r="AY976" s="287" t="s">
        <v>184</v>
      </c>
    </row>
    <row r="977" s="2" customFormat="1" ht="21.75" customHeight="1">
      <c r="A977" s="40"/>
      <c r="B977" s="41"/>
      <c r="C977" s="312" t="s">
        <v>1484</v>
      </c>
      <c r="D977" s="312" t="s">
        <v>497</v>
      </c>
      <c r="E977" s="313" t="s">
        <v>1485</v>
      </c>
      <c r="F977" s="314" t="s">
        <v>1486</v>
      </c>
      <c r="G977" s="315" t="s">
        <v>269</v>
      </c>
      <c r="H977" s="316">
        <v>571.89999999999998</v>
      </c>
      <c r="I977" s="317"/>
      <c r="J977" s="318">
        <f>ROUND(I977*H977,2)</f>
        <v>0</v>
      </c>
      <c r="K977" s="314" t="s">
        <v>191</v>
      </c>
      <c r="L977" s="319"/>
      <c r="M977" s="320" t="s">
        <v>1</v>
      </c>
      <c r="N977" s="321" t="s">
        <v>49</v>
      </c>
      <c r="O977" s="93"/>
      <c r="P977" s="254">
        <f>O977*H977</f>
        <v>0</v>
      </c>
      <c r="Q977" s="254">
        <v>0.0047000000000000002</v>
      </c>
      <c r="R977" s="254">
        <f>Q977*H977</f>
        <v>2.6879300000000002</v>
      </c>
      <c r="S977" s="254">
        <v>0</v>
      </c>
      <c r="T977" s="255">
        <f>S977*H977</f>
        <v>0</v>
      </c>
      <c r="U977" s="40"/>
      <c r="V977" s="40"/>
      <c r="W977" s="40"/>
      <c r="X977" s="40"/>
      <c r="Y977" s="40"/>
      <c r="Z977" s="40"/>
      <c r="AA977" s="40"/>
      <c r="AB977" s="40"/>
      <c r="AC977" s="40"/>
      <c r="AD977" s="40"/>
      <c r="AE977" s="40"/>
      <c r="AR977" s="256" t="s">
        <v>576</v>
      </c>
      <c r="AT977" s="256" t="s">
        <v>497</v>
      </c>
      <c r="AU977" s="256" t="s">
        <v>99</v>
      </c>
      <c r="AY977" s="18" t="s">
        <v>184</v>
      </c>
      <c r="BE977" s="257">
        <f>IF(N977="základní",J977,0)</f>
        <v>0</v>
      </c>
      <c r="BF977" s="257">
        <f>IF(N977="snížená",J977,0)</f>
        <v>0</v>
      </c>
      <c r="BG977" s="257">
        <f>IF(N977="zákl. přenesená",J977,0)</f>
        <v>0</v>
      </c>
      <c r="BH977" s="257">
        <f>IF(N977="sníž. přenesená",J977,0)</f>
        <v>0</v>
      </c>
      <c r="BI977" s="257">
        <f>IF(N977="nulová",J977,0)</f>
        <v>0</v>
      </c>
      <c r="BJ977" s="18" t="s">
        <v>99</v>
      </c>
      <c r="BK977" s="257">
        <f>ROUND(I977*H977,2)</f>
        <v>0</v>
      </c>
      <c r="BL977" s="18" t="s">
        <v>332</v>
      </c>
      <c r="BM977" s="256" t="s">
        <v>1487</v>
      </c>
    </row>
    <row r="978" s="13" customFormat="1">
      <c r="A978" s="13"/>
      <c r="B978" s="266"/>
      <c r="C978" s="267"/>
      <c r="D978" s="258" t="s">
        <v>271</v>
      </c>
      <c r="E978" s="267"/>
      <c r="F978" s="269" t="s">
        <v>1488</v>
      </c>
      <c r="G978" s="267"/>
      <c r="H978" s="270">
        <v>571.89999999999998</v>
      </c>
      <c r="I978" s="271"/>
      <c r="J978" s="267"/>
      <c r="K978" s="267"/>
      <c r="L978" s="272"/>
      <c r="M978" s="273"/>
      <c r="N978" s="274"/>
      <c r="O978" s="274"/>
      <c r="P978" s="274"/>
      <c r="Q978" s="274"/>
      <c r="R978" s="274"/>
      <c r="S978" s="274"/>
      <c r="T978" s="275"/>
      <c r="U978" s="13"/>
      <c r="V978" s="13"/>
      <c r="W978" s="13"/>
      <c r="X978" s="13"/>
      <c r="Y978" s="13"/>
      <c r="Z978" s="13"/>
      <c r="AA978" s="13"/>
      <c r="AB978" s="13"/>
      <c r="AC978" s="13"/>
      <c r="AD978" s="13"/>
      <c r="AE978" s="13"/>
      <c r="AT978" s="276" t="s">
        <v>271</v>
      </c>
      <c r="AU978" s="276" t="s">
        <v>99</v>
      </c>
      <c r="AV978" s="13" t="s">
        <v>99</v>
      </c>
      <c r="AW978" s="13" t="s">
        <v>4</v>
      </c>
      <c r="AX978" s="13" t="s">
        <v>91</v>
      </c>
      <c r="AY978" s="276" t="s">
        <v>184</v>
      </c>
    </row>
    <row r="979" s="2" customFormat="1" ht="16.5" customHeight="1">
      <c r="A979" s="40"/>
      <c r="B979" s="41"/>
      <c r="C979" s="245" t="s">
        <v>1489</v>
      </c>
      <c r="D979" s="245" t="s">
        <v>187</v>
      </c>
      <c r="E979" s="246" t="s">
        <v>1490</v>
      </c>
      <c r="F979" s="247" t="s">
        <v>1491</v>
      </c>
      <c r="G979" s="248" t="s">
        <v>269</v>
      </c>
      <c r="H979" s="249">
        <v>549.35500000000002</v>
      </c>
      <c r="I979" s="250"/>
      <c r="J979" s="251">
        <f>ROUND(I979*H979,2)</f>
        <v>0</v>
      </c>
      <c r="K979" s="247" t="s">
        <v>191</v>
      </c>
      <c r="L979" s="46"/>
      <c r="M979" s="252" t="s">
        <v>1</v>
      </c>
      <c r="N979" s="253" t="s">
        <v>49</v>
      </c>
      <c r="O979" s="93"/>
      <c r="P979" s="254">
        <f>O979*H979</f>
        <v>0</v>
      </c>
      <c r="Q979" s="254">
        <v>0.00027999999999999998</v>
      </c>
      <c r="R979" s="254">
        <f>Q979*H979</f>
        <v>0.1538194</v>
      </c>
      <c r="S979" s="254">
        <v>0</v>
      </c>
      <c r="T979" s="255">
        <f>S979*H979</f>
        <v>0</v>
      </c>
      <c r="U979" s="40"/>
      <c r="V979" s="40"/>
      <c r="W979" s="40"/>
      <c r="X979" s="40"/>
      <c r="Y979" s="40"/>
      <c r="Z979" s="40"/>
      <c r="AA979" s="40"/>
      <c r="AB979" s="40"/>
      <c r="AC979" s="40"/>
      <c r="AD979" s="40"/>
      <c r="AE979" s="40"/>
      <c r="AR979" s="256" t="s">
        <v>332</v>
      </c>
      <c r="AT979" s="256" t="s">
        <v>187</v>
      </c>
      <c r="AU979" s="256" t="s">
        <v>99</v>
      </c>
      <c r="AY979" s="18" t="s">
        <v>184</v>
      </c>
      <c r="BE979" s="257">
        <f>IF(N979="základní",J979,0)</f>
        <v>0</v>
      </c>
      <c r="BF979" s="257">
        <f>IF(N979="snížená",J979,0)</f>
        <v>0</v>
      </c>
      <c r="BG979" s="257">
        <f>IF(N979="zákl. přenesená",J979,0)</f>
        <v>0</v>
      </c>
      <c r="BH979" s="257">
        <f>IF(N979="sníž. přenesená",J979,0)</f>
        <v>0</v>
      </c>
      <c r="BI979" s="257">
        <f>IF(N979="nulová",J979,0)</f>
        <v>0</v>
      </c>
      <c r="BJ979" s="18" t="s">
        <v>99</v>
      </c>
      <c r="BK979" s="257">
        <f>ROUND(I979*H979,2)</f>
        <v>0</v>
      </c>
      <c r="BL979" s="18" t="s">
        <v>332</v>
      </c>
      <c r="BM979" s="256" t="s">
        <v>1492</v>
      </c>
    </row>
    <row r="980" s="2" customFormat="1">
      <c r="A980" s="40"/>
      <c r="B980" s="41"/>
      <c r="C980" s="42"/>
      <c r="D980" s="258" t="s">
        <v>194</v>
      </c>
      <c r="E980" s="42"/>
      <c r="F980" s="259" t="s">
        <v>1493</v>
      </c>
      <c r="G980" s="42"/>
      <c r="H980" s="42"/>
      <c r="I980" s="156"/>
      <c r="J980" s="42"/>
      <c r="K980" s="42"/>
      <c r="L980" s="46"/>
      <c r="M980" s="260"/>
      <c r="N980" s="261"/>
      <c r="O980" s="93"/>
      <c r="P980" s="93"/>
      <c r="Q980" s="93"/>
      <c r="R980" s="93"/>
      <c r="S980" s="93"/>
      <c r="T980" s="94"/>
      <c r="U980" s="40"/>
      <c r="V980" s="40"/>
      <c r="W980" s="40"/>
      <c r="X980" s="40"/>
      <c r="Y980" s="40"/>
      <c r="Z980" s="40"/>
      <c r="AA980" s="40"/>
      <c r="AB980" s="40"/>
      <c r="AC980" s="40"/>
      <c r="AD980" s="40"/>
      <c r="AE980" s="40"/>
      <c r="AT980" s="18" t="s">
        <v>194</v>
      </c>
      <c r="AU980" s="18" t="s">
        <v>99</v>
      </c>
    </row>
    <row r="981" s="2" customFormat="1" ht="16.5" customHeight="1">
      <c r="A981" s="40"/>
      <c r="B981" s="41"/>
      <c r="C981" s="245" t="s">
        <v>1494</v>
      </c>
      <c r="D981" s="245" t="s">
        <v>187</v>
      </c>
      <c r="E981" s="246" t="s">
        <v>1495</v>
      </c>
      <c r="F981" s="247" t="s">
        <v>1496</v>
      </c>
      <c r="G981" s="248" t="s">
        <v>269</v>
      </c>
      <c r="H981" s="249">
        <v>70.358000000000004</v>
      </c>
      <c r="I981" s="250"/>
      <c r="J981" s="251">
        <f>ROUND(I981*H981,2)</f>
        <v>0</v>
      </c>
      <c r="K981" s="247" t="s">
        <v>191</v>
      </c>
      <c r="L981" s="46"/>
      <c r="M981" s="252" t="s">
        <v>1</v>
      </c>
      <c r="N981" s="253" t="s">
        <v>49</v>
      </c>
      <c r="O981" s="93"/>
      <c r="P981" s="254">
        <f>O981*H981</f>
        <v>0</v>
      </c>
      <c r="Q981" s="254">
        <v>0</v>
      </c>
      <c r="R981" s="254">
        <f>Q981*H981</f>
        <v>0</v>
      </c>
      <c r="S981" s="254">
        <v>0</v>
      </c>
      <c r="T981" s="255">
        <f>S981*H981</f>
        <v>0</v>
      </c>
      <c r="U981" s="40"/>
      <c r="V981" s="40"/>
      <c r="W981" s="40"/>
      <c r="X981" s="40"/>
      <c r="Y981" s="40"/>
      <c r="Z981" s="40"/>
      <c r="AA981" s="40"/>
      <c r="AB981" s="40"/>
      <c r="AC981" s="40"/>
      <c r="AD981" s="40"/>
      <c r="AE981" s="40"/>
      <c r="AR981" s="256" t="s">
        <v>332</v>
      </c>
      <c r="AT981" s="256" t="s">
        <v>187</v>
      </c>
      <c r="AU981" s="256" t="s">
        <v>99</v>
      </c>
      <c r="AY981" s="18" t="s">
        <v>184</v>
      </c>
      <c r="BE981" s="257">
        <f>IF(N981="základní",J981,0)</f>
        <v>0</v>
      </c>
      <c r="BF981" s="257">
        <f>IF(N981="snížená",J981,0)</f>
        <v>0</v>
      </c>
      <c r="BG981" s="257">
        <f>IF(N981="zákl. přenesená",J981,0)</f>
        <v>0</v>
      </c>
      <c r="BH981" s="257">
        <f>IF(N981="sníž. přenesená",J981,0)</f>
        <v>0</v>
      </c>
      <c r="BI981" s="257">
        <f>IF(N981="nulová",J981,0)</f>
        <v>0</v>
      </c>
      <c r="BJ981" s="18" t="s">
        <v>99</v>
      </c>
      <c r="BK981" s="257">
        <f>ROUND(I981*H981,2)</f>
        <v>0</v>
      </c>
      <c r="BL981" s="18" t="s">
        <v>332</v>
      </c>
      <c r="BM981" s="256" t="s">
        <v>1497</v>
      </c>
    </row>
    <row r="982" s="15" customFormat="1">
      <c r="A982" s="15"/>
      <c r="B982" s="288"/>
      <c r="C982" s="289"/>
      <c r="D982" s="258" t="s">
        <v>271</v>
      </c>
      <c r="E982" s="290" t="s">
        <v>1</v>
      </c>
      <c r="F982" s="291" t="s">
        <v>544</v>
      </c>
      <c r="G982" s="289"/>
      <c r="H982" s="290" t="s">
        <v>1</v>
      </c>
      <c r="I982" s="292"/>
      <c r="J982" s="289"/>
      <c r="K982" s="289"/>
      <c r="L982" s="293"/>
      <c r="M982" s="294"/>
      <c r="N982" s="295"/>
      <c r="O982" s="295"/>
      <c r="P982" s="295"/>
      <c r="Q982" s="295"/>
      <c r="R982" s="295"/>
      <c r="S982" s="295"/>
      <c r="T982" s="296"/>
      <c r="U982" s="15"/>
      <c r="V982" s="15"/>
      <c r="W982" s="15"/>
      <c r="X982" s="15"/>
      <c r="Y982" s="15"/>
      <c r="Z982" s="15"/>
      <c r="AA982" s="15"/>
      <c r="AB982" s="15"/>
      <c r="AC982" s="15"/>
      <c r="AD982" s="15"/>
      <c r="AE982" s="15"/>
      <c r="AT982" s="297" t="s">
        <v>271</v>
      </c>
      <c r="AU982" s="297" t="s">
        <v>99</v>
      </c>
      <c r="AV982" s="15" t="s">
        <v>91</v>
      </c>
      <c r="AW982" s="15" t="s">
        <v>38</v>
      </c>
      <c r="AX982" s="15" t="s">
        <v>83</v>
      </c>
      <c r="AY982" s="297" t="s">
        <v>184</v>
      </c>
    </row>
    <row r="983" s="13" customFormat="1">
      <c r="A983" s="13"/>
      <c r="B983" s="266"/>
      <c r="C983" s="267"/>
      <c r="D983" s="258" t="s">
        <v>271</v>
      </c>
      <c r="E983" s="268" t="s">
        <v>1</v>
      </c>
      <c r="F983" s="269" t="s">
        <v>1498</v>
      </c>
      <c r="G983" s="267"/>
      <c r="H983" s="270">
        <v>26.277999999999999</v>
      </c>
      <c r="I983" s="271"/>
      <c r="J983" s="267"/>
      <c r="K983" s="267"/>
      <c r="L983" s="272"/>
      <c r="M983" s="273"/>
      <c r="N983" s="274"/>
      <c r="O983" s="274"/>
      <c r="P983" s="274"/>
      <c r="Q983" s="274"/>
      <c r="R983" s="274"/>
      <c r="S983" s="274"/>
      <c r="T983" s="275"/>
      <c r="U983" s="13"/>
      <c r="V983" s="13"/>
      <c r="W983" s="13"/>
      <c r="X983" s="13"/>
      <c r="Y983" s="13"/>
      <c r="Z983" s="13"/>
      <c r="AA983" s="13"/>
      <c r="AB983" s="13"/>
      <c r="AC983" s="13"/>
      <c r="AD983" s="13"/>
      <c r="AE983" s="13"/>
      <c r="AT983" s="276" t="s">
        <v>271</v>
      </c>
      <c r="AU983" s="276" t="s">
        <v>99</v>
      </c>
      <c r="AV983" s="13" t="s">
        <v>99</v>
      </c>
      <c r="AW983" s="13" t="s">
        <v>38</v>
      </c>
      <c r="AX983" s="13" t="s">
        <v>83</v>
      </c>
      <c r="AY983" s="276" t="s">
        <v>184</v>
      </c>
    </row>
    <row r="984" s="13" customFormat="1">
      <c r="A984" s="13"/>
      <c r="B984" s="266"/>
      <c r="C984" s="267"/>
      <c r="D984" s="258" t="s">
        <v>271</v>
      </c>
      <c r="E984" s="268" t="s">
        <v>1</v>
      </c>
      <c r="F984" s="269" t="s">
        <v>1499</v>
      </c>
      <c r="G984" s="267"/>
      <c r="H984" s="270">
        <v>4.2599999999999998</v>
      </c>
      <c r="I984" s="271"/>
      <c r="J984" s="267"/>
      <c r="K984" s="267"/>
      <c r="L984" s="272"/>
      <c r="M984" s="273"/>
      <c r="N984" s="274"/>
      <c r="O984" s="274"/>
      <c r="P984" s="274"/>
      <c r="Q984" s="274"/>
      <c r="R984" s="274"/>
      <c r="S984" s="274"/>
      <c r="T984" s="275"/>
      <c r="U984" s="13"/>
      <c r="V984" s="13"/>
      <c r="W984" s="13"/>
      <c r="X984" s="13"/>
      <c r="Y984" s="13"/>
      <c r="Z984" s="13"/>
      <c r="AA984" s="13"/>
      <c r="AB984" s="13"/>
      <c r="AC984" s="13"/>
      <c r="AD984" s="13"/>
      <c r="AE984" s="13"/>
      <c r="AT984" s="276" t="s">
        <v>271</v>
      </c>
      <c r="AU984" s="276" t="s">
        <v>99</v>
      </c>
      <c r="AV984" s="13" t="s">
        <v>99</v>
      </c>
      <c r="AW984" s="13" t="s">
        <v>38</v>
      </c>
      <c r="AX984" s="13" t="s">
        <v>83</v>
      </c>
      <c r="AY984" s="276" t="s">
        <v>184</v>
      </c>
    </row>
    <row r="985" s="13" customFormat="1">
      <c r="A985" s="13"/>
      <c r="B985" s="266"/>
      <c r="C985" s="267"/>
      <c r="D985" s="258" t="s">
        <v>271</v>
      </c>
      <c r="E985" s="268" t="s">
        <v>1</v>
      </c>
      <c r="F985" s="269" t="s">
        <v>1500</v>
      </c>
      <c r="G985" s="267"/>
      <c r="H985" s="270">
        <v>39.82</v>
      </c>
      <c r="I985" s="271"/>
      <c r="J985" s="267"/>
      <c r="K985" s="267"/>
      <c r="L985" s="272"/>
      <c r="M985" s="273"/>
      <c r="N985" s="274"/>
      <c r="O985" s="274"/>
      <c r="P985" s="274"/>
      <c r="Q985" s="274"/>
      <c r="R985" s="274"/>
      <c r="S985" s="274"/>
      <c r="T985" s="275"/>
      <c r="U985" s="13"/>
      <c r="V985" s="13"/>
      <c r="W985" s="13"/>
      <c r="X985" s="13"/>
      <c r="Y985" s="13"/>
      <c r="Z985" s="13"/>
      <c r="AA985" s="13"/>
      <c r="AB985" s="13"/>
      <c r="AC985" s="13"/>
      <c r="AD985" s="13"/>
      <c r="AE985" s="13"/>
      <c r="AT985" s="276" t="s">
        <v>271</v>
      </c>
      <c r="AU985" s="276" t="s">
        <v>99</v>
      </c>
      <c r="AV985" s="13" t="s">
        <v>99</v>
      </c>
      <c r="AW985" s="13" t="s">
        <v>38</v>
      </c>
      <c r="AX985" s="13" t="s">
        <v>83</v>
      </c>
      <c r="AY985" s="276" t="s">
        <v>184</v>
      </c>
    </row>
    <row r="986" s="14" customFormat="1">
      <c r="A986" s="14"/>
      <c r="B986" s="277"/>
      <c r="C986" s="278"/>
      <c r="D986" s="258" t="s">
        <v>271</v>
      </c>
      <c r="E986" s="279" t="s">
        <v>1</v>
      </c>
      <c r="F986" s="280" t="s">
        <v>273</v>
      </c>
      <c r="G986" s="278"/>
      <c r="H986" s="281">
        <v>70.358000000000004</v>
      </c>
      <c r="I986" s="282"/>
      <c r="J986" s="278"/>
      <c r="K986" s="278"/>
      <c r="L986" s="283"/>
      <c r="M986" s="284"/>
      <c r="N986" s="285"/>
      <c r="O986" s="285"/>
      <c r="P986" s="285"/>
      <c r="Q986" s="285"/>
      <c r="R986" s="285"/>
      <c r="S986" s="285"/>
      <c r="T986" s="286"/>
      <c r="U986" s="14"/>
      <c r="V986" s="14"/>
      <c r="W986" s="14"/>
      <c r="X986" s="14"/>
      <c r="Y986" s="14"/>
      <c r="Z986" s="14"/>
      <c r="AA986" s="14"/>
      <c r="AB986" s="14"/>
      <c r="AC986" s="14"/>
      <c r="AD986" s="14"/>
      <c r="AE986" s="14"/>
      <c r="AT986" s="287" t="s">
        <v>271</v>
      </c>
      <c r="AU986" s="287" t="s">
        <v>99</v>
      </c>
      <c r="AV986" s="14" t="s">
        <v>196</v>
      </c>
      <c r="AW986" s="14" t="s">
        <v>38</v>
      </c>
      <c r="AX986" s="14" t="s">
        <v>91</v>
      </c>
      <c r="AY986" s="287" t="s">
        <v>184</v>
      </c>
    </row>
    <row r="987" s="2" customFormat="1" ht="16.5" customHeight="1">
      <c r="A987" s="40"/>
      <c r="B987" s="41"/>
      <c r="C987" s="312" t="s">
        <v>1501</v>
      </c>
      <c r="D987" s="312" t="s">
        <v>497</v>
      </c>
      <c r="E987" s="313" t="s">
        <v>1352</v>
      </c>
      <c r="F987" s="314" t="s">
        <v>1353</v>
      </c>
      <c r="G987" s="315" t="s">
        <v>389</v>
      </c>
      <c r="H987" s="316">
        <v>0.025000000000000001</v>
      </c>
      <c r="I987" s="317"/>
      <c r="J987" s="318">
        <f>ROUND(I987*H987,2)</f>
        <v>0</v>
      </c>
      <c r="K987" s="314" t="s">
        <v>191</v>
      </c>
      <c r="L987" s="319"/>
      <c r="M987" s="320" t="s">
        <v>1</v>
      </c>
      <c r="N987" s="321" t="s">
        <v>49</v>
      </c>
      <c r="O987" s="93"/>
      <c r="P987" s="254">
        <f>O987*H987</f>
        <v>0</v>
      </c>
      <c r="Q987" s="254">
        <v>1</v>
      </c>
      <c r="R987" s="254">
        <f>Q987*H987</f>
        <v>0.025000000000000001</v>
      </c>
      <c r="S987" s="254">
        <v>0</v>
      </c>
      <c r="T987" s="255">
        <f>S987*H987</f>
        <v>0</v>
      </c>
      <c r="U987" s="40"/>
      <c r="V987" s="40"/>
      <c r="W987" s="40"/>
      <c r="X987" s="40"/>
      <c r="Y987" s="40"/>
      <c r="Z987" s="40"/>
      <c r="AA987" s="40"/>
      <c r="AB987" s="40"/>
      <c r="AC987" s="40"/>
      <c r="AD987" s="40"/>
      <c r="AE987" s="40"/>
      <c r="AR987" s="256" t="s">
        <v>576</v>
      </c>
      <c r="AT987" s="256" t="s">
        <v>497</v>
      </c>
      <c r="AU987" s="256" t="s">
        <v>99</v>
      </c>
      <c r="AY987" s="18" t="s">
        <v>184</v>
      </c>
      <c r="BE987" s="257">
        <f>IF(N987="základní",J987,0)</f>
        <v>0</v>
      </c>
      <c r="BF987" s="257">
        <f>IF(N987="snížená",J987,0)</f>
        <v>0</v>
      </c>
      <c r="BG987" s="257">
        <f>IF(N987="zákl. přenesená",J987,0)</f>
        <v>0</v>
      </c>
      <c r="BH987" s="257">
        <f>IF(N987="sníž. přenesená",J987,0)</f>
        <v>0</v>
      </c>
      <c r="BI987" s="257">
        <f>IF(N987="nulová",J987,0)</f>
        <v>0</v>
      </c>
      <c r="BJ987" s="18" t="s">
        <v>99</v>
      </c>
      <c r="BK987" s="257">
        <f>ROUND(I987*H987,2)</f>
        <v>0</v>
      </c>
      <c r="BL987" s="18" t="s">
        <v>332</v>
      </c>
      <c r="BM987" s="256" t="s">
        <v>1502</v>
      </c>
    </row>
    <row r="988" s="13" customFormat="1">
      <c r="A988" s="13"/>
      <c r="B988" s="266"/>
      <c r="C988" s="267"/>
      <c r="D988" s="258" t="s">
        <v>271</v>
      </c>
      <c r="E988" s="267"/>
      <c r="F988" s="269" t="s">
        <v>1503</v>
      </c>
      <c r="G988" s="267"/>
      <c r="H988" s="270">
        <v>0.025000000000000001</v>
      </c>
      <c r="I988" s="271"/>
      <c r="J988" s="267"/>
      <c r="K988" s="267"/>
      <c r="L988" s="272"/>
      <c r="M988" s="273"/>
      <c r="N988" s="274"/>
      <c r="O988" s="274"/>
      <c r="P988" s="274"/>
      <c r="Q988" s="274"/>
      <c r="R988" s="274"/>
      <c r="S988" s="274"/>
      <c r="T988" s="275"/>
      <c r="U988" s="13"/>
      <c r="V988" s="13"/>
      <c r="W988" s="13"/>
      <c r="X988" s="13"/>
      <c r="Y988" s="13"/>
      <c r="Z988" s="13"/>
      <c r="AA988" s="13"/>
      <c r="AB988" s="13"/>
      <c r="AC988" s="13"/>
      <c r="AD988" s="13"/>
      <c r="AE988" s="13"/>
      <c r="AT988" s="276" t="s">
        <v>271</v>
      </c>
      <c r="AU988" s="276" t="s">
        <v>99</v>
      </c>
      <c r="AV988" s="13" t="s">
        <v>99</v>
      </c>
      <c r="AW988" s="13" t="s">
        <v>4</v>
      </c>
      <c r="AX988" s="13" t="s">
        <v>91</v>
      </c>
      <c r="AY988" s="276" t="s">
        <v>184</v>
      </c>
    </row>
    <row r="989" s="2" customFormat="1" ht="16.5" customHeight="1">
      <c r="A989" s="40"/>
      <c r="B989" s="41"/>
      <c r="C989" s="245" t="s">
        <v>1504</v>
      </c>
      <c r="D989" s="245" t="s">
        <v>187</v>
      </c>
      <c r="E989" s="246" t="s">
        <v>1505</v>
      </c>
      <c r="F989" s="247" t="s">
        <v>1506</v>
      </c>
      <c r="G989" s="248" t="s">
        <v>269</v>
      </c>
      <c r="H989" s="249">
        <v>70.358000000000004</v>
      </c>
      <c r="I989" s="250"/>
      <c r="J989" s="251">
        <f>ROUND(I989*H989,2)</f>
        <v>0</v>
      </c>
      <c r="K989" s="247" t="s">
        <v>191</v>
      </c>
      <c r="L989" s="46"/>
      <c r="M989" s="252" t="s">
        <v>1</v>
      </c>
      <c r="N989" s="253" t="s">
        <v>49</v>
      </c>
      <c r="O989" s="93"/>
      <c r="P989" s="254">
        <f>O989*H989</f>
        <v>0</v>
      </c>
      <c r="Q989" s="254">
        <v>0.00093999999999999997</v>
      </c>
      <c r="R989" s="254">
        <f>Q989*H989</f>
        <v>0.066136520000000004</v>
      </c>
      <c r="S989" s="254">
        <v>0</v>
      </c>
      <c r="T989" s="255">
        <f>S989*H989</f>
        <v>0</v>
      </c>
      <c r="U989" s="40"/>
      <c r="V989" s="40"/>
      <c r="W989" s="40"/>
      <c r="X989" s="40"/>
      <c r="Y989" s="40"/>
      <c r="Z989" s="40"/>
      <c r="AA989" s="40"/>
      <c r="AB989" s="40"/>
      <c r="AC989" s="40"/>
      <c r="AD989" s="40"/>
      <c r="AE989" s="40"/>
      <c r="AR989" s="256" t="s">
        <v>332</v>
      </c>
      <c r="AT989" s="256" t="s">
        <v>187</v>
      </c>
      <c r="AU989" s="256" t="s">
        <v>99</v>
      </c>
      <c r="AY989" s="18" t="s">
        <v>184</v>
      </c>
      <c r="BE989" s="257">
        <f>IF(N989="základní",J989,0)</f>
        <v>0</v>
      </c>
      <c r="BF989" s="257">
        <f>IF(N989="snížená",J989,0)</f>
        <v>0</v>
      </c>
      <c r="BG989" s="257">
        <f>IF(N989="zákl. přenesená",J989,0)</f>
        <v>0</v>
      </c>
      <c r="BH989" s="257">
        <f>IF(N989="sníž. přenesená",J989,0)</f>
        <v>0</v>
      </c>
      <c r="BI989" s="257">
        <f>IF(N989="nulová",J989,0)</f>
        <v>0</v>
      </c>
      <c r="BJ989" s="18" t="s">
        <v>99</v>
      </c>
      <c r="BK989" s="257">
        <f>ROUND(I989*H989,2)</f>
        <v>0</v>
      </c>
      <c r="BL989" s="18" t="s">
        <v>332</v>
      </c>
      <c r="BM989" s="256" t="s">
        <v>1507</v>
      </c>
    </row>
    <row r="990" s="15" customFormat="1">
      <c r="A990" s="15"/>
      <c r="B990" s="288"/>
      <c r="C990" s="289"/>
      <c r="D990" s="258" t="s">
        <v>271</v>
      </c>
      <c r="E990" s="290" t="s">
        <v>1</v>
      </c>
      <c r="F990" s="291" t="s">
        <v>544</v>
      </c>
      <c r="G990" s="289"/>
      <c r="H990" s="290" t="s">
        <v>1</v>
      </c>
      <c r="I990" s="292"/>
      <c r="J990" s="289"/>
      <c r="K990" s="289"/>
      <c r="L990" s="293"/>
      <c r="M990" s="294"/>
      <c r="N990" s="295"/>
      <c r="O990" s="295"/>
      <c r="P990" s="295"/>
      <c r="Q990" s="295"/>
      <c r="R990" s="295"/>
      <c r="S990" s="295"/>
      <c r="T990" s="296"/>
      <c r="U990" s="15"/>
      <c r="V990" s="15"/>
      <c r="W990" s="15"/>
      <c r="X990" s="15"/>
      <c r="Y990" s="15"/>
      <c r="Z990" s="15"/>
      <c r="AA990" s="15"/>
      <c r="AB990" s="15"/>
      <c r="AC990" s="15"/>
      <c r="AD990" s="15"/>
      <c r="AE990" s="15"/>
      <c r="AT990" s="297" t="s">
        <v>271</v>
      </c>
      <c r="AU990" s="297" t="s">
        <v>99</v>
      </c>
      <c r="AV990" s="15" t="s">
        <v>91</v>
      </c>
      <c r="AW990" s="15" t="s">
        <v>38</v>
      </c>
      <c r="AX990" s="15" t="s">
        <v>83</v>
      </c>
      <c r="AY990" s="297" t="s">
        <v>184</v>
      </c>
    </row>
    <row r="991" s="13" customFormat="1">
      <c r="A991" s="13"/>
      <c r="B991" s="266"/>
      <c r="C991" s="267"/>
      <c r="D991" s="258" t="s">
        <v>271</v>
      </c>
      <c r="E991" s="268" t="s">
        <v>1</v>
      </c>
      <c r="F991" s="269" t="s">
        <v>1498</v>
      </c>
      <c r="G991" s="267"/>
      <c r="H991" s="270">
        <v>26.277999999999999</v>
      </c>
      <c r="I991" s="271"/>
      <c r="J991" s="267"/>
      <c r="K991" s="267"/>
      <c r="L991" s="272"/>
      <c r="M991" s="273"/>
      <c r="N991" s="274"/>
      <c r="O991" s="274"/>
      <c r="P991" s="274"/>
      <c r="Q991" s="274"/>
      <c r="R991" s="274"/>
      <c r="S991" s="274"/>
      <c r="T991" s="275"/>
      <c r="U991" s="13"/>
      <c r="V991" s="13"/>
      <c r="W991" s="13"/>
      <c r="X991" s="13"/>
      <c r="Y991" s="13"/>
      <c r="Z991" s="13"/>
      <c r="AA991" s="13"/>
      <c r="AB991" s="13"/>
      <c r="AC991" s="13"/>
      <c r="AD991" s="13"/>
      <c r="AE991" s="13"/>
      <c r="AT991" s="276" t="s">
        <v>271</v>
      </c>
      <c r="AU991" s="276" t="s">
        <v>99</v>
      </c>
      <c r="AV991" s="13" t="s">
        <v>99</v>
      </c>
      <c r="AW991" s="13" t="s">
        <v>38</v>
      </c>
      <c r="AX991" s="13" t="s">
        <v>83</v>
      </c>
      <c r="AY991" s="276" t="s">
        <v>184</v>
      </c>
    </row>
    <row r="992" s="13" customFormat="1">
      <c r="A992" s="13"/>
      <c r="B992" s="266"/>
      <c r="C992" s="267"/>
      <c r="D992" s="258" t="s">
        <v>271</v>
      </c>
      <c r="E992" s="268" t="s">
        <v>1</v>
      </c>
      <c r="F992" s="269" t="s">
        <v>1499</v>
      </c>
      <c r="G992" s="267"/>
      <c r="H992" s="270">
        <v>4.2599999999999998</v>
      </c>
      <c r="I992" s="271"/>
      <c r="J992" s="267"/>
      <c r="K992" s="267"/>
      <c r="L992" s="272"/>
      <c r="M992" s="273"/>
      <c r="N992" s="274"/>
      <c r="O992" s="274"/>
      <c r="P992" s="274"/>
      <c r="Q992" s="274"/>
      <c r="R992" s="274"/>
      <c r="S992" s="274"/>
      <c r="T992" s="275"/>
      <c r="U992" s="13"/>
      <c r="V992" s="13"/>
      <c r="W992" s="13"/>
      <c r="X992" s="13"/>
      <c r="Y992" s="13"/>
      <c r="Z992" s="13"/>
      <c r="AA992" s="13"/>
      <c r="AB992" s="13"/>
      <c r="AC992" s="13"/>
      <c r="AD992" s="13"/>
      <c r="AE992" s="13"/>
      <c r="AT992" s="276" t="s">
        <v>271</v>
      </c>
      <c r="AU992" s="276" t="s">
        <v>99</v>
      </c>
      <c r="AV992" s="13" t="s">
        <v>99</v>
      </c>
      <c r="AW992" s="13" t="s">
        <v>38</v>
      </c>
      <c r="AX992" s="13" t="s">
        <v>83</v>
      </c>
      <c r="AY992" s="276" t="s">
        <v>184</v>
      </c>
    </row>
    <row r="993" s="13" customFormat="1">
      <c r="A993" s="13"/>
      <c r="B993" s="266"/>
      <c r="C993" s="267"/>
      <c r="D993" s="258" t="s">
        <v>271</v>
      </c>
      <c r="E993" s="268" t="s">
        <v>1</v>
      </c>
      <c r="F993" s="269" t="s">
        <v>1500</v>
      </c>
      <c r="G993" s="267"/>
      <c r="H993" s="270">
        <v>39.82</v>
      </c>
      <c r="I993" s="271"/>
      <c r="J993" s="267"/>
      <c r="K993" s="267"/>
      <c r="L993" s="272"/>
      <c r="M993" s="273"/>
      <c r="N993" s="274"/>
      <c r="O993" s="274"/>
      <c r="P993" s="274"/>
      <c r="Q993" s="274"/>
      <c r="R993" s="274"/>
      <c r="S993" s="274"/>
      <c r="T993" s="275"/>
      <c r="U993" s="13"/>
      <c r="V993" s="13"/>
      <c r="W993" s="13"/>
      <c r="X993" s="13"/>
      <c r="Y993" s="13"/>
      <c r="Z993" s="13"/>
      <c r="AA993" s="13"/>
      <c r="AB993" s="13"/>
      <c r="AC993" s="13"/>
      <c r="AD993" s="13"/>
      <c r="AE993" s="13"/>
      <c r="AT993" s="276" t="s">
        <v>271</v>
      </c>
      <c r="AU993" s="276" t="s">
        <v>99</v>
      </c>
      <c r="AV993" s="13" t="s">
        <v>99</v>
      </c>
      <c r="AW993" s="13" t="s">
        <v>38</v>
      </c>
      <c r="AX993" s="13" t="s">
        <v>83</v>
      </c>
      <c r="AY993" s="276" t="s">
        <v>184</v>
      </c>
    </row>
    <row r="994" s="14" customFormat="1">
      <c r="A994" s="14"/>
      <c r="B994" s="277"/>
      <c r="C994" s="278"/>
      <c r="D994" s="258" t="s">
        <v>271</v>
      </c>
      <c r="E994" s="279" t="s">
        <v>1</v>
      </c>
      <c r="F994" s="280" t="s">
        <v>273</v>
      </c>
      <c r="G994" s="278"/>
      <c r="H994" s="281">
        <v>70.358000000000004</v>
      </c>
      <c r="I994" s="282"/>
      <c r="J994" s="278"/>
      <c r="K994" s="278"/>
      <c r="L994" s="283"/>
      <c r="M994" s="284"/>
      <c r="N994" s="285"/>
      <c r="O994" s="285"/>
      <c r="P994" s="285"/>
      <c r="Q994" s="285"/>
      <c r="R994" s="285"/>
      <c r="S994" s="285"/>
      <c r="T994" s="286"/>
      <c r="U994" s="14"/>
      <c r="V994" s="14"/>
      <c r="W994" s="14"/>
      <c r="X994" s="14"/>
      <c r="Y994" s="14"/>
      <c r="Z994" s="14"/>
      <c r="AA994" s="14"/>
      <c r="AB994" s="14"/>
      <c r="AC994" s="14"/>
      <c r="AD994" s="14"/>
      <c r="AE994" s="14"/>
      <c r="AT994" s="287" t="s">
        <v>271</v>
      </c>
      <c r="AU994" s="287" t="s">
        <v>99</v>
      </c>
      <c r="AV994" s="14" t="s">
        <v>196</v>
      </c>
      <c r="AW994" s="14" t="s">
        <v>38</v>
      </c>
      <c r="AX994" s="14" t="s">
        <v>91</v>
      </c>
      <c r="AY994" s="287" t="s">
        <v>184</v>
      </c>
    </row>
    <row r="995" s="2" customFormat="1" ht="21.75" customHeight="1">
      <c r="A995" s="40"/>
      <c r="B995" s="41"/>
      <c r="C995" s="312" t="s">
        <v>1508</v>
      </c>
      <c r="D995" s="312" t="s">
        <v>497</v>
      </c>
      <c r="E995" s="313" t="s">
        <v>1485</v>
      </c>
      <c r="F995" s="314" t="s">
        <v>1486</v>
      </c>
      <c r="G995" s="315" t="s">
        <v>269</v>
      </c>
      <c r="H995" s="316">
        <v>84.430000000000007</v>
      </c>
      <c r="I995" s="317"/>
      <c r="J995" s="318">
        <f>ROUND(I995*H995,2)</f>
        <v>0</v>
      </c>
      <c r="K995" s="314" t="s">
        <v>191</v>
      </c>
      <c r="L995" s="319"/>
      <c r="M995" s="320" t="s">
        <v>1</v>
      </c>
      <c r="N995" s="321" t="s">
        <v>49</v>
      </c>
      <c r="O995" s="93"/>
      <c r="P995" s="254">
        <f>O995*H995</f>
        <v>0</v>
      </c>
      <c r="Q995" s="254">
        <v>0.0047000000000000002</v>
      </c>
      <c r="R995" s="254">
        <f>Q995*H995</f>
        <v>0.39682100000000003</v>
      </c>
      <c r="S995" s="254">
        <v>0</v>
      </c>
      <c r="T995" s="255">
        <f>S995*H995</f>
        <v>0</v>
      </c>
      <c r="U995" s="40"/>
      <c r="V995" s="40"/>
      <c r="W995" s="40"/>
      <c r="X995" s="40"/>
      <c r="Y995" s="40"/>
      <c r="Z995" s="40"/>
      <c r="AA995" s="40"/>
      <c r="AB995" s="40"/>
      <c r="AC995" s="40"/>
      <c r="AD995" s="40"/>
      <c r="AE995" s="40"/>
      <c r="AR995" s="256" t="s">
        <v>576</v>
      </c>
      <c r="AT995" s="256" t="s">
        <v>497</v>
      </c>
      <c r="AU995" s="256" t="s">
        <v>99</v>
      </c>
      <c r="AY995" s="18" t="s">
        <v>184</v>
      </c>
      <c r="BE995" s="257">
        <f>IF(N995="základní",J995,0)</f>
        <v>0</v>
      </c>
      <c r="BF995" s="257">
        <f>IF(N995="snížená",J995,0)</f>
        <v>0</v>
      </c>
      <c r="BG995" s="257">
        <f>IF(N995="zákl. přenesená",J995,0)</f>
        <v>0</v>
      </c>
      <c r="BH995" s="257">
        <f>IF(N995="sníž. přenesená",J995,0)</f>
        <v>0</v>
      </c>
      <c r="BI995" s="257">
        <f>IF(N995="nulová",J995,0)</f>
        <v>0</v>
      </c>
      <c r="BJ995" s="18" t="s">
        <v>99</v>
      </c>
      <c r="BK995" s="257">
        <f>ROUND(I995*H995,2)</f>
        <v>0</v>
      </c>
      <c r="BL995" s="18" t="s">
        <v>332</v>
      </c>
      <c r="BM995" s="256" t="s">
        <v>1509</v>
      </c>
    </row>
    <row r="996" s="13" customFormat="1">
      <c r="A996" s="13"/>
      <c r="B996" s="266"/>
      <c r="C996" s="267"/>
      <c r="D996" s="258" t="s">
        <v>271</v>
      </c>
      <c r="E996" s="267"/>
      <c r="F996" s="269" t="s">
        <v>1510</v>
      </c>
      <c r="G996" s="267"/>
      <c r="H996" s="270">
        <v>84.430000000000007</v>
      </c>
      <c r="I996" s="271"/>
      <c r="J996" s="267"/>
      <c r="K996" s="267"/>
      <c r="L996" s="272"/>
      <c r="M996" s="273"/>
      <c r="N996" s="274"/>
      <c r="O996" s="274"/>
      <c r="P996" s="274"/>
      <c r="Q996" s="274"/>
      <c r="R996" s="274"/>
      <c r="S996" s="274"/>
      <c r="T996" s="275"/>
      <c r="U996" s="13"/>
      <c r="V996" s="13"/>
      <c r="W996" s="13"/>
      <c r="X996" s="13"/>
      <c r="Y996" s="13"/>
      <c r="Z996" s="13"/>
      <c r="AA996" s="13"/>
      <c r="AB996" s="13"/>
      <c r="AC996" s="13"/>
      <c r="AD996" s="13"/>
      <c r="AE996" s="13"/>
      <c r="AT996" s="276" t="s">
        <v>271</v>
      </c>
      <c r="AU996" s="276" t="s">
        <v>99</v>
      </c>
      <c r="AV996" s="13" t="s">
        <v>99</v>
      </c>
      <c r="AW996" s="13" t="s">
        <v>4</v>
      </c>
      <c r="AX996" s="13" t="s">
        <v>91</v>
      </c>
      <c r="AY996" s="276" t="s">
        <v>184</v>
      </c>
    </row>
    <row r="997" s="2" customFormat="1" ht="16.5" customHeight="1">
      <c r="A997" s="40"/>
      <c r="B997" s="41"/>
      <c r="C997" s="245" t="s">
        <v>1511</v>
      </c>
      <c r="D997" s="245" t="s">
        <v>187</v>
      </c>
      <c r="E997" s="246" t="s">
        <v>1505</v>
      </c>
      <c r="F997" s="247" t="s">
        <v>1506</v>
      </c>
      <c r="G997" s="248" t="s">
        <v>269</v>
      </c>
      <c r="H997" s="249">
        <v>46.212000000000003</v>
      </c>
      <c r="I997" s="250"/>
      <c r="J997" s="251">
        <f>ROUND(I997*H997,2)</f>
        <v>0</v>
      </c>
      <c r="K997" s="247" t="s">
        <v>191</v>
      </c>
      <c r="L997" s="46"/>
      <c r="M997" s="252" t="s">
        <v>1</v>
      </c>
      <c r="N997" s="253" t="s">
        <v>49</v>
      </c>
      <c r="O997" s="93"/>
      <c r="P997" s="254">
        <f>O997*H997</f>
        <v>0</v>
      </c>
      <c r="Q997" s="254">
        <v>0.00093999999999999997</v>
      </c>
      <c r="R997" s="254">
        <f>Q997*H997</f>
        <v>0.043439280000000004</v>
      </c>
      <c r="S997" s="254">
        <v>0</v>
      </c>
      <c r="T997" s="255">
        <f>S997*H997</f>
        <v>0</v>
      </c>
      <c r="U997" s="40"/>
      <c r="V997" s="40"/>
      <c r="W997" s="40"/>
      <c r="X997" s="40"/>
      <c r="Y997" s="40"/>
      <c r="Z997" s="40"/>
      <c r="AA997" s="40"/>
      <c r="AB997" s="40"/>
      <c r="AC997" s="40"/>
      <c r="AD997" s="40"/>
      <c r="AE997" s="40"/>
      <c r="AR997" s="256" t="s">
        <v>332</v>
      </c>
      <c r="AT997" s="256" t="s">
        <v>187</v>
      </c>
      <c r="AU997" s="256" t="s">
        <v>99</v>
      </c>
      <c r="AY997" s="18" t="s">
        <v>184</v>
      </c>
      <c r="BE997" s="257">
        <f>IF(N997="základní",J997,0)</f>
        <v>0</v>
      </c>
      <c r="BF997" s="257">
        <f>IF(N997="snížená",J997,0)</f>
        <v>0</v>
      </c>
      <c r="BG997" s="257">
        <f>IF(N997="zákl. přenesená",J997,0)</f>
        <v>0</v>
      </c>
      <c r="BH997" s="257">
        <f>IF(N997="sníž. přenesená",J997,0)</f>
        <v>0</v>
      </c>
      <c r="BI997" s="257">
        <f>IF(N997="nulová",J997,0)</f>
        <v>0</v>
      </c>
      <c r="BJ997" s="18" t="s">
        <v>99</v>
      </c>
      <c r="BK997" s="257">
        <f>ROUND(I997*H997,2)</f>
        <v>0</v>
      </c>
      <c r="BL997" s="18" t="s">
        <v>332</v>
      </c>
      <c r="BM997" s="256" t="s">
        <v>1512</v>
      </c>
    </row>
    <row r="998" s="15" customFormat="1">
      <c r="A998" s="15"/>
      <c r="B998" s="288"/>
      <c r="C998" s="289"/>
      <c r="D998" s="258" t="s">
        <v>271</v>
      </c>
      <c r="E998" s="290" t="s">
        <v>1</v>
      </c>
      <c r="F998" s="291" t="s">
        <v>544</v>
      </c>
      <c r="G998" s="289"/>
      <c r="H998" s="290" t="s">
        <v>1</v>
      </c>
      <c r="I998" s="292"/>
      <c r="J998" s="289"/>
      <c r="K998" s="289"/>
      <c r="L998" s="293"/>
      <c r="M998" s="294"/>
      <c r="N998" s="295"/>
      <c r="O998" s="295"/>
      <c r="P998" s="295"/>
      <c r="Q998" s="295"/>
      <c r="R998" s="295"/>
      <c r="S998" s="295"/>
      <c r="T998" s="296"/>
      <c r="U998" s="15"/>
      <c r="V998" s="15"/>
      <c r="W998" s="15"/>
      <c r="X998" s="15"/>
      <c r="Y998" s="15"/>
      <c r="Z998" s="15"/>
      <c r="AA998" s="15"/>
      <c r="AB998" s="15"/>
      <c r="AC998" s="15"/>
      <c r="AD998" s="15"/>
      <c r="AE998" s="15"/>
      <c r="AT998" s="297" t="s">
        <v>271</v>
      </c>
      <c r="AU998" s="297" t="s">
        <v>99</v>
      </c>
      <c r="AV998" s="15" t="s">
        <v>91</v>
      </c>
      <c r="AW998" s="15" t="s">
        <v>38</v>
      </c>
      <c r="AX998" s="15" t="s">
        <v>83</v>
      </c>
      <c r="AY998" s="297" t="s">
        <v>184</v>
      </c>
    </row>
    <row r="999" s="13" customFormat="1">
      <c r="A999" s="13"/>
      <c r="B999" s="266"/>
      <c r="C999" s="267"/>
      <c r="D999" s="258" t="s">
        <v>271</v>
      </c>
      <c r="E999" s="268" t="s">
        <v>1</v>
      </c>
      <c r="F999" s="269" t="s">
        <v>1463</v>
      </c>
      <c r="G999" s="267"/>
      <c r="H999" s="270">
        <v>18.77</v>
      </c>
      <c r="I999" s="271"/>
      <c r="J999" s="267"/>
      <c r="K999" s="267"/>
      <c r="L999" s="272"/>
      <c r="M999" s="273"/>
      <c r="N999" s="274"/>
      <c r="O999" s="274"/>
      <c r="P999" s="274"/>
      <c r="Q999" s="274"/>
      <c r="R999" s="274"/>
      <c r="S999" s="274"/>
      <c r="T999" s="275"/>
      <c r="U999" s="13"/>
      <c r="V999" s="13"/>
      <c r="W999" s="13"/>
      <c r="X999" s="13"/>
      <c r="Y999" s="13"/>
      <c r="Z999" s="13"/>
      <c r="AA999" s="13"/>
      <c r="AB999" s="13"/>
      <c r="AC999" s="13"/>
      <c r="AD999" s="13"/>
      <c r="AE999" s="13"/>
      <c r="AT999" s="276" t="s">
        <v>271</v>
      </c>
      <c r="AU999" s="276" t="s">
        <v>99</v>
      </c>
      <c r="AV999" s="13" t="s">
        <v>99</v>
      </c>
      <c r="AW999" s="13" t="s">
        <v>38</v>
      </c>
      <c r="AX999" s="13" t="s">
        <v>83</v>
      </c>
      <c r="AY999" s="276" t="s">
        <v>184</v>
      </c>
    </row>
    <row r="1000" s="13" customFormat="1">
      <c r="A1000" s="13"/>
      <c r="B1000" s="266"/>
      <c r="C1000" s="267"/>
      <c r="D1000" s="258" t="s">
        <v>271</v>
      </c>
      <c r="E1000" s="268" t="s">
        <v>1</v>
      </c>
      <c r="F1000" s="269" t="s">
        <v>1464</v>
      </c>
      <c r="G1000" s="267"/>
      <c r="H1000" s="270">
        <v>3.5499999999999998</v>
      </c>
      <c r="I1000" s="271"/>
      <c r="J1000" s="267"/>
      <c r="K1000" s="267"/>
      <c r="L1000" s="272"/>
      <c r="M1000" s="273"/>
      <c r="N1000" s="274"/>
      <c r="O1000" s="274"/>
      <c r="P1000" s="274"/>
      <c r="Q1000" s="274"/>
      <c r="R1000" s="274"/>
      <c r="S1000" s="274"/>
      <c r="T1000" s="275"/>
      <c r="U1000" s="13"/>
      <c r="V1000" s="13"/>
      <c r="W1000" s="13"/>
      <c r="X1000" s="13"/>
      <c r="Y1000" s="13"/>
      <c r="Z1000" s="13"/>
      <c r="AA1000" s="13"/>
      <c r="AB1000" s="13"/>
      <c r="AC1000" s="13"/>
      <c r="AD1000" s="13"/>
      <c r="AE1000" s="13"/>
      <c r="AT1000" s="276" t="s">
        <v>271</v>
      </c>
      <c r="AU1000" s="276" t="s">
        <v>99</v>
      </c>
      <c r="AV1000" s="13" t="s">
        <v>99</v>
      </c>
      <c r="AW1000" s="13" t="s">
        <v>38</v>
      </c>
      <c r="AX1000" s="13" t="s">
        <v>83</v>
      </c>
      <c r="AY1000" s="276" t="s">
        <v>184</v>
      </c>
    </row>
    <row r="1001" s="13" customFormat="1">
      <c r="A1001" s="13"/>
      <c r="B1001" s="266"/>
      <c r="C1001" s="267"/>
      <c r="D1001" s="258" t="s">
        <v>271</v>
      </c>
      <c r="E1001" s="268" t="s">
        <v>1</v>
      </c>
      <c r="F1001" s="269" t="s">
        <v>1465</v>
      </c>
      <c r="G1001" s="267"/>
      <c r="H1001" s="270">
        <v>23.891999999999999</v>
      </c>
      <c r="I1001" s="271"/>
      <c r="J1001" s="267"/>
      <c r="K1001" s="267"/>
      <c r="L1001" s="272"/>
      <c r="M1001" s="273"/>
      <c r="N1001" s="274"/>
      <c r="O1001" s="274"/>
      <c r="P1001" s="274"/>
      <c r="Q1001" s="274"/>
      <c r="R1001" s="274"/>
      <c r="S1001" s="274"/>
      <c r="T1001" s="275"/>
      <c r="U1001" s="13"/>
      <c r="V1001" s="13"/>
      <c r="W1001" s="13"/>
      <c r="X1001" s="13"/>
      <c r="Y1001" s="13"/>
      <c r="Z1001" s="13"/>
      <c r="AA1001" s="13"/>
      <c r="AB1001" s="13"/>
      <c r="AC1001" s="13"/>
      <c r="AD1001" s="13"/>
      <c r="AE1001" s="13"/>
      <c r="AT1001" s="276" t="s">
        <v>271</v>
      </c>
      <c r="AU1001" s="276" t="s">
        <v>99</v>
      </c>
      <c r="AV1001" s="13" t="s">
        <v>99</v>
      </c>
      <c r="AW1001" s="13" t="s">
        <v>38</v>
      </c>
      <c r="AX1001" s="13" t="s">
        <v>83</v>
      </c>
      <c r="AY1001" s="276" t="s">
        <v>184</v>
      </c>
    </row>
    <row r="1002" s="14" customFormat="1">
      <c r="A1002" s="14"/>
      <c r="B1002" s="277"/>
      <c r="C1002" s="278"/>
      <c r="D1002" s="258" t="s">
        <v>271</v>
      </c>
      <c r="E1002" s="279" t="s">
        <v>1</v>
      </c>
      <c r="F1002" s="280" t="s">
        <v>273</v>
      </c>
      <c r="G1002" s="278"/>
      <c r="H1002" s="281">
        <v>46.212000000000003</v>
      </c>
      <c r="I1002" s="282"/>
      <c r="J1002" s="278"/>
      <c r="K1002" s="278"/>
      <c r="L1002" s="283"/>
      <c r="M1002" s="284"/>
      <c r="N1002" s="285"/>
      <c r="O1002" s="285"/>
      <c r="P1002" s="285"/>
      <c r="Q1002" s="285"/>
      <c r="R1002" s="285"/>
      <c r="S1002" s="285"/>
      <c r="T1002" s="286"/>
      <c r="U1002" s="14"/>
      <c r="V1002" s="14"/>
      <c r="W1002" s="14"/>
      <c r="X1002" s="14"/>
      <c r="Y1002" s="14"/>
      <c r="Z1002" s="14"/>
      <c r="AA1002" s="14"/>
      <c r="AB1002" s="14"/>
      <c r="AC1002" s="14"/>
      <c r="AD1002" s="14"/>
      <c r="AE1002" s="14"/>
      <c r="AT1002" s="287" t="s">
        <v>271</v>
      </c>
      <c r="AU1002" s="287" t="s">
        <v>99</v>
      </c>
      <c r="AV1002" s="14" t="s">
        <v>196</v>
      </c>
      <c r="AW1002" s="14" t="s">
        <v>38</v>
      </c>
      <c r="AX1002" s="14" t="s">
        <v>91</v>
      </c>
      <c r="AY1002" s="287" t="s">
        <v>184</v>
      </c>
    </row>
    <row r="1003" s="2" customFormat="1" ht="21.75" customHeight="1">
      <c r="A1003" s="40"/>
      <c r="B1003" s="41"/>
      <c r="C1003" s="312" t="s">
        <v>1513</v>
      </c>
      <c r="D1003" s="312" t="s">
        <v>497</v>
      </c>
      <c r="E1003" s="313" t="s">
        <v>1477</v>
      </c>
      <c r="F1003" s="314" t="s">
        <v>1478</v>
      </c>
      <c r="G1003" s="315" t="s">
        <v>269</v>
      </c>
      <c r="H1003" s="316">
        <v>55.454000000000001</v>
      </c>
      <c r="I1003" s="317"/>
      <c r="J1003" s="318">
        <f>ROUND(I1003*H1003,2)</f>
        <v>0</v>
      </c>
      <c r="K1003" s="314" t="s">
        <v>191</v>
      </c>
      <c r="L1003" s="319"/>
      <c r="M1003" s="320" t="s">
        <v>1</v>
      </c>
      <c r="N1003" s="321" t="s">
        <v>49</v>
      </c>
      <c r="O1003" s="93"/>
      <c r="P1003" s="254">
        <f>O1003*H1003</f>
        <v>0</v>
      </c>
      <c r="Q1003" s="254">
        <v>0.0063</v>
      </c>
      <c r="R1003" s="254">
        <f>Q1003*H1003</f>
        <v>0.34936020000000001</v>
      </c>
      <c r="S1003" s="254">
        <v>0</v>
      </c>
      <c r="T1003" s="255">
        <f>S1003*H1003</f>
        <v>0</v>
      </c>
      <c r="U1003" s="40"/>
      <c r="V1003" s="40"/>
      <c r="W1003" s="40"/>
      <c r="X1003" s="40"/>
      <c r="Y1003" s="40"/>
      <c r="Z1003" s="40"/>
      <c r="AA1003" s="40"/>
      <c r="AB1003" s="40"/>
      <c r="AC1003" s="40"/>
      <c r="AD1003" s="40"/>
      <c r="AE1003" s="40"/>
      <c r="AR1003" s="256" t="s">
        <v>576</v>
      </c>
      <c r="AT1003" s="256" t="s">
        <v>497</v>
      </c>
      <c r="AU1003" s="256" t="s">
        <v>99</v>
      </c>
      <c r="AY1003" s="18" t="s">
        <v>184</v>
      </c>
      <c r="BE1003" s="257">
        <f>IF(N1003="základní",J1003,0)</f>
        <v>0</v>
      </c>
      <c r="BF1003" s="257">
        <f>IF(N1003="snížená",J1003,0)</f>
        <v>0</v>
      </c>
      <c r="BG1003" s="257">
        <f>IF(N1003="zákl. přenesená",J1003,0)</f>
        <v>0</v>
      </c>
      <c r="BH1003" s="257">
        <f>IF(N1003="sníž. přenesená",J1003,0)</f>
        <v>0</v>
      </c>
      <c r="BI1003" s="257">
        <f>IF(N1003="nulová",J1003,0)</f>
        <v>0</v>
      </c>
      <c r="BJ1003" s="18" t="s">
        <v>99</v>
      </c>
      <c r="BK1003" s="257">
        <f>ROUND(I1003*H1003,2)</f>
        <v>0</v>
      </c>
      <c r="BL1003" s="18" t="s">
        <v>332</v>
      </c>
      <c r="BM1003" s="256" t="s">
        <v>1514</v>
      </c>
    </row>
    <row r="1004" s="2" customFormat="1">
      <c r="A1004" s="40"/>
      <c r="B1004" s="41"/>
      <c r="C1004" s="42"/>
      <c r="D1004" s="258" t="s">
        <v>194</v>
      </c>
      <c r="E1004" s="42"/>
      <c r="F1004" s="259" t="s">
        <v>1480</v>
      </c>
      <c r="G1004" s="42"/>
      <c r="H1004" s="42"/>
      <c r="I1004" s="156"/>
      <c r="J1004" s="42"/>
      <c r="K1004" s="42"/>
      <c r="L1004" s="46"/>
      <c r="M1004" s="260"/>
      <c r="N1004" s="261"/>
      <c r="O1004" s="93"/>
      <c r="P1004" s="93"/>
      <c r="Q1004" s="93"/>
      <c r="R1004" s="93"/>
      <c r="S1004" s="93"/>
      <c r="T1004" s="94"/>
      <c r="U1004" s="40"/>
      <c r="V1004" s="40"/>
      <c r="W1004" s="40"/>
      <c r="X1004" s="40"/>
      <c r="Y1004" s="40"/>
      <c r="Z1004" s="40"/>
      <c r="AA1004" s="40"/>
      <c r="AB1004" s="40"/>
      <c r="AC1004" s="40"/>
      <c r="AD1004" s="40"/>
      <c r="AE1004" s="40"/>
      <c r="AT1004" s="18" t="s">
        <v>194</v>
      </c>
      <c r="AU1004" s="18" t="s">
        <v>99</v>
      </c>
    </row>
    <row r="1005" s="13" customFormat="1">
      <c r="A1005" s="13"/>
      <c r="B1005" s="266"/>
      <c r="C1005" s="267"/>
      <c r="D1005" s="258" t="s">
        <v>271</v>
      </c>
      <c r="E1005" s="267"/>
      <c r="F1005" s="269" t="s">
        <v>1515</v>
      </c>
      <c r="G1005" s="267"/>
      <c r="H1005" s="270">
        <v>55.454000000000001</v>
      </c>
      <c r="I1005" s="271"/>
      <c r="J1005" s="267"/>
      <c r="K1005" s="267"/>
      <c r="L1005" s="272"/>
      <c r="M1005" s="273"/>
      <c r="N1005" s="274"/>
      <c r="O1005" s="274"/>
      <c r="P1005" s="274"/>
      <c r="Q1005" s="274"/>
      <c r="R1005" s="274"/>
      <c r="S1005" s="274"/>
      <c r="T1005" s="275"/>
      <c r="U1005" s="13"/>
      <c r="V1005" s="13"/>
      <c r="W1005" s="13"/>
      <c r="X1005" s="13"/>
      <c r="Y1005" s="13"/>
      <c r="Z1005" s="13"/>
      <c r="AA1005" s="13"/>
      <c r="AB1005" s="13"/>
      <c r="AC1005" s="13"/>
      <c r="AD1005" s="13"/>
      <c r="AE1005" s="13"/>
      <c r="AT1005" s="276" t="s">
        <v>271</v>
      </c>
      <c r="AU1005" s="276" t="s">
        <v>99</v>
      </c>
      <c r="AV1005" s="13" t="s">
        <v>99</v>
      </c>
      <c r="AW1005" s="13" t="s">
        <v>4</v>
      </c>
      <c r="AX1005" s="13" t="s">
        <v>91</v>
      </c>
      <c r="AY1005" s="276" t="s">
        <v>184</v>
      </c>
    </row>
    <row r="1006" s="2" customFormat="1" ht="16.5" customHeight="1">
      <c r="A1006" s="40"/>
      <c r="B1006" s="41"/>
      <c r="C1006" s="245" t="s">
        <v>1516</v>
      </c>
      <c r="D1006" s="245" t="s">
        <v>187</v>
      </c>
      <c r="E1006" s="246" t="s">
        <v>1517</v>
      </c>
      <c r="F1006" s="247" t="s">
        <v>1518</v>
      </c>
      <c r="G1006" s="248" t="s">
        <v>1444</v>
      </c>
      <c r="H1006" s="322"/>
      <c r="I1006" s="250"/>
      <c r="J1006" s="251">
        <f>ROUND(I1006*H1006,2)</f>
        <v>0</v>
      </c>
      <c r="K1006" s="247" t="s">
        <v>191</v>
      </c>
      <c r="L1006" s="46"/>
      <c r="M1006" s="252" t="s">
        <v>1</v>
      </c>
      <c r="N1006" s="253" t="s">
        <v>49</v>
      </c>
      <c r="O1006" s="93"/>
      <c r="P1006" s="254">
        <f>O1006*H1006</f>
        <v>0</v>
      </c>
      <c r="Q1006" s="254">
        <v>0</v>
      </c>
      <c r="R1006" s="254">
        <f>Q1006*H1006</f>
        <v>0</v>
      </c>
      <c r="S1006" s="254">
        <v>0</v>
      </c>
      <c r="T1006" s="255">
        <f>S1006*H1006</f>
        <v>0</v>
      </c>
      <c r="U1006" s="40"/>
      <c r="V1006" s="40"/>
      <c r="W1006" s="40"/>
      <c r="X1006" s="40"/>
      <c r="Y1006" s="40"/>
      <c r="Z1006" s="40"/>
      <c r="AA1006" s="40"/>
      <c r="AB1006" s="40"/>
      <c r="AC1006" s="40"/>
      <c r="AD1006" s="40"/>
      <c r="AE1006" s="40"/>
      <c r="AR1006" s="256" t="s">
        <v>332</v>
      </c>
      <c r="AT1006" s="256" t="s">
        <v>187</v>
      </c>
      <c r="AU1006" s="256" t="s">
        <v>99</v>
      </c>
      <c r="AY1006" s="18" t="s">
        <v>184</v>
      </c>
      <c r="BE1006" s="257">
        <f>IF(N1006="základní",J1006,0)</f>
        <v>0</v>
      </c>
      <c r="BF1006" s="257">
        <f>IF(N1006="snížená",J1006,0)</f>
        <v>0</v>
      </c>
      <c r="BG1006" s="257">
        <f>IF(N1006="zákl. přenesená",J1006,0)</f>
        <v>0</v>
      </c>
      <c r="BH1006" s="257">
        <f>IF(N1006="sníž. přenesená",J1006,0)</f>
        <v>0</v>
      </c>
      <c r="BI1006" s="257">
        <f>IF(N1006="nulová",J1006,0)</f>
        <v>0</v>
      </c>
      <c r="BJ1006" s="18" t="s">
        <v>99</v>
      </c>
      <c r="BK1006" s="257">
        <f>ROUND(I1006*H1006,2)</f>
        <v>0</v>
      </c>
      <c r="BL1006" s="18" t="s">
        <v>332</v>
      </c>
      <c r="BM1006" s="256" t="s">
        <v>1519</v>
      </c>
    </row>
    <row r="1007" s="12" customFormat="1" ht="22.8" customHeight="1">
      <c r="A1007" s="12"/>
      <c r="B1007" s="229"/>
      <c r="C1007" s="230"/>
      <c r="D1007" s="231" t="s">
        <v>82</v>
      </c>
      <c r="E1007" s="243" t="s">
        <v>1520</v>
      </c>
      <c r="F1007" s="243" t="s">
        <v>1521</v>
      </c>
      <c r="G1007" s="230"/>
      <c r="H1007" s="230"/>
      <c r="I1007" s="233"/>
      <c r="J1007" s="244">
        <f>BK1007</f>
        <v>0</v>
      </c>
      <c r="K1007" s="230"/>
      <c r="L1007" s="235"/>
      <c r="M1007" s="236"/>
      <c r="N1007" s="237"/>
      <c r="O1007" s="237"/>
      <c r="P1007" s="238">
        <f>SUM(P1008:P1143)</f>
        <v>0</v>
      </c>
      <c r="Q1007" s="237"/>
      <c r="R1007" s="238">
        <f>SUM(R1008:R1143)</f>
        <v>22.549860860000003</v>
      </c>
      <c r="S1007" s="237"/>
      <c r="T1007" s="239">
        <f>SUM(T1008:T1143)</f>
        <v>3.6925499999999998</v>
      </c>
      <c r="U1007" s="12"/>
      <c r="V1007" s="12"/>
      <c r="W1007" s="12"/>
      <c r="X1007" s="12"/>
      <c r="Y1007" s="12"/>
      <c r="Z1007" s="12"/>
      <c r="AA1007" s="12"/>
      <c r="AB1007" s="12"/>
      <c r="AC1007" s="12"/>
      <c r="AD1007" s="12"/>
      <c r="AE1007" s="12"/>
      <c r="AR1007" s="240" t="s">
        <v>99</v>
      </c>
      <c r="AT1007" s="241" t="s">
        <v>82</v>
      </c>
      <c r="AU1007" s="241" t="s">
        <v>91</v>
      </c>
      <c r="AY1007" s="240" t="s">
        <v>184</v>
      </c>
      <c r="BK1007" s="242">
        <f>SUM(BK1008:BK1143)</f>
        <v>0</v>
      </c>
    </row>
    <row r="1008" s="2" customFormat="1" ht="16.5" customHeight="1">
      <c r="A1008" s="40"/>
      <c r="B1008" s="41"/>
      <c r="C1008" s="245" t="s">
        <v>1522</v>
      </c>
      <c r="D1008" s="245" t="s">
        <v>187</v>
      </c>
      <c r="E1008" s="246" t="s">
        <v>1523</v>
      </c>
      <c r="F1008" s="247" t="s">
        <v>1524</v>
      </c>
      <c r="G1008" s="248" t="s">
        <v>269</v>
      </c>
      <c r="H1008" s="249">
        <v>180.75</v>
      </c>
      <c r="I1008" s="250"/>
      <c r="J1008" s="251">
        <f>ROUND(I1008*H1008,2)</f>
        <v>0</v>
      </c>
      <c r="K1008" s="247" t="s">
        <v>191</v>
      </c>
      <c r="L1008" s="46"/>
      <c r="M1008" s="252" t="s">
        <v>1</v>
      </c>
      <c r="N1008" s="253" t="s">
        <v>49</v>
      </c>
      <c r="O1008" s="93"/>
      <c r="P1008" s="254">
        <f>O1008*H1008</f>
        <v>0</v>
      </c>
      <c r="Q1008" s="254">
        <v>0</v>
      </c>
      <c r="R1008" s="254">
        <f>Q1008*H1008</f>
        <v>0</v>
      </c>
      <c r="S1008" s="254">
        <v>0.0033999999999999998</v>
      </c>
      <c r="T1008" s="255">
        <f>S1008*H1008</f>
        <v>0.61454999999999993</v>
      </c>
      <c r="U1008" s="40"/>
      <c r="V1008" s="40"/>
      <c r="W1008" s="40"/>
      <c r="X1008" s="40"/>
      <c r="Y1008" s="40"/>
      <c r="Z1008" s="40"/>
      <c r="AA1008" s="40"/>
      <c r="AB1008" s="40"/>
      <c r="AC1008" s="40"/>
      <c r="AD1008" s="40"/>
      <c r="AE1008" s="40"/>
      <c r="AR1008" s="256" t="s">
        <v>332</v>
      </c>
      <c r="AT1008" s="256" t="s">
        <v>187</v>
      </c>
      <c r="AU1008" s="256" t="s">
        <v>99</v>
      </c>
      <c r="AY1008" s="18" t="s">
        <v>184</v>
      </c>
      <c r="BE1008" s="257">
        <f>IF(N1008="základní",J1008,0)</f>
        <v>0</v>
      </c>
      <c r="BF1008" s="257">
        <f>IF(N1008="snížená",J1008,0)</f>
        <v>0</v>
      </c>
      <c r="BG1008" s="257">
        <f>IF(N1008="zákl. přenesená",J1008,0)</f>
        <v>0</v>
      </c>
      <c r="BH1008" s="257">
        <f>IF(N1008="sníž. přenesená",J1008,0)</f>
        <v>0</v>
      </c>
      <c r="BI1008" s="257">
        <f>IF(N1008="nulová",J1008,0)</f>
        <v>0</v>
      </c>
      <c r="BJ1008" s="18" t="s">
        <v>99</v>
      </c>
      <c r="BK1008" s="257">
        <f>ROUND(I1008*H1008,2)</f>
        <v>0</v>
      </c>
      <c r="BL1008" s="18" t="s">
        <v>332</v>
      </c>
      <c r="BM1008" s="256" t="s">
        <v>1525</v>
      </c>
    </row>
    <row r="1009" s="2" customFormat="1">
      <c r="A1009" s="40"/>
      <c r="B1009" s="41"/>
      <c r="C1009" s="42"/>
      <c r="D1009" s="258" t="s">
        <v>194</v>
      </c>
      <c r="E1009" s="42"/>
      <c r="F1009" s="259" t="s">
        <v>1526</v>
      </c>
      <c r="G1009" s="42"/>
      <c r="H1009" s="42"/>
      <c r="I1009" s="156"/>
      <c r="J1009" s="42"/>
      <c r="K1009" s="42"/>
      <c r="L1009" s="46"/>
      <c r="M1009" s="260"/>
      <c r="N1009" s="261"/>
      <c r="O1009" s="93"/>
      <c r="P1009" s="93"/>
      <c r="Q1009" s="93"/>
      <c r="R1009" s="93"/>
      <c r="S1009" s="93"/>
      <c r="T1009" s="94"/>
      <c r="U1009" s="40"/>
      <c r="V1009" s="40"/>
      <c r="W1009" s="40"/>
      <c r="X1009" s="40"/>
      <c r="Y1009" s="40"/>
      <c r="Z1009" s="40"/>
      <c r="AA1009" s="40"/>
      <c r="AB1009" s="40"/>
      <c r="AC1009" s="40"/>
      <c r="AD1009" s="40"/>
      <c r="AE1009" s="40"/>
      <c r="AT1009" s="18" t="s">
        <v>194</v>
      </c>
      <c r="AU1009" s="18" t="s">
        <v>99</v>
      </c>
    </row>
    <row r="1010" s="15" customFormat="1">
      <c r="A1010" s="15"/>
      <c r="B1010" s="288"/>
      <c r="C1010" s="289"/>
      <c r="D1010" s="258" t="s">
        <v>271</v>
      </c>
      <c r="E1010" s="290" t="s">
        <v>1</v>
      </c>
      <c r="F1010" s="291" t="s">
        <v>760</v>
      </c>
      <c r="G1010" s="289"/>
      <c r="H1010" s="290" t="s">
        <v>1</v>
      </c>
      <c r="I1010" s="292"/>
      <c r="J1010" s="289"/>
      <c r="K1010" s="289"/>
      <c r="L1010" s="293"/>
      <c r="M1010" s="294"/>
      <c r="N1010" s="295"/>
      <c r="O1010" s="295"/>
      <c r="P1010" s="295"/>
      <c r="Q1010" s="295"/>
      <c r="R1010" s="295"/>
      <c r="S1010" s="295"/>
      <c r="T1010" s="296"/>
      <c r="U1010" s="15"/>
      <c r="V1010" s="15"/>
      <c r="W1010" s="15"/>
      <c r="X1010" s="15"/>
      <c r="Y1010" s="15"/>
      <c r="Z1010" s="15"/>
      <c r="AA1010" s="15"/>
      <c r="AB1010" s="15"/>
      <c r="AC1010" s="15"/>
      <c r="AD1010" s="15"/>
      <c r="AE1010" s="15"/>
      <c r="AT1010" s="297" t="s">
        <v>271</v>
      </c>
      <c r="AU1010" s="297" t="s">
        <v>99</v>
      </c>
      <c r="AV1010" s="15" t="s">
        <v>91</v>
      </c>
      <c r="AW1010" s="15" t="s">
        <v>38</v>
      </c>
      <c r="AX1010" s="15" t="s">
        <v>83</v>
      </c>
      <c r="AY1010" s="297" t="s">
        <v>184</v>
      </c>
    </row>
    <row r="1011" s="13" customFormat="1">
      <c r="A1011" s="13"/>
      <c r="B1011" s="266"/>
      <c r="C1011" s="267"/>
      <c r="D1011" s="258" t="s">
        <v>271</v>
      </c>
      <c r="E1011" s="268" t="s">
        <v>1</v>
      </c>
      <c r="F1011" s="269" t="s">
        <v>1527</v>
      </c>
      <c r="G1011" s="267"/>
      <c r="H1011" s="270">
        <v>180.75</v>
      </c>
      <c r="I1011" s="271"/>
      <c r="J1011" s="267"/>
      <c r="K1011" s="267"/>
      <c r="L1011" s="272"/>
      <c r="M1011" s="273"/>
      <c r="N1011" s="274"/>
      <c r="O1011" s="274"/>
      <c r="P1011" s="274"/>
      <c r="Q1011" s="274"/>
      <c r="R1011" s="274"/>
      <c r="S1011" s="274"/>
      <c r="T1011" s="275"/>
      <c r="U1011" s="13"/>
      <c r="V1011" s="13"/>
      <c r="W1011" s="13"/>
      <c r="X1011" s="13"/>
      <c r="Y1011" s="13"/>
      <c r="Z1011" s="13"/>
      <c r="AA1011" s="13"/>
      <c r="AB1011" s="13"/>
      <c r="AC1011" s="13"/>
      <c r="AD1011" s="13"/>
      <c r="AE1011" s="13"/>
      <c r="AT1011" s="276" t="s">
        <v>271</v>
      </c>
      <c r="AU1011" s="276" t="s">
        <v>99</v>
      </c>
      <c r="AV1011" s="13" t="s">
        <v>99</v>
      </c>
      <c r="AW1011" s="13" t="s">
        <v>38</v>
      </c>
      <c r="AX1011" s="13" t="s">
        <v>83</v>
      </c>
      <c r="AY1011" s="276" t="s">
        <v>184</v>
      </c>
    </row>
    <row r="1012" s="14" customFormat="1">
      <c r="A1012" s="14"/>
      <c r="B1012" s="277"/>
      <c r="C1012" s="278"/>
      <c r="D1012" s="258" t="s">
        <v>271</v>
      </c>
      <c r="E1012" s="279" t="s">
        <v>1</v>
      </c>
      <c r="F1012" s="280" t="s">
        <v>273</v>
      </c>
      <c r="G1012" s="278"/>
      <c r="H1012" s="281">
        <v>180.75</v>
      </c>
      <c r="I1012" s="282"/>
      <c r="J1012" s="278"/>
      <c r="K1012" s="278"/>
      <c r="L1012" s="283"/>
      <c r="M1012" s="284"/>
      <c r="N1012" s="285"/>
      <c r="O1012" s="285"/>
      <c r="P1012" s="285"/>
      <c r="Q1012" s="285"/>
      <c r="R1012" s="285"/>
      <c r="S1012" s="285"/>
      <c r="T1012" s="286"/>
      <c r="U1012" s="14"/>
      <c r="V1012" s="14"/>
      <c r="W1012" s="14"/>
      <c r="X1012" s="14"/>
      <c r="Y1012" s="14"/>
      <c r="Z1012" s="14"/>
      <c r="AA1012" s="14"/>
      <c r="AB1012" s="14"/>
      <c r="AC1012" s="14"/>
      <c r="AD1012" s="14"/>
      <c r="AE1012" s="14"/>
      <c r="AT1012" s="287" t="s">
        <v>271</v>
      </c>
      <c r="AU1012" s="287" t="s">
        <v>99</v>
      </c>
      <c r="AV1012" s="14" t="s">
        <v>196</v>
      </c>
      <c r="AW1012" s="14" t="s">
        <v>38</v>
      </c>
      <c r="AX1012" s="14" t="s">
        <v>91</v>
      </c>
      <c r="AY1012" s="287" t="s">
        <v>184</v>
      </c>
    </row>
    <row r="1013" s="2" customFormat="1" ht="16.5" customHeight="1">
      <c r="A1013" s="40"/>
      <c r="B1013" s="41"/>
      <c r="C1013" s="245" t="s">
        <v>1528</v>
      </c>
      <c r="D1013" s="245" t="s">
        <v>187</v>
      </c>
      <c r="E1013" s="246" t="s">
        <v>1529</v>
      </c>
      <c r="F1013" s="247" t="s">
        <v>1530</v>
      </c>
      <c r="G1013" s="248" t="s">
        <v>269</v>
      </c>
      <c r="H1013" s="249">
        <v>171</v>
      </c>
      <c r="I1013" s="250"/>
      <c r="J1013" s="251">
        <f>ROUND(I1013*H1013,2)</f>
        <v>0</v>
      </c>
      <c r="K1013" s="247" t="s">
        <v>191</v>
      </c>
      <c r="L1013" s="46"/>
      <c r="M1013" s="252" t="s">
        <v>1</v>
      </c>
      <c r="N1013" s="253" t="s">
        <v>49</v>
      </c>
      <c r="O1013" s="93"/>
      <c r="P1013" s="254">
        <f>O1013*H1013</f>
        <v>0</v>
      </c>
      <c r="Q1013" s="254">
        <v>0</v>
      </c>
      <c r="R1013" s="254">
        <f>Q1013*H1013</f>
        <v>0</v>
      </c>
      <c r="S1013" s="254">
        <v>0.017999999999999999</v>
      </c>
      <c r="T1013" s="255">
        <f>S1013*H1013</f>
        <v>3.0779999999999998</v>
      </c>
      <c r="U1013" s="40"/>
      <c r="V1013" s="40"/>
      <c r="W1013" s="40"/>
      <c r="X1013" s="40"/>
      <c r="Y1013" s="40"/>
      <c r="Z1013" s="40"/>
      <c r="AA1013" s="40"/>
      <c r="AB1013" s="40"/>
      <c r="AC1013" s="40"/>
      <c r="AD1013" s="40"/>
      <c r="AE1013" s="40"/>
      <c r="AR1013" s="256" t="s">
        <v>332</v>
      </c>
      <c r="AT1013" s="256" t="s">
        <v>187</v>
      </c>
      <c r="AU1013" s="256" t="s">
        <v>99</v>
      </c>
      <c r="AY1013" s="18" t="s">
        <v>184</v>
      </c>
      <c r="BE1013" s="257">
        <f>IF(N1013="základní",J1013,0)</f>
        <v>0</v>
      </c>
      <c r="BF1013" s="257">
        <f>IF(N1013="snížená",J1013,0)</f>
        <v>0</v>
      </c>
      <c r="BG1013" s="257">
        <f>IF(N1013="zákl. přenesená",J1013,0)</f>
        <v>0</v>
      </c>
      <c r="BH1013" s="257">
        <f>IF(N1013="sníž. přenesená",J1013,0)</f>
        <v>0</v>
      </c>
      <c r="BI1013" s="257">
        <f>IF(N1013="nulová",J1013,0)</f>
        <v>0</v>
      </c>
      <c r="BJ1013" s="18" t="s">
        <v>99</v>
      </c>
      <c r="BK1013" s="257">
        <f>ROUND(I1013*H1013,2)</f>
        <v>0</v>
      </c>
      <c r="BL1013" s="18" t="s">
        <v>332</v>
      </c>
      <c r="BM1013" s="256" t="s">
        <v>1531</v>
      </c>
    </row>
    <row r="1014" s="15" customFormat="1">
      <c r="A1014" s="15"/>
      <c r="B1014" s="288"/>
      <c r="C1014" s="289"/>
      <c r="D1014" s="258" t="s">
        <v>271</v>
      </c>
      <c r="E1014" s="290" t="s">
        <v>1</v>
      </c>
      <c r="F1014" s="291" t="s">
        <v>548</v>
      </c>
      <c r="G1014" s="289"/>
      <c r="H1014" s="290" t="s">
        <v>1</v>
      </c>
      <c r="I1014" s="292"/>
      <c r="J1014" s="289"/>
      <c r="K1014" s="289"/>
      <c r="L1014" s="293"/>
      <c r="M1014" s="294"/>
      <c r="N1014" s="295"/>
      <c r="O1014" s="295"/>
      <c r="P1014" s="295"/>
      <c r="Q1014" s="295"/>
      <c r="R1014" s="295"/>
      <c r="S1014" s="295"/>
      <c r="T1014" s="296"/>
      <c r="U1014" s="15"/>
      <c r="V1014" s="15"/>
      <c r="W1014" s="15"/>
      <c r="X1014" s="15"/>
      <c r="Y1014" s="15"/>
      <c r="Z1014" s="15"/>
      <c r="AA1014" s="15"/>
      <c r="AB1014" s="15"/>
      <c r="AC1014" s="15"/>
      <c r="AD1014" s="15"/>
      <c r="AE1014" s="15"/>
      <c r="AT1014" s="297" t="s">
        <v>271</v>
      </c>
      <c r="AU1014" s="297" t="s">
        <v>99</v>
      </c>
      <c r="AV1014" s="15" t="s">
        <v>91</v>
      </c>
      <c r="AW1014" s="15" t="s">
        <v>38</v>
      </c>
      <c r="AX1014" s="15" t="s">
        <v>83</v>
      </c>
      <c r="AY1014" s="297" t="s">
        <v>184</v>
      </c>
    </row>
    <row r="1015" s="13" customFormat="1">
      <c r="A1015" s="13"/>
      <c r="B1015" s="266"/>
      <c r="C1015" s="267"/>
      <c r="D1015" s="258" t="s">
        <v>271</v>
      </c>
      <c r="E1015" s="268" t="s">
        <v>1</v>
      </c>
      <c r="F1015" s="269" t="s">
        <v>1532</v>
      </c>
      <c r="G1015" s="267"/>
      <c r="H1015" s="270">
        <v>40.5</v>
      </c>
      <c r="I1015" s="271"/>
      <c r="J1015" s="267"/>
      <c r="K1015" s="267"/>
      <c r="L1015" s="272"/>
      <c r="M1015" s="273"/>
      <c r="N1015" s="274"/>
      <c r="O1015" s="274"/>
      <c r="P1015" s="274"/>
      <c r="Q1015" s="274"/>
      <c r="R1015" s="274"/>
      <c r="S1015" s="274"/>
      <c r="T1015" s="275"/>
      <c r="U1015" s="13"/>
      <c r="V1015" s="13"/>
      <c r="W1015" s="13"/>
      <c r="X1015" s="13"/>
      <c r="Y1015" s="13"/>
      <c r="Z1015" s="13"/>
      <c r="AA1015" s="13"/>
      <c r="AB1015" s="13"/>
      <c r="AC1015" s="13"/>
      <c r="AD1015" s="13"/>
      <c r="AE1015" s="13"/>
      <c r="AT1015" s="276" t="s">
        <v>271</v>
      </c>
      <c r="AU1015" s="276" t="s">
        <v>99</v>
      </c>
      <c r="AV1015" s="13" t="s">
        <v>99</v>
      </c>
      <c r="AW1015" s="13" t="s">
        <v>38</v>
      </c>
      <c r="AX1015" s="13" t="s">
        <v>83</v>
      </c>
      <c r="AY1015" s="276" t="s">
        <v>184</v>
      </c>
    </row>
    <row r="1016" s="13" customFormat="1">
      <c r="A1016" s="13"/>
      <c r="B1016" s="266"/>
      <c r="C1016" s="267"/>
      <c r="D1016" s="258" t="s">
        <v>271</v>
      </c>
      <c r="E1016" s="268" t="s">
        <v>1</v>
      </c>
      <c r="F1016" s="269" t="s">
        <v>1533</v>
      </c>
      <c r="G1016" s="267"/>
      <c r="H1016" s="270">
        <v>130.5</v>
      </c>
      <c r="I1016" s="271"/>
      <c r="J1016" s="267"/>
      <c r="K1016" s="267"/>
      <c r="L1016" s="272"/>
      <c r="M1016" s="273"/>
      <c r="N1016" s="274"/>
      <c r="O1016" s="274"/>
      <c r="P1016" s="274"/>
      <c r="Q1016" s="274"/>
      <c r="R1016" s="274"/>
      <c r="S1016" s="274"/>
      <c r="T1016" s="275"/>
      <c r="U1016" s="13"/>
      <c r="V1016" s="13"/>
      <c r="W1016" s="13"/>
      <c r="X1016" s="13"/>
      <c r="Y1016" s="13"/>
      <c r="Z1016" s="13"/>
      <c r="AA1016" s="13"/>
      <c r="AB1016" s="13"/>
      <c r="AC1016" s="13"/>
      <c r="AD1016" s="13"/>
      <c r="AE1016" s="13"/>
      <c r="AT1016" s="276" t="s">
        <v>271</v>
      </c>
      <c r="AU1016" s="276" t="s">
        <v>99</v>
      </c>
      <c r="AV1016" s="13" t="s">
        <v>99</v>
      </c>
      <c r="AW1016" s="13" t="s">
        <v>38</v>
      </c>
      <c r="AX1016" s="13" t="s">
        <v>83</v>
      </c>
      <c r="AY1016" s="276" t="s">
        <v>184</v>
      </c>
    </row>
    <row r="1017" s="14" customFormat="1">
      <c r="A1017" s="14"/>
      <c r="B1017" s="277"/>
      <c r="C1017" s="278"/>
      <c r="D1017" s="258" t="s">
        <v>271</v>
      </c>
      <c r="E1017" s="279" t="s">
        <v>1</v>
      </c>
      <c r="F1017" s="280" t="s">
        <v>273</v>
      </c>
      <c r="G1017" s="278"/>
      <c r="H1017" s="281">
        <v>171</v>
      </c>
      <c r="I1017" s="282"/>
      <c r="J1017" s="278"/>
      <c r="K1017" s="278"/>
      <c r="L1017" s="283"/>
      <c r="M1017" s="284"/>
      <c r="N1017" s="285"/>
      <c r="O1017" s="285"/>
      <c r="P1017" s="285"/>
      <c r="Q1017" s="285"/>
      <c r="R1017" s="285"/>
      <c r="S1017" s="285"/>
      <c r="T1017" s="286"/>
      <c r="U1017" s="14"/>
      <c r="V1017" s="14"/>
      <c r="W1017" s="14"/>
      <c r="X1017" s="14"/>
      <c r="Y1017" s="14"/>
      <c r="Z1017" s="14"/>
      <c r="AA1017" s="14"/>
      <c r="AB1017" s="14"/>
      <c r="AC1017" s="14"/>
      <c r="AD1017" s="14"/>
      <c r="AE1017" s="14"/>
      <c r="AT1017" s="287" t="s">
        <v>271</v>
      </c>
      <c r="AU1017" s="287" t="s">
        <v>99</v>
      </c>
      <c r="AV1017" s="14" t="s">
        <v>196</v>
      </c>
      <c r="AW1017" s="14" t="s">
        <v>38</v>
      </c>
      <c r="AX1017" s="14" t="s">
        <v>91</v>
      </c>
      <c r="AY1017" s="287" t="s">
        <v>184</v>
      </c>
    </row>
    <row r="1018" s="2" customFormat="1" ht="16.5" customHeight="1">
      <c r="A1018" s="40"/>
      <c r="B1018" s="41"/>
      <c r="C1018" s="245" t="s">
        <v>1534</v>
      </c>
      <c r="D1018" s="245" t="s">
        <v>187</v>
      </c>
      <c r="E1018" s="246" t="s">
        <v>1535</v>
      </c>
      <c r="F1018" s="247" t="s">
        <v>1536</v>
      </c>
      <c r="G1018" s="248" t="s">
        <v>269</v>
      </c>
      <c r="H1018" s="249">
        <v>290.91000000000003</v>
      </c>
      <c r="I1018" s="250"/>
      <c r="J1018" s="251">
        <f>ROUND(I1018*H1018,2)</f>
        <v>0</v>
      </c>
      <c r="K1018" s="247" t="s">
        <v>191</v>
      </c>
      <c r="L1018" s="46"/>
      <c r="M1018" s="252" t="s">
        <v>1</v>
      </c>
      <c r="N1018" s="253" t="s">
        <v>49</v>
      </c>
      <c r="O1018" s="93"/>
      <c r="P1018" s="254">
        <f>O1018*H1018</f>
        <v>0</v>
      </c>
      <c r="Q1018" s="254">
        <v>0</v>
      </c>
      <c r="R1018" s="254">
        <f>Q1018*H1018</f>
        <v>0</v>
      </c>
      <c r="S1018" s="254">
        <v>0</v>
      </c>
      <c r="T1018" s="255">
        <f>S1018*H1018</f>
        <v>0</v>
      </c>
      <c r="U1018" s="40"/>
      <c r="V1018" s="40"/>
      <c r="W1018" s="40"/>
      <c r="X1018" s="40"/>
      <c r="Y1018" s="40"/>
      <c r="Z1018" s="40"/>
      <c r="AA1018" s="40"/>
      <c r="AB1018" s="40"/>
      <c r="AC1018" s="40"/>
      <c r="AD1018" s="40"/>
      <c r="AE1018" s="40"/>
      <c r="AR1018" s="256" t="s">
        <v>332</v>
      </c>
      <c r="AT1018" s="256" t="s">
        <v>187</v>
      </c>
      <c r="AU1018" s="256" t="s">
        <v>99</v>
      </c>
      <c r="AY1018" s="18" t="s">
        <v>184</v>
      </c>
      <c r="BE1018" s="257">
        <f>IF(N1018="základní",J1018,0)</f>
        <v>0</v>
      </c>
      <c r="BF1018" s="257">
        <f>IF(N1018="snížená",J1018,0)</f>
        <v>0</v>
      </c>
      <c r="BG1018" s="257">
        <f>IF(N1018="zákl. přenesená",J1018,0)</f>
        <v>0</v>
      </c>
      <c r="BH1018" s="257">
        <f>IF(N1018="sníž. přenesená",J1018,0)</f>
        <v>0</v>
      </c>
      <c r="BI1018" s="257">
        <f>IF(N1018="nulová",J1018,0)</f>
        <v>0</v>
      </c>
      <c r="BJ1018" s="18" t="s">
        <v>99</v>
      </c>
      <c r="BK1018" s="257">
        <f>ROUND(I1018*H1018,2)</f>
        <v>0</v>
      </c>
      <c r="BL1018" s="18" t="s">
        <v>332</v>
      </c>
      <c r="BM1018" s="256" t="s">
        <v>1537</v>
      </c>
    </row>
    <row r="1019" s="15" customFormat="1">
      <c r="A1019" s="15"/>
      <c r="B1019" s="288"/>
      <c r="C1019" s="289"/>
      <c r="D1019" s="258" t="s">
        <v>271</v>
      </c>
      <c r="E1019" s="290" t="s">
        <v>1</v>
      </c>
      <c r="F1019" s="291" t="s">
        <v>760</v>
      </c>
      <c r="G1019" s="289"/>
      <c r="H1019" s="290" t="s">
        <v>1</v>
      </c>
      <c r="I1019" s="292"/>
      <c r="J1019" s="289"/>
      <c r="K1019" s="289"/>
      <c r="L1019" s="293"/>
      <c r="M1019" s="294"/>
      <c r="N1019" s="295"/>
      <c r="O1019" s="295"/>
      <c r="P1019" s="295"/>
      <c r="Q1019" s="295"/>
      <c r="R1019" s="295"/>
      <c r="S1019" s="295"/>
      <c r="T1019" s="296"/>
      <c r="U1019" s="15"/>
      <c r="V1019" s="15"/>
      <c r="W1019" s="15"/>
      <c r="X1019" s="15"/>
      <c r="Y1019" s="15"/>
      <c r="Z1019" s="15"/>
      <c r="AA1019" s="15"/>
      <c r="AB1019" s="15"/>
      <c r="AC1019" s="15"/>
      <c r="AD1019" s="15"/>
      <c r="AE1019" s="15"/>
      <c r="AT1019" s="297" t="s">
        <v>271</v>
      </c>
      <c r="AU1019" s="297" t="s">
        <v>99</v>
      </c>
      <c r="AV1019" s="15" t="s">
        <v>91</v>
      </c>
      <c r="AW1019" s="15" t="s">
        <v>38</v>
      </c>
      <c r="AX1019" s="15" t="s">
        <v>83</v>
      </c>
      <c r="AY1019" s="297" t="s">
        <v>184</v>
      </c>
    </row>
    <row r="1020" s="13" customFormat="1">
      <c r="A1020" s="13"/>
      <c r="B1020" s="266"/>
      <c r="C1020" s="267"/>
      <c r="D1020" s="258" t="s">
        <v>271</v>
      </c>
      <c r="E1020" s="268" t="s">
        <v>1</v>
      </c>
      <c r="F1020" s="269" t="s">
        <v>1021</v>
      </c>
      <c r="G1020" s="267"/>
      <c r="H1020" s="270">
        <v>72.109999999999999</v>
      </c>
      <c r="I1020" s="271"/>
      <c r="J1020" s="267"/>
      <c r="K1020" s="267"/>
      <c r="L1020" s="272"/>
      <c r="M1020" s="273"/>
      <c r="N1020" s="274"/>
      <c r="O1020" s="274"/>
      <c r="P1020" s="274"/>
      <c r="Q1020" s="274"/>
      <c r="R1020" s="274"/>
      <c r="S1020" s="274"/>
      <c r="T1020" s="275"/>
      <c r="U1020" s="13"/>
      <c r="V1020" s="13"/>
      <c r="W1020" s="13"/>
      <c r="X1020" s="13"/>
      <c r="Y1020" s="13"/>
      <c r="Z1020" s="13"/>
      <c r="AA1020" s="13"/>
      <c r="AB1020" s="13"/>
      <c r="AC1020" s="13"/>
      <c r="AD1020" s="13"/>
      <c r="AE1020" s="13"/>
      <c r="AT1020" s="276" t="s">
        <v>271</v>
      </c>
      <c r="AU1020" s="276" t="s">
        <v>99</v>
      </c>
      <c r="AV1020" s="13" t="s">
        <v>99</v>
      </c>
      <c r="AW1020" s="13" t="s">
        <v>38</v>
      </c>
      <c r="AX1020" s="13" t="s">
        <v>83</v>
      </c>
      <c r="AY1020" s="276" t="s">
        <v>184</v>
      </c>
    </row>
    <row r="1021" s="13" customFormat="1">
      <c r="A1021" s="13"/>
      <c r="B1021" s="266"/>
      <c r="C1021" s="267"/>
      <c r="D1021" s="258" t="s">
        <v>271</v>
      </c>
      <c r="E1021" s="268" t="s">
        <v>1</v>
      </c>
      <c r="F1021" s="269" t="s">
        <v>1024</v>
      </c>
      <c r="G1021" s="267"/>
      <c r="H1021" s="270">
        <v>27.23</v>
      </c>
      <c r="I1021" s="271"/>
      <c r="J1021" s="267"/>
      <c r="K1021" s="267"/>
      <c r="L1021" s="272"/>
      <c r="M1021" s="273"/>
      <c r="N1021" s="274"/>
      <c r="O1021" s="274"/>
      <c r="P1021" s="274"/>
      <c r="Q1021" s="274"/>
      <c r="R1021" s="274"/>
      <c r="S1021" s="274"/>
      <c r="T1021" s="275"/>
      <c r="U1021" s="13"/>
      <c r="V1021" s="13"/>
      <c r="W1021" s="13"/>
      <c r="X1021" s="13"/>
      <c r="Y1021" s="13"/>
      <c r="Z1021" s="13"/>
      <c r="AA1021" s="13"/>
      <c r="AB1021" s="13"/>
      <c r="AC1021" s="13"/>
      <c r="AD1021" s="13"/>
      <c r="AE1021" s="13"/>
      <c r="AT1021" s="276" t="s">
        <v>271</v>
      </c>
      <c r="AU1021" s="276" t="s">
        <v>99</v>
      </c>
      <c r="AV1021" s="13" t="s">
        <v>99</v>
      </c>
      <c r="AW1021" s="13" t="s">
        <v>38</v>
      </c>
      <c r="AX1021" s="13" t="s">
        <v>83</v>
      </c>
      <c r="AY1021" s="276" t="s">
        <v>184</v>
      </c>
    </row>
    <row r="1022" s="13" customFormat="1">
      <c r="A1022" s="13"/>
      <c r="B1022" s="266"/>
      <c r="C1022" s="267"/>
      <c r="D1022" s="258" t="s">
        <v>271</v>
      </c>
      <c r="E1022" s="268" t="s">
        <v>1</v>
      </c>
      <c r="F1022" s="269" t="s">
        <v>1027</v>
      </c>
      <c r="G1022" s="267"/>
      <c r="H1022" s="270">
        <v>63.390000000000001</v>
      </c>
      <c r="I1022" s="271"/>
      <c r="J1022" s="267"/>
      <c r="K1022" s="267"/>
      <c r="L1022" s="272"/>
      <c r="M1022" s="273"/>
      <c r="N1022" s="274"/>
      <c r="O1022" s="274"/>
      <c r="P1022" s="274"/>
      <c r="Q1022" s="274"/>
      <c r="R1022" s="274"/>
      <c r="S1022" s="274"/>
      <c r="T1022" s="275"/>
      <c r="U1022" s="13"/>
      <c r="V1022" s="13"/>
      <c r="W1022" s="13"/>
      <c r="X1022" s="13"/>
      <c r="Y1022" s="13"/>
      <c r="Z1022" s="13"/>
      <c r="AA1022" s="13"/>
      <c r="AB1022" s="13"/>
      <c r="AC1022" s="13"/>
      <c r="AD1022" s="13"/>
      <c r="AE1022" s="13"/>
      <c r="AT1022" s="276" t="s">
        <v>271</v>
      </c>
      <c r="AU1022" s="276" t="s">
        <v>99</v>
      </c>
      <c r="AV1022" s="13" t="s">
        <v>99</v>
      </c>
      <c r="AW1022" s="13" t="s">
        <v>38</v>
      </c>
      <c r="AX1022" s="13" t="s">
        <v>83</v>
      </c>
      <c r="AY1022" s="276" t="s">
        <v>184</v>
      </c>
    </row>
    <row r="1023" s="16" customFormat="1">
      <c r="A1023" s="16"/>
      <c r="B1023" s="298"/>
      <c r="C1023" s="299"/>
      <c r="D1023" s="258" t="s">
        <v>271</v>
      </c>
      <c r="E1023" s="300" t="s">
        <v>1</v>
      </c>
      <c r="F1023" s="301" t="s">
        <v>346</v>
      </c>
      <c r="G1023" s="299"/>
      <c r="H1023" s="302">
        <v>162.72999999999999</v>
      </c>
      <c r="I1023" s="303"/>
      <c r="J1023" s="299"/>
      <c r="K1023" s="299"/>
      <c r="L1023" s="304"/>
      <c r="M1023" s="305"/>
      <c r="N1023" s="306"/>
      <c r="O1023" s="306"/>
      <c r="P1023" s="306"/>
      <c r="Q1023" s="306"/>
      <c r="R1023" s="306"/>
      <c r="S1023" s="306"/>
      <c r="T1023" s="307"/>
      <c r="U1023" s="16"/>
      <c r="V1023" s="16"/>
      <c r="W1023" s="16"/>
      <c r="X1023" s="16"/>
      <c r="Y1023" s="16"/>
      <c r="Z1023" s="16"/>
      <c r="AA1023" s="16"/>
      <c r="AB1023" s="16"/>
      <c r="AC1023" s="16"/>
      <c r="AD1023" s="16"/>
      <c r="AE1023" s="16"/>
      <c r="AT1023" s="308" t="s">
        <v>271</v>
      </c>
      <c r="AU1023" s="308" t="s">
        <v>99</v>
      </c>
      <c r="AV1023" s="16" t="s">
        <v>278</v>
      </c>
      <c r="AW1023" s="16" t="s">
        <v>38</v>
      </c>
      <c r="AX1023" s="16" t="s">
        <v>83</v>
      </c>
      <c r="AY1023" s="308" t="s">
        <v>184</v>
      </c>
    </row>
    <row r="1024" s="13" customFormat="1">
      <c r="A1024" s="13"/>
      <c r="B1024" s="266"/>
      <c r="C1024" s="267"/>
      <c r="D1024" s="258" t="s">
        <v>271</v>
      </c>
      <c r="E1024" s="268" t="s">
        <v>1</v>
      </c>
      <c r="F1024" s="269" t="s">
        <v>1032</v>
      </c>
      <c r="G1024" s="267"/>
      <c r="H1024" s="270">
        <v>96.5</v>
      </c>
      <c r="I1024" s="271"/>
      <c r="J1024" s="267"/>
      <c r="K1024" s="267"/>
      <c r="L1024" s="272"/>
      <c r="M1024" s="273"/>
      <c r="N1024" s="274"/>
      <c r="O1024" s="274"/>
      <c r="P1024" s="274"/>
      <c r="Q1024" s="274"/>
      <c r="R1024" s="274"/>
      <c r="S1024" s="274"/>
      <c r="T1024" s="275"/>
      <c r="U1024" s="13"/>
      <c r="V1024" s="13"/>
      <c r="W1024" s="13"/>
      <c r="X1024" s="13"/>
      <c r="Y1024" s="13"/>
      <c r="Z1024" s="13"/>
      <c r="AA1024" s="13"/>
      <c r="AB1024" s="13"/>
      <c r="AC1024" s="13"/>
      <c r="AD1024" s="13"/>
      <c r="AE1024" s="13"/>
      <c r="AT1024" s="276" t="s">
        <v>271</v>
      </c>
      <c r="AU1024" s="276" t="s">
        <v>99</v>
      </c>
      <c r="AV1024" s="13" t="s">
        <v>99</v>
      </c>
      <c r="AW1024" s="13" t="s">
        <v>38</v>
      </c>
      <c r="AX1024" s="13" t="s">
        <v>83</v>
      </c>
      <c r="AY1024" s="276" t="s">
        <v>184</v>
      </c>
    </row>
    <row r="1025" s="13" customFormat="1">
      <c r="A1025" s="13"/>
      <c r="B1025" s="266"/>
      <c r="C1025" s="267"/>
      <c r="D1025" s="258" t="s">
        <v>271</v>
      </c>
      <c r="E1025" s="268" t="s">
        <v>1</v>
      </c>
      <c r="F1025" s="269" t="s">
        <v>1033</v>
      </c>
      <c r="G1025" s="267"/>
      <c r="H1025" s="270">
        <v>31.68</v>
      </c>
      <c r="I1025" s="271"/>
      <c r="J1025" s="267"/>
      <c r="K1025" s="267"/>
      <c r="L1025" s="272"/>
      <c r="M1025" s="273"/>
      <c r="N1025" s="274"/>
      <c r="O1025" s="274"/>
      <c r="P1025" s="274"/>
      <c r="Q1025" s="274"/>
      <c r="R1025" s="274"/>
      <c r="S1025" s="274"/>
      <c r="T1025" s="275"/>
      <c r="U1025" s="13"/>
      <c r="V1025" s="13"/>
      <c r="W1025" s="13"/>
      <c r="X1025" s="13"/>
      <c r="Y1025" s="13"/>
      <c r="Z1025" s="13"/>
      <c r="AA1025" s="13"/>
      <c r="AB1025" s="13"/>
      <c r="AC1025" s="13"/>
      <c r="AD1025" s="13"/>
      <c r="AE1025" s="13"/>
      <c r="AT1025" s="276" t="s">
        <v>271</v>
      </c>
      <c r="AU1025" s="276" t="s">
        <v>99</v>
      </c>
      <c r="AV1025" s="13" t="s">
        <v>99</v>
      </c>
      <c r="AW1025" s="13" t="s">
        <v>38</v>
      </c>
      <c r="AX1025" s="13" t="s">
        <v>83</v>
      </c>
      <c r="AY1025" s="276" t="s">
        <v>184</v>
      </c>
    </row>
    <row r="1026" s="14" customFormat="1">
      <c r="A1026" s="14"/>
      <c r="B1026" s="277"/>
      <c r="C1026" s="278"/>
      <c r="D1026" s="258" t="s">
        <v>271</v>
      </c>
      <c r="E1026" s="279" t="s">
        <v>1</v>
      </c>
      <c r="F1026" s="280" t="s">
        <v>273</v>
      </c>
      <c r="G1026" s="278"/>
      <c r="H1026" s="281">
        <v>290.91000000000003</v>
      </c>
      <c r="I1026" s="282"/>
      <c r="J1026" s="278"/>
      <c r="K1026" s="278"/>
      <c r="L1026" s="283"/>
      <c r="M1026" s="284"/>
      <c r="N1026" s="285"/>
      <c r="O1026" s="285"/>
      <c r="P1026" s="285"/>
      <c r="Q1026" s="285"/>
      <c r="R1026" s="285"/>
      <c r="S1026" s="285"/>
      <c r="T1026" s="286"/>
      <c r="U1026" s="14"/>
      <c r="V1026" s="14"/>
      <c r="W1026" s="14"/>
      <c r="X1026" s="14"/>
      <c r="Y1026" s="14"/>
      <c r="Z1026" s="14"/>
      <c r="AA1026" s="14"/>
      <c r="AB1026" s="14"/>
      <c r="AC1026" s="14"/>
      <c r="AD1026" s="14"/>
      <c r="AE1026" s="14"/>
      <c r="AT1026" s="287" t="s">
        <v>271</v>
      </c>
      <c r="AU1026" s="287" t="s">
        <v>99</v>
      </c>
      <c r="AV1026" s="14" t="s">
        <v>196</v>
      </c>
      <c r="AW1026" s="14" t="s">
        <v>38</v>
      </c>
      <c r="AX1026" s="14" t="s">
        <v>91</v>
      </c>
      <c r="AY1026" s="287" t="s">
        <v>184</v>
      </c>
    </row>
    <row r="1027" s="2" customFormat="1" ht="16.5" customHeight="1">
      <c r="A1027" s="40"/>
      <c r="B1027" s="41"/>
      <c r="C1027" s="312" t="s">
        <v>1538</v>
      </c>
      <c r="D1027" s="312" t="s">
        <v>497</v>
      </c>
      <c r="E1027" s="313" t="s">
        <v>1539</v>
      </c>
      <c r="F1027" s="314" t="s">
        <v>1540</v>
      </c>
      <c r="G1027" s="315" t="s">
        <v>269</v>
      </c>
      <c r="H1027" s="316">
        <v>320.00099999999998</v>
      </c>
      <c r="I1027" s="317"/>
      <c r="J1027" s="318">
        <f>ROUND(I1027*H1027,2)</f>
        <v>0</v>
      </c>
      <c r="K1027" s="314" t="s">
        <v>191</v>
      </c>
      <c r="L1027" s="319"/>
      <c r="M1027" s="320" t="s">
        <v>1</v>
      </c>
      <c r="N1027" s="321" t="s">
        <v>49</v>
      </c>
      <c r="O1027" s="93"/>
      <c r="P1027" s="254">
        <f>O1027*H1027</f>
        <v>0</v>
      </c>
      <c r="Q1027" s="254">
        <v>0.0018</v>
      </c>
      <c r="R1027" s="254">
        <f>Q1027*H1027</f>
        <v>0.5760017999999999</v>
      </c>
      <c r="S1027" s="254">
        <v>0</v>
      </c>
      <c r="T1027" s="255">
        <f>S1027*H1027</f>
        <v>0</v>
      </c>
      <c r="U1027" s="40"/>
      <c r="V1027" s="40"/>
      <c r="W1027" s="40"/>
      <c r="X1027" s="40"/>
      <c r="Y1027" s="40"/>
      <c r="Z1027" s="40"/>
      <c r="AA1027" s="40"/>
      <c r="AB1027" s="40"/>
      <c r="AC1027" s="40"/>
      <c r="AD1027" s="40"/>
      <c r="AE1027" s="40"/>
      <c r="AR1027" s="256" t="s">
        <v>576</v>
      </c>
      <c r="AT1027" s="256" t="s">
        <v>497</v>
      </c>
      <c r="AU1027" s="256" t="s">
        <v>99</v>
      </c>
      <c r="AY1027" s="18" t="s">
        <v>184</v>
      </c>
      <c r="BE1027" s="257">
        <f>IF(N1027="základní",J1027,0)</f>
        <v>0</v>
      </c>
      <c r="BF1027" s="257">
        <f>IF(N1027="snížená",J1027,0)</f>
        <v>0</v>
      </c>
      <c r="BG1027" s="257">
        <f>IF(N1027="zákl. přenesená",J1027,0)</f>
        <v>0</v>
      </c>
      <c r="BH1027" s="257">
        <f>IF(N1027="sníž. přenesená",J1027,0)</f>
        <v>0</v>
      </c>
      <c r="BI1027" s="257">
        <f>IF(N1027="nulová",J1027,0)</f>
        <v>0</v>
      </c>
      <c r="BJ1027" s="18" t="s">
        <v>99</v>
      </c>
      <c r="BK1027" s="257">
        <f>ROUND(I1027*H1027,2)</f>
        <v>0</v>
      </c>
      <c r="BL1027" s="18" t="s">
        <v>332</v>
      </c>
      <c r="BM1027" s="256" t="s">
        <v>1541</v>
      </c>
    </row>
    <row r="1028" s="13" customFormat="1">
      <c r="A1028" s="13"/>
      <c r="B1028" s="266"/>
      <c r="C1028" s="267"/>
      <c r="D1028" s="258" t="s">
        <v>271</v>
      </c>
      <c r="E1028" s="267"/>
      <c r="F1028" s="269" t="s">
        <v>1542</v>
      </c>
      <c r="G1028" s="267"/>
      <c r="H1028" s="270">
        <v>320.00099999999998</v>
      </c>
      <c r="I1028" s="271"/>
      <c r="J1028" s="267"/>
      <c r="K1028" s="267"/>
      <c r="L1028" s="272"/>
      <c r="M1028" s="273"/>
      <c r="N1028" s="274"/>
      <c r="O1028" s="274"/>
      <c r="P1028" s="274"/>
      <c r="Q1028" s="274"/>
      <c r="R1028" s="274"/>
      <c r="S1028" s="274"/>
      <c r="T1028" s="275"/>
      <c r="U1028" s="13"/>
      <c r="V1028" s="13"/>
      <c r="W1028" s="13"/>
      <c r="X1028" s="13"/>
      <c r="Y1028" s="13"/>
      <c r="Z1028" s="13"/>
      <c r="AA1028" s="13"/>
      <c r="AB1028" s="13"/>
      <c r="AC1028" s="13"/>
      <c r="AD1028" s="13"/>
      <c r="AE1028" s="13"/>
      <c r="AT1028" s="276" t="s">
        <v>271</v>
      </c>
      <c r="AU1028" s="276" t="s">
        <v>99</v>
      </c>
      <c r="AV1028" s="13" t="s">
        <v>99</v>
      </c>
      <c r="AW1028" s="13" t="s">
        <v>4</v>
      </c>
      <c r="AX1028" s="13" t="s">
        <v>91</v>
      </c>
      <c r="AY1028" s="276" t="s">
        <v>184</v>
      </c>
    </row>
    <row r="1029" s="2" customFormat="1" ht="16.5" customHeight="1">
      <c r="A1029" s="40"/>
      <c r="B1029" s="41"/>
      <c r="C1029" s="245" t="s">
        <v>1543</v>
      </c>
      <c r="D1029" s="245" t="s">
        <v>187</v>
      </c>
      <c r="E1029" s="246" t="s">
        <v>1535</v>
      </c>
      <c r="F1029" s="247" t="s">
        <v>1536</v>
      </c>
      <c r="G1029" s="248" t="s">
        <v>269</v>
      </c>
      <c r="H1029" s="249">
        <v>125.34999999999999</v>
      </c>
      <c r="I1029" s="250"/>
      <c r="J1029" s="251">
        <f>ROUND(I1029*H1029,2)</f>
        <v>0</v>
      </c>
      <c r="K1029" s="247" t="s">
        <v>191</v>
      </c>
      <c r="L1029" s="46"/>
      <c r="M1029" s="252" t="s">
        <v>1</v>
      </c>
      <c r="N1029" s="253" t="s">
        <v>49</v>
      </c>
      <c r="O1029" s="93"/>
      <c r="P1029" s="254">
        <f>O1029*H1029</f>
        <v>0</v>
      </c>
      <c r="Q1029" s="254">
        <v>0</v>
      </c>
      <c r="R1029" s="254">
        <f>Q1029*H1029</f>
        <v>0</v>
      </c>
      <c r="S1029" s="254">
        <v>0</v>
      </c>
      <c r="T1029" s="255">
        <f>S1029*H1029</f>
        <v>0</v>
      </c>
      <c r="U1029" s="40"/>
      <c r="V1029" s="40"/>
      <c r="W1029" s="40"/>
      <c r="X1029" s="40"/>
      <c r="Y1029" s="40"/>
      <c r="Z1029" s="40"/>
      <c r="AA1029" s="40"/>
      <c r="AB1029" s="40"/>
      <c r="AC1029" s="40"/>
      <c r="AD1029" s="40"/>
      <c r="AE1029" s="40"/>
      <c r="AR1029" s="256" t="s">
        <v>332</v>
      </c>
      <c r="AT1029" s="256" t="s">
        <v>187</v>
      </c>
      <c r="AU1029" s="256" t="s">
        <v>99</v>
      </c>
      <c r="AY1029" s="18" t="s">
        <v>184</v>
      </c>
      <c r="BE1029" s="257">
        <f>IF(N1029="základní",J1029,0)</f>
        <v>0</v>
      </c>
      <c r="BF1029" s="257">
        <f>IF(N1029="snížená",J1029,0)</f>
        <v>0</v>
      </c>
      <c r="BG1029" s="257">
        <f>IF(N1029="zákl. přenesená",J1029,0)</f>
        <v>0</v>
      </c>
      <c r="BH1029" s="257">
        <f>IF(N1029="sníž. přenesená",J1029,0)</f>
        <v>0</v>
      </c>
      <c r="BI1029" s="257">
        <f>IF(N1029="nulová",J1029,0)</f>
        <v>0</v>
      </c>
      <c r="BJ1029" s="18" t="s">
        <v>99</v>
      </c>
      <c r="BK1029" s="257">
        <f>ROUND(I1029*H1029,2)</f>
        <v>0</v>
      </c>
      <c r="BL1029" s="18" t="s">
        <v>332</v>
      </c>
      <c r="BM1029" s="256" t="s">
        <v>1544</v>
      </c>
    </row>
    <row r="1030" s="15" customFormat="1">
      <c r="A1030" s="15"/>
      <c r="B1030" s="288"/>
      <c r="C1030" s="289"/>
      <c r="D1030" s="258" t="s">
        <v>271</v>
      </c>
      <c r="E1030" s="290" t="s">
        <v>1</v>
      </c>
      <c r="F1030" s="291" t="s">
        <v>760</v>
      </c>
      <c r="G1030" s="289"/>
      <c r="H1030" s="290" t="s">
        <v>1</v>
      </c>
      <c r="I1030" s="292"/>
      <c r="J1030" s="289"/>
      <c r="K1030" s="289"/>
      <c r="L1030" s="293"/>
      <c r="M1030" s="294"/>
      <c r="N1030" s="295"/>
      <c r="O1030" s="295"/>
      <c r="P1030" s="295"/>
      <c r="Q1030" s="295"/>
      <c r="R1030" s="295"/>
      <c r="S1030" s="295"/>
      <c r="T1030" s="296"/>
      <c r="U1030" s="15"/>
      <c r="V1030" s="15"/>
      <c r="W1030" s="15"/>
      <c r="X1030" s="15"/>
      <c r="Y1030" s="15"/>
      <c r="Z1030" s="15"/>
      <c r="AA1030" s="15"/>
      <c r="AB1030" s="15"/>
      <c r="AC1030" s="15"/>
      <c r="AD1030" s="15"/>
      <c r="AE1030" s="15"/>
      <c r="AT1030" s="297" t="s">
        <v>271</v>
      </c>
      <c r="AU1030" s="297" t="s">
        <v>99</v>
      </c>
      <c r="AV1030" s="15" t="s">
        <v>91</v>
      </c>
      <c r="AW1030" s="15" t="s">
        <v>38</v>
      </c>
      <c r="AX1030" s="15" t="s">
        <v>83</v>
      </c>
      <c r="AY1030" s="297" t="s">
        <v>184</v>
      </c>
    </row>
    <row r="1031" s="13" customFormat="1">
      <c r="A1031" s="13"/>
      <c r="B1031" s="266"/>
      <c r="C1031" s="267"/>
      <c r="D1031" s="258" t="s">
        <v>271</v>
      </c>
      <c r="E1031" s="268" t="s">
        <v>1</v>
      </c>
      <c r="F1031" s="269" t="s">
        <v>1022</v>
      </c>
      <c r="G1031" s="267"/>
      <c r="H1031" s="270">
        <v>73.469999999999999</v>
      </c>
      <c r="I1031" s="271"/>
      <c r="J1031" s="267"/>
      <c r="K1031" s="267"/>
      <c r="L1031" s="272"/>
      <c r="M1031" s="273"/>
      <c r="N1031" s="274"/>
      <c r="O1031" s="274"/>
      <c r="P1031" s="274"/>
      <c r="Q1031" s="274"/>
      <c r="R1031" s="274"/>
      <c r="S1031" s="274"/>
      <c r="T1031" s="275"/>
      <c r="U1031" s="13"/>
      <c r="V1031" s="13"/>
      <c r="W1031" s="13"/>
      <c r="X1031" s="13"/>
      <c r="Y1031" s="13"/>
      <c r="Z1031" s="13"/>
      <c r="AA1031" s="13"/>
      <c r="AB1031" s="13"/>
      <c r="AC1031" s="13"/>
      <c r="AD1031" s="13"/>
      <c r="AE1031" s="13"/>
      <c r="AT1031" s="276" t="s">
        <v>271</v>
      </c>
      <c r="AU1031" s="276" t="s">
        <v>99</v>
      </c>
      <c r="AV1031" s="13" t="s">
        <v>99</v>
      </c>
      <c r="AW1031" s="13" t="s">
        <v>38</v>
      </c>
      <c r="AX1031" s="13" t="s">
        <v>83</v>
      </c>
      <c r="AY1031" s="276" t="s">
        <v>184</v>
      </c>
    </row>
    <row r="1032" s="13" customFormat="1">
      <c r="A1032" s="13"/>
      <c r="B1032" s="266"/>
      <c r="C1032" s="267"/>
      <c r="D1032" s="258" t="s">
        <v>271</v>
      </c>
      <c r="E1032" s="268" t="s">
        <v>1</v>
      </c>
      <c r="F1032" s="269" t="s">
        <v>1030</v>
      </c>
      <c r="G1032" s="267"/>
      <c r="H1032" s="270">
        <v>51.880000000000003</v>
      </c>
      <c r="I1032" s="271"/>
      <c r="J1032" s="267"/>
      <c r="K1032" s="267"/>
      <c r="L1032" s="272"/>
      <c r="M1032" s="273"/>
      <c r="N1032" s="274"/>
      <c r="O1032" s="274"/>
      <c r="P1032" s="274"/>
      <c r="Q1032" s="274"/>
      <c r="R1032" s="274"/>
      <c r="S1032" s="274"/>
      <c r="T1032" s="275"/>
      <c r="U1032" s="13"/>
      <c r="V1032" s="13"/>
      <c r="W1032" s="13"/>
      <c r="X1032" s="13"/>
      <c r="Y1032" s="13"/>
      <c r="Z1032" s="13"/>
      <c r="AA1032" s="13"/>
      <c r="AB1032" s="13"/>
      <c r="AC1032" s="13"/>
      <c r="AD1032" s="13"/>
      <c r="AE1032" s="13"/>
      <c r="AT1032" s="276" t="s">
        <v>271</v>
      </c>
      <c r="AU1032" s="276" t="s">
        <v>99</v>
      </c>
      <c r="AV1032" s="13" t="s">
        <v>99</v>
      </c>
      <c r="AW1032" s="13" t="s">
        <v>38</v>
      </c>
      <c r="AX1032" s="13" t="s">
        <v>83</v>
      </c>
      <c r="AY1032" s="276" t="s">
        <v>184</v>
      </c>
    </row>
    <row r="1033" s="14" customFormat="1">
      <c r="A1033" s="14"/>
      <c r="B1033" s="277"/>
      <c r="C1033" s="278"/>
      <c r="D1033" s="258" t="s">
        <v>271</v>
      </c>
      <c r="E1033" s="279" t="s">
        <v>1</v>
      </c>
      <c r="F1033" s="280" t="s">
        <v>273</v>
      </c>
      <c r="G1033" s="278"/>
      <c r="H1033" s="281">
        <v>125.34999999999999</v>
      </c>
      <c r="I1033" s="282"/>
      <c r="J1033" s="278"/>
      <c r="K1033" s="278"/>
      <c r="L1033" s="283"/>
      <c r="M1033" s="284"/>
      <c r="N1033" s="285"/>
      <c r="O1033" s="285"/>
      <c r="P1033" s="285"/>
      <c r="Q1033" s="285"/>
      <c r="R1033" s="285"/>
      <c r="S1033" s="285"/>
      <c r="T1033" s="286"/>
      <c r="U1033" s="14"/>
      <c r="V1033" s="14"/>
      <c r="W1033" s="14"/>
      <c r="X1033" s="14"/>
      <c r="Y1033" s="14"/>
      <c r="Z1033" s="14"/>
      <c r="AA1033" s="14"/>
      <c r="AB1033" s="14"/>
      <c r="AC1033" s="14"/>
      <c r="AD1033" s="14"/>
      <c r="AE1033" s="14"/>
      <c r="AT1033" s="287" t="s">
        <v>271</v>
      </c>
      <c r="AU1033" s="287" t="s">
        <v>99</v>
      </c>
      <c r="AV1033" s="14" t="s">
        <v>196</v>
      </c>
      <c r="AW1033" s="14" t="s">
        <v>38</v>
      </c>
      <c r="AX1033" s="14" t="s">
        <v>91</v>
      </c>
      <c r="AY1033" s="287" t="s">
        <v>184</v>
      </c>
    </row>
    <row r="1034" s="2" customFormat="1" ht="16.5" customHeight="1">
      <c r="A1034" s="40"/>
      <c r="B1034" s="41"/>
      <c r="C1034" s="312" t="s">
        <v>1545</v>
      </c>
      <c r="D1034" s="312" t="s">
        <v>497</v>
      </c>
      <c r="E1034" s="313" t="s">
        <v>1546</v>
      </c>
      <c r="F1034" s="314" t="s">
        <v>1547</v>
      </c>
      <c r="G1034" s="315" t="s">
        <v>269</v>
      </c>
      <c r="H1034" s="316">
        <v>263.23500000000001</v>
      </c>
      <c r="I1034" s="317"/>
      <c r="J1034" s="318">
        <f>ROUND(I1034*H1034,2)</f>
        <v>0</v>
      </c>
      <c r="K1034" s="314" t="s">
        <v>191</v>
      </c>
      <c r="L1034" s="319"/>
      <c r="M1034" s="320" t="s">
        <v>1</v>
      </c>
      <c r="N1034" s="321" t="s">
        <v>49</v>
      </c>
      <c r="O1034" s="93"/>
      <c r="P1034" s="254">
        <f>O1034*H1034</f>
        <v>0</v>
      </c>
      <c r="Q1034" s="254">
        <v>0.00040000000000000002</v>
      </c>
      <c r="R1034" s="254">
        <f>Q1034*H1034</f>
        <v>0.10529400000000001</v>
      </c>
      <c r="S1034" s="254">
        <v>0</v>
      </c>
      <c r="T1034" s="255">
        <f>S1034*H1034</f>
        <v>0</v>
      </c>
      <c r="U1034" s="40"/>
      <c r="V1034" s="40"/>
      <c r="W1034" s="40"/>
      <c r="X1034" s="40"/>
      <c r="Y1034" s="40"/>
      <c r="Z1034" s="40"/>
      <c r="AA1034" s="40"/>
      <c r="AB1034" s="40"/>
      <c r="AC1034" s="40"/>
      <c r="AD1034" s="40"/>
      <c r="AE1034" s="40"/>
      <c r="AR1034" s="256" t="s">
        <v>576</v>
      </c>
      <c r="AT1034" s="256" t="s">
        <v>497</v>
      </c>
      <c r="AU1034" s="256" t="s">
        <v>99</v>
      </c>
      <c r="AY1034" s="18" t="s">
        <v>184</v>
      </c>
      <c r="BE1034" s="257">
        <f>IF(N1034="základní",J1034,0)</f>
        <v>0</v>
      </c>
      <c r="BF1034" s="257">
        <f>IF(N1034="snížená",J1034,0)</f>
        <v>0</v>
      </c>
      <c r="BG1034" s="257">
        <f>IF(N1034="zákl. přenesená",J1034,0)</f>
        <v>0</v>
      </c>
      <c r="BH1034" s="257">
        <f>IF(N1034="sníž. přenesená",J1034,0)</f>
        <v>0</v>
      </c>
      <c r="BI1034" s="257">
        <f>IF(N1034="nulová",J1034,0)</f>
        <v>0</v>
      </c>
      <c r="BJ1034" s="18" t="s">
        <v>99</v>
      </c>
      <c r="BK1034" s="257">
        <f>ROUND(I1034*H1034,2)</f>
        <v>0</v>
      </c>
      <c r="BL1034" s="18" t="s">
        <v>332</v>
      </c>
      <c r="BM1034" s="256" t="s">
        <v>1548</v>
      </c>
    </row>
    <row r="1035" s="13" customFormat="1">
      <c r="A1035" s="13"/>
      <c r="B1035" s="266"/>
      <c r="C1035" s="267"/>
      <c r="D1035" s="258" t="s">
        <v>271</v>
      </c>
      <c r="E1035" s="267"/>
      <c r="F1035" s="269" t="s">
        <v>1549</v>
      </c>
      <c r="G1035" s="267"/>
      <c r="H1035" s="270">
        <v>263.23500000000001</v>
      </c>
      <c r="I1035" s="271"/>
      <c r="J1035" s="267"/>
      <c r="K1035" s="267"/>
      <c r="L1035" s="272"/>
      <c r="M1035" s="273"/>
      <c r="N1035" s="274"/>
      <c r="O1035" s="274"/>
      <c r="P1035" s="274"/>
      <c r="Q1035" s="274"/>
      <c r="R1035" s="274"/>
      <c r="S1035" s="274"/>
      <c r="T1035" s="275"/>
      <c r="U1035" s="13"/>
      <c r="V1035" s="13"/>
      <c r="W1035" s="13"/>
      <c r="X1035" s="13"/>
      <c r="Y1035" s="13"/>
      <c r="Z1035" s="13"/>
      <c r="AA1035" s="13"/>
      <c r="AB1035" s="13"/>
      <c r="AC1035" s="13"/>
      <c r="AD1035" s="13"/>
      <c r="AE1035" s="13"/>
      <c r="AT1035" s="276" t="s">
        <v>271</v>
      </c>
      <c r="AU1035" s="276" t="s">
        <v>99</v>
      </c>
      <c r="AV1035" s="13" t="s">
        <v>99</v>
      </c>
      <c r="AW1035" s="13" t="s">
        <v>4</v>
      </c>
      <c r="AX1035" s="13" t="s">
        <v>91</v>
      </c>
      <c r="AY1035" s="276" t="s">
        <v>184</v>
      </c>
    </row>
    <row r="1036" s="2" customFormat="1" ht="16.5" customHeight="1">
      <c r="A1036" s="40"/>
      <c r="B1036" s="41"/>
      <c r="C1036" s="245" t="s">
        <v>1550</v>
      </c>
      <c r="D1036" s="245" t="s">
        <v>187</v>
      </c>
      <c r="E1036" s="246" t="s">
        <v>1535</v>
      </c>
      <c r="F1036" s="247" t="s">
        <v>1536</v>
      </c>
      <c r="G1036" s="248" t="s">
        <v>269</v>
      </c>
      <c r="H1036" s="249">
        <v>721.63999999999999</v>
      </c>
      <c r="I1036" s="250"/>
      <c r="J1036" s="251">
        <f>ROUND(I1036*H1036,2)</f>
        <v>0</v>
      </c>
      <c r="K1036" s="247" t="s">
        <v>191</v>
      </c>
      <c r="L1036" s="46"/>
      <c r="M1036" s="252" t="s">
        <v>1</v>
      </c>
      <c r="N1036" s="253" t="s">
        <v>49</v>
      </c>
      <c r="O1036" s="93"/>
      <c r="P1036" s="254">
        <f>O1036*H1036</f>
        <v>0</v>
      </c>
      <c r="Q1036" s="254">
        <v>0</v>
      </c>
      <c r="R1036" s="254">
        <f>Q1036*H1036</f>
        <v>0</v>
      </c>
      <c r="S1036" s="254">
        <v>0</v>
      </c>
      <c r="T1036" s="255">
        <f>S1036*H1036</f>
        <v>0</v>
      </c>
      <c r="U1036" s="40"/>
      <c r="V1036" s="40"/>
      <c r="W1036" s="40"/>
      <c r="X1036" s="40"/>
      <c r="Y1036" s="40"/>
      <c r="Z1036" s="40"/>
      <c r="AA1036" s="40"/>
      <c r="AB1036" s="40"/>
      <c r="AC1036" s="40"/>
      <c r="AD1036" s="40"/>
      <c r="AE1036" s="40"/>
      <c r="AR1036" s="256" t="s">
        <v>332</v>
      </c>
      <c r="AT1036" s="256" t="s">
        <v>187</v>
      </c>
      <c r="AU1036" s="256" t="s">
        <v>99</v>
      </c>
      <c r="AY1036" s="18" t="s">
        <v>184</v>
      </c>
      <c r="BE1036" s="257">
        <f>IF(N1036="základní",J1036,0)</f>
        <v>0</v>
      </c>
      <c r="BF1036" s="257">
        <f>IF(N1036="snížená",J1036,0)</f>
        <v>0</v>
      </c>
      <c r="BG1036" s="257">
        <f>IF(N1036="zákl. přenesená",J1036,0)</f>
        <v>0</v>
      </c>
      <c r="BH1036" s="257">
        <f>IF(N1036="sníž. přenesená",J1036,0)</f>
        <v>0</v>
      </c>
      <c r="BI1036" s="257">
        <f>IF(N1036="nulová",J1036,0)</f>
        <v>0</v>
      </c>
      <c r="BJ1036" s="18" t="s">
        <v>99</v>
      </c>
      <c r="BK1036" s="257">
        <f>ROUND(I1036*H1036,2)</f>
        <v>0</v>
      </c>
      <c r="BL1036" s="18" t="s">
        <v>332</v>
      </c>
      <c r="BM1036" s="256" t="s">
        <v>1551</v>
      </c>
    </row>
    <row r="1037" s="15" customFormat="1">
      <c r="A1037" s="15"/>
      <c r="B1037" s="288"/>
      <c r="C1037" s="289"/>
      <c r="D1037" s="258" t="s">
        <v>271</v>
      </c>
      <c r="E1037" s="290" t="s">
        <v>1</v>
      </c>
      <c r="F1037" s="291" t="s">
        <v>760</v>
      </c>
      <c r="G1037" s="289"/>
      <c r="H1037" s="290" t="s">
        <v>1</v>
      </c>
      <c r="I1037" s="292"/>
      <c r="J1037" s="289"/>
      <c r="K1037" s="289"/>
      <c r="L1037" s="293"/>
      <c r="M1037" s="294"/>
      <c r="N1037" s="295"/>
      <c r="O1037" s="295"/>
      <c r="P1037" s="295"/>
      <c r="Q1037" s="295"/>
      <c r="R1037" s="295"/>
      <c r="S1037" s="295"/>
      <c r="T1037" s="296"/>
      <c r="U1037" s="15"/>
      <c r="V1037" s="15"/>
      <c r="W1037" s="15"/>
      <c r="X1037" s="15"/>
      <c r="Y1037" s="15"/>
      <c r="Z1037" s="15"/>
      <c r="AA1037" s="15"/>
      <c r="AB1037" s="15"/>
      <c r="AC1037" s="15"/>
      <c r="AD1037" s="15"/>
      <c r="AE1037" s="15"/>
      <c r="AT1037" s="297" t="s">
        <v>271</v>
      </c>
      <c r="AU1037" s="297" t="s">
        <v>99</v>
      </c>
      <c r="AV1037" s="15" t="s">
        <v>91</v>
      </c>
      <c r="AW1037" s="15" t="s">
        <v>38</v>
      </c>
      <c r="AX1037" s="15" t="s">
        <v>83</v>
      </c>
      <c r="AY1037" s="297" t="s">
        <v>184</v>
      </c>
    </row>
    <row r="1038" s="13" customFormat="1">
      <c r="A1038" s="13"/>
      <c r="B1038" s="266"/>
      <c r="C1038" s="267"/>
      <c r="D1038" s="258" t="s">
        <v>271</v>
      </c>
      <c r="E1038" s="268" t="s">
        <v>1</v>
      </c>
      <c r="F1038" s="269" t="s">
        <v>1025</v>
      </c>
      <c r="G1038" s="267"/>
      <c r="H1038" s="270">
        <v>72.760000000000005</v>
      </c>
      <c r="I1038" s="271"/>
      <c r="J1038" s="267"/>
      <c r="K1038" s="267"/>
      <c r="L1038" s="272"/>
      <c r="M1038" s="273"/>
      <c r="N1038" s="274"/>
      <c r="O1038" s="274"/>
      <c r="P1038" s="274"/>
      <c r="Q1038" s="274"/>
      <c r="R1038" s="274"/>
      <c r="S1038" s="274"/>
      <c r="T1038" s="275"/>
      <c r="U1038" s="13"/>
      <c r="V1038" s="13"/>
      <c r="W1038" s="13"/>
      <c r="X1038" s="13"/>
      <c r="Y1038" s="13"/>
      <c r="Z1038" s="13"/>
      <c r="AA1038" s="13"/>
      <c r="AB1038" s="13"/>
      <c r="AC1038" s="13"/>
      <c r="AD1038" s="13"/>
      <c r="AE1038" s="13"/>
      <c r="AT1038" s="276" t="s">
        <v>271</v>
      </c>
      <c r="AU1038" s="276" t="s">
        <v>99</v>
      </c>
      <c r="AV1038" s="13" t="s">
        <v>99</v>
      </c>
      <c r="AW1038" s="13" t="s">
        <v>38</v>
      </c>
      <c r="AX1038" s="13" t="s">
        <v>83</v>
      </c>
      <c r="AY1038" s="276" t="s">
        <v>184</v>
      </c>
    </row>
    <row r="1039" s="13" customFormat="1">
      <c r="A1039" s="13"/>
      <c r="B1039" s="266"/>
      <c r="C1039" s="267"/>
      <c r="D1039" s="258" t="s">
        <v>271</v>
      </c>
      <c r="E1039" s="268" t="s">
        <v>1</v>
      </c>
      <c r="F1039" s="269" t="s">
        <v>1026</v>
      </c>
      <c r="G1039" s="267"/>
      <c r="H1039" s="270">
        <v>10.9</v>
      </c>
      <c r="I1039" s="271"/>
      <c r="J1039" s="267"/>
      <c r="K1039" s="267"/>
      <c r="L1039" s="272"/>
      <c r="M1039" s="273"/>
      <c r="N1039" s="274"/>
      <c r="O1039" s="274"/>
      <c r="P1039" s="274"/>
      <c r="Q1039" s="274"/>
      <c r="R1039" s="274"/>
      <c r="S1039" s="274"/>
      <c r="T1039" s="275"/>
      <c r="U1039" s="13"/>
      <c r="V1039" s="13"/>
      <c r="W1039" s="13"/>
      <c r="X1039" s="13"/>
      <c r="Y1039" s="13"/>
      <c r="Z1039" s="13"/>
      <c r="AA1039" s="13"/>
      <c r="AB1039" s="13"/>
      <c r="AC1039" s="13"/>
      <c r="AD1039" s="13"/>
      <c r="AE1039" s="13"/>
      <c r="AT1039" s="276" t="s">
        <v>271</v>
      </c>
      <c r="AU1039" s="276" t="s">
        <v>99</v>
      </c>
      <c r="AV1039" s="13" t="s">
        <v>99</v>
      </c>
      <c r="AW1039" s="13" t="s">
        <v>38</v>
      </c>
      <c r="AX1039" s="13" t="s">
        <v>83</v>
      </c>
      <c r="AY1039" s="276" t="s">
        <v>184</v>
      </c>
    </row>
    <row r="1040" s="16" customFormat="1">
      <c r="A1040" s="16"/>
      <c r="B1040" s="298"/>
      <c r="C1040" s="299"/>
      <c r="D1040" s="258" t="s">
        <v>271</v>
      </c>
      <c r="E1040" s="300" t="s">
        <v>1</v>
      </c>
      <c r="F1040" s="301" t="s">
        <v>346</v>
      </c>
      <c r="G1040" s="299"/>
      <c r="H1040" s="302">
        <v>83.659999999999997</v>
      </c>
      <c r="I1040" s="303"/>
      <c r="J1040" s="299"/>
      <c r="K1040" s="299"/>
      <c r="L1040" s="304"/>
      <c r="M1040" s="305"/>
      <c r="N1040" s="306"/>
      <c r="O1040" s="306"/>
      <c r="P1040" s="306"/>
      <c r="Q1040" s="306"/>
      <c r="R1040" s="306"/>
      <c r="S1040" s="306"/>
      <c r="T1040" s="307"/>
      <c r="U1040" s="16"/>
      <c r="V1040" s="16"/>
      <c r="W1040" s="16"/>
      <c r="X1040" s="16"/>
      <c r="Y1040" s="16"/>
      <c r="Z1040" s="16"/>
      <c r="AA1040" s="16"/>
      <c r="AB1040" s="16"/>
      <c r="AC1040" s="16"/>
      <c r="AD1040" s="16"/>
      <c r="AE1040" s="16"/>
      <c r="AT1040" s="308" t="s">
        <v>271</v>
      </c>
      <c r="AU1040" s="308" t="s">
        <v>99</v>
      </c>
      <c r="AV1040" s="16" t="s">
        <v>278</v>
      </c>
      <c r="AW1040" s="16" t="s">
        <v>38</v>
      </c>
      <c r="AX1040" s="16" t="s">
        <v>83</v>
      </c>
      <c r="AY1040" s="308" t="s">
        <v>184</v>
      </c>
    </row>
    <row r="1041" s="13" customFormat="1">
      <c r="A1041" s="13"/>
      <c r="B1041" s="266"/>
      <c r="C1041" s="267"/>
      <c r="D1041" s="258" t="s">
        <v>271</v>
      </c>
      <c r="E1041" s="268" t="s">
        <v>1</v>
      </c>
      <c r="F1041" s="269" t="s">
        <v>1029</v>
      </c>
      <c r="G1041" s="267"/>
      <c r="H1041" s="270">
        <v>101.41</v>
      </c>
      <c r="I1041" s="271"/>
      <c r="J1041" s="267"/>
      <c r="K1041" s="267"/>
      <c r="L1041" s="272"/>
      <c r="M1041" s="273"/>
      <c r="N1041" s="274"/>
      <c r="O1041" s="274"/>
      <c r="P1041" s="274"/>
      <c r="Q1041" s="274"/>
      <c r="R1041" s="274"/>
      <c r="S1041" s="274"/>
      <c r="T1041" s="275"/>
      <c r="U1041" s="13"/>
      <c r="V1041" s="13"/>
      <c r="W1041" s="13"/>
      <c r="X1041" s="13"/>
      <c r="Y1041" s="13"/>
      <c r="Z1041" s="13"/>
      <c r="AA1041" s="13"/>
      <c r="AB1041" s="13"/>
      <c r="AC1041" s="13"/>
      <c r="AD1041" s="13"/>
      <c r="AE1041" s="13"/>
      <c r="AT1041" s="276" t="s">
        <v>271</v>
      </c>
      <c r="AU1041" s="276" t="s">
        <v>99</v>
      </c>
      <c r="AV1041" s="13" t="s">
        <v>99</v>
      </c>
      <c r="AW1041" s="13" t="s">
        <v>38</v>
      </c>
      <c r="AX1041" s="13" t="s">
        <v>83</v>
      </c>
      <c r="AY1041" s="276" t="s">
        <v>184</v>
      </c>
    </row>
    <row r="1042" s="16" customFormat="1">
      <c r="A1042" s="16"/>
      <c r="B1042" s="298"/>
      <c r="C1042" s="299"/>
      <c r="D1042" s="258" t="s">
        <v>271</v>
      </c>
      <c r="E1042" s="300" t="s">
        <v>1</v>
      </c>
      <c r="F1042" s="301" t="s">
        <v>346</v>
      </c>
      <c r="G1042" s="299"/>
      <c r="H1042" s="302">
        <v>101.41</v>
      </c>
      <c r="I1042" s="303"/>
      <c r="J1042" s="299"/>
      <c r="K1042" s="299"/>
      <c r="L1042" s="304"/>
      <c r="M1042" s="305"/>
      <c r="N1042" s="306"/>
      <c r="O1042" s="306"/>
      <c r="P1042" s="306"/>
      <c r="Q1042" s="306"/>
      <c r="R1042" s="306"/>
      <c r="S1042" s="306"/>
      <c r="T1042" s="307"/>
      <c r="U1042" s="16"/>
      <c r="V1042" s="16"/>
      <c r="W1042" s="16"/>
      <c r="X1042" s="16"/>
      <c r="Y1042" s="16"/>
      <c r="Z1042" s="16"/>
      <c r="AA1042" s="16"/>
      <c r="AB1042" s="16"/>
      <c r="AC1042" s="16"/>
      <c r="AD1042" s="16"/>
      <c r="AE1042" s="16"/>
      <c r="AT1042" s="308" t="s">
        <v>271</v>
      </c>
      <c r="AU1042" s="308" t="s">
        <v>99</v>
      </c>
      <c r="AV1042" s="16" t="s">
        <v>278</v>
      </c>
      <c r="AW1042" s="16" t="s">
        <v>38</v>
      </c>
      <c r="AX1042" s="16" t="s">
        <v>83</v>
      </c>
      <c r="AY1042" s="308" t="s">
        <v>184</v>
      </c>
    </row>
    <row r="1043" s="13" customFormat="1">
      <c r="A1043" s="13"/>
      <c r="B1043" s="266"/>
      <c r="C1043" s="267"/>
      <c r="D1043" s="258" t="s">
        <v>271</v>
      </c>
      <c r="E1043" s="268" t="s">
        <v>1</v>
      </c>
      <c r="F1043" s="269" t="s">
        <v>1031</v>
      </c>
      <c r="G1043" s="267"/>
      <c r="H1043" s="270">
        <v>156.36000000000001</v>
      </c>
      <c r="I1043" s="271"/>
      <c r="J1043" s="267"/>
      <c r="K1043" s="267"/>
      <c r="L1043" s="272"/>
      <c r="M1043" s="273"/>
      <c r="N1043" s="274"/>
      <c r="O1043" s="274"/>
      <c r="P1043" s="274"/>
      <c r="Q1043" s="274"/>
      <c r="R1043" s="274"/>
      <c r="S1043" s="274"/>
      <c r="T1043" s="275"/>
      <c r="U1043" s="13"/>
      <c r="V1043" s="13"/>
      <c r="W1043" s="13"/>
      <c r="X1043" s="13"/>
      <c r="Y1043" s="13"/>
      <c r="Z1043" s="13"/>
      <c r="AA1043" s="13"/>
      <c r="AB1043" s="13"/>
      <c r="AC1043" s="13"/>
      <c r="AD1043" s="13"/>
      <c r="AE1043" s="13"/>
      <c r="AT1043" s="276" t="s">
        <v>271</v>
      </c>
      <c r="AU1043" s="276" t="s">
        <v>99</v>
      </c>
      <c r="AV1043" s="13" t="s">
        <v>99</v>
      </c>
      <c r="AW1043" s="13" t="s">
        <v>38</v>
      </c>
      <c r="AX1043" s="13" t="s">
        <v>83</v>
      </c>
      <c r="AY1043" s="276" t="s">
        <v>184</v>
      </c>
    </row>
    <row r="1044" s="16" customFormat="1">
      <c r="A1044" s="16"/>
      <c r="B1044" s="298"/>
      <c r="C1044" s="299"/>
      <c r="D1044" s="258" t="s">
        <v>271</v>
      </c>
      <c r="E1044" s="300" t="s">
        <v>1</v>
      </c>
      <c r="F1044" s="301" t="s">
        <v>346</v>
      </c>
      <c r="G1044" s="299"/>
      <c r="H1044" s="302">
        <v>156.36000000000001</v>
      </c>
      <c r="I1044" s="303"/>
      <c r="J1044" s="299"/>
      <c r="K1044" s="299"/>
      <c r="L1044" s="304"/>
      <c r="M1044" s="305"/>
      <c r="N1044" s="306"/>
      <c r="O1044" s="306"/>
      <c r="P1044" s="306"/>
      <c r="Q1044" s="306"/>
      <c r="R1044" s="306"/>
      <c r="S1044" s="306"/>
      <c r="T1044" s="307"/>
      <c r="U1044" s="16"/>
      <c r="V1044" s="16"/>
      <c r="W1044" s="16"/>
      <c r="X1044" s="16"/>
      <c r="Y1044" s="16"/>
      <c r="Z1044" s="16"/>
      <c r="AA1044" s="16"/>
      <c r="AB1044" s="16"/>
      <c r="AC1044" s="16"/>
      <c r="AD1044" s="16"/>
      <c r="AE1044" s="16"/>
      <c r="AT1044" s="308" t="s">
        <v>271</v>
      </c>
      <c r="AU1044" s="308" t="s">
        <v>99</v>
      </c>
      <c r="AV1044" s="16" t="s">
        <v>278</v>
      </c>
      <c r="AW1044" s="16" t="s">
        <v>38</v>
      </c>
      <c r="AX1044" s="16" t="s">
        <v>83</v>
      </c>
      <c r="AY1044" s="308" t="s">
        <v>184</v>
      </c>
    </row>
    <row r="1045" s="13" customFormat="1">
      <c r="A1045" s="13"/>
      <c r="B1045" s="266"/>
      <c r="C1045" s="267"/>
      <c r="D1045" s="258" t="s">
        <v>271</v>
      </c>
      <c r="E1045" s="268" t="s">
        <v>1</v>
      </c>
      <c r="F1045" s="269" t="s">
        <v>1035</v>
      </c>
      <c r="G1045" s="267"/>
      <c r="H1045" s="270">
        <v>30.98</v>
      </c>
      <c r="I1045" s="271"/>
      <c r="J1045" s="267"/>
      <c r="K1045" s="267"/>
      <c r="L1045" s="272"/>
      <c r="M1045" s="273"/>
      <c r="N1045" s="274"/>
      <c r="O1045" s="274"/>
      <c r="P1045" s="274"/>
      <c r="Q1045" s="274"/>
      <c r="R1045" s="274"/>
      <c r="S1045" s="274"/>
      <c r="T1045" s="275"/>
      <c r="U1045" s="13"/>
      <c r="V1045" s="13"/>
      <c r="W1045" s="13"/>
      <c r="X1045" s="13"/>
      <c r="Y1045" s="13"/>
      <c r="Z1045" s="13"/>
      <c r="AA1045" s="13"/>
      <c r="AB1045" s="13"/>
      <c r="AC1045" s="13"/>
      <c r="AD1045" s="13"/>
      <c r="AE1045" s="13"/>
      <c r="AT1045" s="276" t="s">
        <v>271</v>
      </c>
      <c r="AU1045" s="276" t="s">
        <v>99</v>
      </c>
      <c r="AV1045" s="13" t="s">
        <v>99</v>
      </c>
      <c r="AW1045" s="13" t="s">
        <v>38</v>
      </c>
      <c r="AX1045" s="13" t="s">
        <v>83</v>
      </c>
      <c r="AY1045" s="276" t="s">
        <v>184</v>
      </c>
    </row>
    <row r="1046" s="13" customFormat="1">
      <c r="A1046" s="13"/>
      <c r="B1046" s="266"/>
      <c r="C1046" s="267"/>
      <c r="D1046" s="258" t="s">
        <v>271</v>
      </c>
      <c r="E1046" s="268" t="s">
        <v>1</v>
      </c>
      <c r="F1046" s="269" t="s">
        <v>1036</v>
      </c>
      <c r="G1046" s="267"/>
      <c r="H1046" s="270">
        <v>291.19</v>
      </c>
      <c r="I1046" s="271"/>
      <c r="J1046" s="267"/>
      <c r="K1046" s="267"/>
      <c r="L1046" s="272"/>
      <c r="M1046" s="273"/>
      <c r="N1046" s="274"/>
      <c r="O1046" s="274"/>
      <c r="P1046" s="274"/>
      <c r="Q1046" s="274"/>
      <c r="R1046" s="274"/>
      <c r="S1046" s="274"/>
      <c r="T1046" s="275"/>
      <c r="U1046" s="13"/>
      <c r="V1046" s="13"/>
      <c r="W1046" s="13"/>
      <c r="X1046" s="13"/>
      <c r="Y1046" s="13"/>
      <c r="Z1046" s="13"/>
      <c r="AA1046" s="13"/>
      <c r="AB1046" s="13"/>
      <c r="AC1046" s="13"/>
      <c r="AD1046" s="13"/>
      <c r="AE1046" s="13"/>
      <c r="AT1046" s="276" t="s">
        <v>271</v>
      </c>
      <c r="AU1046" s="276" t="s">
        <v>99</v>
      </c>
      <c r="AV1046" s="13" t="s">
        <v>99</v>
      </c>
      <c r="AW1046" s="13" t="s">
        <v>38</v>
      </c>
      <c r="AX1046" s="13" t="s">
        <v>83</v>
      </c>
      <c r="AY1046" s="276" t="s">
        <v>184</v>
      </c>
    </row>
    <row r="1047" s="13" customFormat="1">
      <c r="A1047" s="13"/>
      <c r="B1047" s="266"/>
      <c r="C1047" s="267"/>
      <c r="D1047" s="258" t="s">
        <v>271</v>
      </c>
      <c r="E1047" s="268" t="s">
        <v>1</v>
      </c>
      <c r="F1047" s="269" t="s">
        <v>1037</v>
      </c>
      <c r="G1047" s="267"/>
      <c r="H1047" s="270">
        <v>58.039999999999999</v>
      </c>
      <c r="I1047" s="271"/>
      <c r="J1047" s="267"/>
      <c r="K1047" s="267"/>
      <c r="L1047" s="272"/>
      <c r="M1047" s="273"/>
      <c r="N1047" s="274"/>
      <c r="O1047" s="274"/>
      <c r="P1047" s="274"/>
      <c r="Q1047" s="274"/>
      <c r="R1047" s="274"/>
      <c r="S1047" s="274"/>
      <c r="T1047" s="275"/>
      <c r="U1047" s="13"/>
      <c r="V1047" s="13"/>
      <c r="W1047" s="13"/>
      <c r="X1047" s="13"/>
      <c r="Y1047" s="13"/>
      <c r="Z1047" s="13"/>
      <c r="AA1047" s="13"/>
      <c r="AB1047" s="13"/>
      <c r="AC1047" s="13"/>
      <c r="AD1047" s="13"/>
      <c r="AE1047" s="13"/>
      <c r="AT1047" s="276" t="s">
        <v>271</v>
      </c>
      <c r="AU1047" s="276" t="s">
        <v>99</v>
      </c>
      <c r="AV1047" s="13" t="s">
        <v>99</v>
      </c>
      <c r="AW1047" s="13" t="s">
        <v>38</v>
      </c>
      <c r="AX1047" s="13" t="s">
        <v>83</v>
      </c>
      <c r="AY1047" s="276" t="s">
        <v>184</v>
      </c>
    </row>
    <row r="1048" s="14" customFormat="1">
      <c r="A1048" s="14"/>
      <c r="B1048" s="277"/>
      <c r="C1048" s="278"/>
      <c r="D1048" s="258" t="s">
        <v>271</v>
      </c>
      <c r="E1048" s="279" t="s">
        <v>1</v>
      </c>
      <c r="F1048" s="280" t="s">
        <v>273</v>
      </c>
      <c r="G1048" s="278"/>
      <c r="H1048" s="281">
        <v>721.63999999999999</v>
      </c>
      <c r="I1048" s="282"/>
      <c r="J1048" s="278"/>
      <c r="K1048" s="278"/>
      <c r="L1048" s="283"/>
      <c r="M1048" s="284"/>
      <c r="N1048" s="285"/>
      <c r="O1048" s="285"/>
      <c r="P1048" s="285"/>
      <c r="Q1048" s="285"/>
      <c r="R1048" s="285"/>
      <c r="S1048" s="285"/>
      <c r="T1048" s="286"/>
      <c r="U1048" s="14"/>
      <c r="V1048" s="14"/>
      <c r="W1048" s="14"/>
      <c r="X1048" s="14"/>
      <c r="Y1048" s="14"/>
      <c r="Z1048" s="14"/>
      <c r="AA1048" s="14"/>
      <c r="AB1048" s="14"/>
      <c r="AC1048" s="14"/>
      <c r="AD1048" s="14"/>
      <c r="AE1048" s="14"/>
      <c r="AT1048" s="287" t="s">
        <v>271</v>
      </c>
      <c r="AU1048" s="287" t="s">
        <v>99</v>
      </c>
      <c r="AV1048" s="14" t="s">
        <v>196</v>
      </c>
      <c r="AW1048" s="14" t="s">
        <v>38</v>
      </c>
      <c r="AX1048" s="14" t="s">
        <v>91</v>
      </c>
      <c r="AY1048" s="287" t="s">
        <v>184</v>
      </c>
    </row>
    <row r="1049" s="2" customFormat="1" ht="16.5" customHeight="1">
      <c r="A1049" s="40"/>
      <c r="B1049" s="41"/>
      <c r="C1049" s="312" t="s">
        <v>1552</v>
      </c>
      <c r="D1049" s="312" t="s">
        <v>497</v>
      </c>
      <c r="E1049" s="313" t="s">
        <v>1546</v>
      </c>
      <c r="F1049" s="314" t="s">
        <v>1547</v>
      </c>
      <c r="G1049" s="315" t="s">
        <v>269</v>
      </c>
      <c r="H1049" s="316">
        <v>793.80399999999997</v>
      </c>
      <c r="I1049" s="317"/>
      <c r="J1049" s="318">
        <f>ROUND(I1049*H1049,2)</f>
        <v>0</v>
      </c>
      <c r="K1049" s="314" t="s">
        <v>191</v>
      </c>
      <c r="L1049" s="319"/>
      <c r="M1049" s="320" t="s">
        <v>1</v>
      </c>
      <c r="N1049" s="321" t="s">
        <v>49</v>
      </c>
      <c r="O1049" s="93"/>
      <c r="P1049" s="254">
        <f>O1049*H1049</f>
        <v>0</v>
      </c>
      <c r="Q1049" s="254">
        <v>0.00040000000000000002</v>
      </c>
      <c r="R1049" s="254">
        <f>Q1049*H1049</f>
        <v>0.31752160000000001</v>
      </c>
      <c r="S1049" s="254">
        <v>0</v>
      </c>
      <c r="T1049" s="255">
        <f>S1049*H1049</f>
        <v>0</v>
      </c>
      <c r="U1049" s="40"/>
      <c r="V1049" s="40"/>
      <c r="W1049" s="40"/>
      <c r="X1049" s="40"/>
      <c r="Y1049" s="40"/>
      <c r="Z1049" s="40"/>
      <c r="AA1049" s="40"/>
      <c r="AB1049" s="40"/>
      <c r="AC1049" s="40"/>
      <c r="AD1049" s="40"/>
      <c r="AE1049" s="40"/>
      <c r="AR1049" s="256" t="s">
        <v>576</v>
      </c>
      <c r="AT1049" s="256" t="s">
        <v>497</v>
      </c>
      <c r="AU1049" s="256" t="s">
        <v>99</v>
      </c>
      <c r="AY1049" s="18" t="s">
        <v>184</v>
      </c>
      <c r="BE1049" s="257">
        <f>IF(N1049="základní",J1049,0)</f>
        <v>0</v>
      </c>
      <c r="BF1049" s="257">
        <f>IF(N1049="snížená",J1049,0)</f>
        <v>0</v>
      </c>
      <c r="BG1049" s="257">
        <f>IF(N1049="zákl. přenesená",J1049,0)</f>
        <v>0</v>
      </c>
      <c r="BH1049" s="257">
        <f>IF(N1049="sníž. přenesená",J1049,0)</f>
        <v>0</v>
      </c>
      <c r="BI1049" s="257">
        <f>IF(N1049="nulová",J1049,0)</f>
        <v>0</v>
      </c>
      <c r="BJ1049" s="18" t="s">
        <v>99</v>
      </c>
      <c r="BK1049" s="257">
        <f>ROUND(I1049*H1049,2)</f>
        <v>0</v>
      </c>
      <c r="BL1049" s="18" t="s">
        <v>332</v>
      </c>
      <c r="BM1049" s="256" t="s">
        <v>1553</v>
      </c>
    </row>
    <row r="1050" s="13" customFormat="1">
      <c r="A1050" s="13"/>
      <c r="B1050" s="266"/>
      <c r="C1050" s="267"/>
      <c r="D1050" s="258" t="s">
        <v>271</v>
      </c>
      <c r="E1050" s="267"/>
      <c r="F1050" s="269" t="s">
        <v>1554</v>
      </c>
      <c r="G1050" s="267"/>
      <c r="H1050" s="270">
        <v>793.80399999999997</v>
      </c>
      <c r="I1050" s="271"/>
      <c r="J1050" s="267"/>
      <c r="K1050" s="267"/>
      <c r="L1050" s="272"/>
      <c r="M1050" s="273"/>
      <c r="N1050" s="274"/>
      <c r="O1050" s="274"/>
      <c r="P1050" s="274"/>
      <c r="Q1050" s="274"/>
      <c r="R1050" s="274"/>
      <c r="S1050" s="274"/>
      <c r="T1050" s="275"/>
      <c r="U1050" s="13"/>
      <c r="V1050" s="13"/>
      <c r="W1050" s="13"/>
      <c r="X1050" s="13"/>
      <c r="Y1050" s="13"/>
      <c r="Z1050" s="13"/>
      <c r="AA1050" s="13"/>
      <c r="AB1050" s="13"/>
      <c r="AC1050" s="13"/>
      <c r="AD1050" s="13"/>
      <c r="AE1050" s="13"/>
      <c r="AT1050" s="276" t="s">
        <v>271</v>
      </c>
      <c r="AU1050" s="276" t="s">
        <v>99</v>
      </c>
      <c r="AV1050" s="13" t="s">
        <v>99</v>
      </c>
      <c r="AW1050" s="13" t="s">
        <v>4</v>
      </c>
      <c r="AX1050" s="13" t="s">
        <v>91</v>
      </c>
      <c r="AY1050" s="276" t="s">
        <v>184</v>
      </c>
    </row>
    <row r="1051" s="2" customFormat="1" ht="16.5" customHeight="1">
      <c r="A1051" s="40"/>
      <c r="B1051" s="41"/>
      <c r="C1051" s="245" t="s">
        <v>1555</v>
      </c>
      <c r="D1051" s="245" t="s">
        <v>187</v>
      </c>
      <c r="E1051" s="246" t="s">
        <v>1535</v>
      </c>
      <c r="F1051" s="247" t="s">
        <v>1536</v>
      </c>
      <c r="G1051" s="248" t="s">
        <v>269</v>
      </c>
      <c r="H1051" s="249">
        <v>134.97</v>
      </c>
      <c r="I1051" s="250"/>
      <c r="J1051" s="251">
        <f>ROUND(I1051*H1051,2)</f>
        <v>0</v>
      </c>
      <c r="K1051" s="247" t="s">
        <v>191</v>
      </c>
      <c r="L1051" s="46"/>
      <c r="M1051" s="252" t="s">
        <v>1</v>
      </c>
      <c r="N1051" s="253" t="s">
        <v>49</v>
      </c>
      <c r="O1051" s="93"/>
      <c r="P1051" s="254">
        <f>O1051*H1051</f>
        <v>0</v>
      </c>
      <c r="Q1051" s="254">
        <v>0</v>
      </c>
      <c r="R1051" s="254">
        <f>Q1051*H1051</f>
        <v>0</v>
      </c>
      <c r="S1051" s="254">
        <v>0</v>
      </c>
      <c r="T1051" s="255">
        <f>S1051*H1051</f>
        <v>0</v>
      </c>
      <c r="U1051" s="40"/>
      <c r="V1051" s="40"/>
      <c r="W1051" s="40"/>
      <c r="X1051" s="40"/>
      <c r="Y1051" s="40"/>
      <c r="Z1051" s="40"/>
      <c r="AA1051" s="40"/>
      <c r="AB1051" s="40"/>
      <c r="AC1051" s="40"/>
      <c r="AD1051" s="40"/>
      <c r="AE1051" s="40"/>
      <c r="AR1051" s="256" t="s">
        <v>332</v>
      </c>
      <c r="AT1051" s="256" t="s">
        <v>187</v>
      </c>
      <c r="AU1051" s="256" t="s">
        <v>99</v>
      </c>
      <c r="AY1051" s="18" t="s">
        <v>184</v>
      </c>
      <c r="BE1051" s="257">
        <f>IF(N1051="základní",J1051,0)</f>
        <v>0</v>
      </c>
      <c r="BF1051" s="257">
        <f>IF(N1051="snížená",J1051,0)</f>
        <v>0</v>
      </c>
      <c r="BG1051" s="257">
        <f>IF(N1051="zákl. přenesená",J1051,0)</f>
        <v>0</v>
      </c>
      <c r="BH1051" s="257">
        <f>IF(N1051="sníž. přenesená",J1051,0)</f>
        <v>0</v>
      </c>
      <c r="BI1051" s="257">
        <f>IF(N1051="nulová",J1051,0)</f>
        <v>0</v>
      </c>
      <c r="BJ1051" s="18" t="s">
        <v>99</v>
      </c>
      <c r="BK1051" s="257">
        <f>ROUND(I1051*H1051,2)</f>
        <v>0</v>
      </c>
      <c r="BL1051" s="18" t="s">
        <v>332</v>
      </c>
      <c r="BM1051" s="256" t="s">
        <v>1556</v>
      </c>
    </row>
    <row r="1052" s="15" customFormat="1">
      <c r="A1052" s="15"/>
      <c r="B1052" s="288"/>
      <c r="C1052" s="289"/>
      <c r="D1052" s="258" t="s">
        <v>271</v>
      </c>
      <c r="E1052" s="290" t="s">
        <v>1</v>
      </c>
      <c r="F1052" s="291" t="s">
        <v>760</v>
      </c>
      <c r="G1052" s="289"/>
      <c r="H1052" s="290" t="s">
        <v>1</v>
      </c>
      <c r="I1052" s="292"/>
      <c r="J1052" s="289"/>
      <c r="K1052" s="289"/>
      <c r="L1052" s="293"/>
      <c r="M1052" s="294"/>
      <c r="N1052" s="295"/>
      <c r="O1052" s="295"/>
      <c r="P1052" s="295"/>
      <c r="Q1052" s="295"/>
      <c r="R1052" s="295"/>
      <c r="S1052" s="295"/>
      <c r="T1052" s="296"/>
      <c r="U1052" s="15"/>
      <c r="V1052" s="15"/>
      <c r="W1052" s="15"/>
      <c r="X1052" s="15"/>
      <c r="Y1052" s="15"/>
      <c r="Z1052" s="15"/>
      <c r="AA1052" s="15"/>
      <c r="AB1052" s="15"/>
      <c r="AC1052" s="15"/>
      <c r="AD1052" s="15"/>
      <c r="AE1052" s="15"/>
      <c r="AT1052" s="297" t="s">
        <v>271</v>
      </c>
      <c r="AU1052" s="297" t="s">
        <v>99</v>
      </c>
      <c r="AV1052" s="15" t="s">
        <v>91</v>
      </c>
      <c r="AW1052" s="15" t="s">
        <v>38</v>
      </c>
      <c r="AX1052" s="15" t="s">
        <v>83</v>
      </c>
      <c r="AY1052" s="297" t="s">
        <v>184</v>
      </c>
    </row>
    <row r="1053" s="13" customFormat="1">
      <c r="A1053" s="13"/>
      <c r="B1053" s="266"/>
      <c r="C1053" s="267"/>
      <c r="D1053" s="258" t="s">
        <v>271</v>
      </c>
      <c r="E1053" s="268" t="s">
        <v>1</v>
      </c>
      <c r="F1053" s="269" t="s">
        <v>1358</v>
      </c>
      <c r="G1053" s="267"/>
      <c r="H1053" s="270">
        <v>134.97</v>
      </c>
      <c r="I1053" s="271"/>
      <c r="J1053" s="267"/>
      <c r="K1053" s="267"/>
      <c r="L1053" s="272"/>
      <c r="M1053" s="273"/>
      <c r="N1053" s="274"/>
      <c r="O1053" s="274"/>
      <c r="P1053" s="274"/>
      <c r="Q1053" s="274"/>
      <c r="R1053" s="274"/>
      <c r="S1053" s="274"/>
      <c r="T1053" s="275"/>
      <c r="U1053" s="13"/>
      <c r="V1053" s="13"/>
      <c r="W1053" s="13"/>
      <c r="X1053" s="13"/>
      <c r="Y1053" s="13"/>
      <c r="Z1053" s="13"/>
      <c r="AA1053" s="13"/>
      <c r="AB1053" s="13"/>
      <c r="AC1053" s="13"/>
      <c r="AD1053" s="13"/>
      <c r="AE1053" s="13"/>
      <c r="AT1053" s="276" t="s">
        <v>271</v>
      </c>
      <c r="AU1053" s="276" t="s">
        <v>99</v>
      </c>
      <c r="AV1053" s="13" t="s">
        <v>99</v>
      </c>
      <c r="AW1053" s="13" t="s">
        <v>38</v>
      </c>
      <c r="AX1053" s="13" t="s">
        <v>83</v>
      </c>
      <c r="AY1053" s="276" t="s">
        <v>184</v>
      </c>
    </row>
    <row r="1054" s="14" customFormat="1">
      <c r="A1054" s="14"/>
      <c r="B1054" s="277"/>
      <c r="C1054" s="278"/>
      <c r="D1054" s="258" t="s">
        <v>271</v>
      </c>
      <c r="E1054" s="279" t="s">
        <v>1</v>
      </c>
      <c r="F1054" s="280" t="s">
        <v>273</v>
      </c>
      <c r="G1054" s="278"/>
      <c r="H1054" s="281">
        <v>134.97</v>
      </c>
      <c r="I1054" s="282"/>
      <c r="J1054" s="278"/>
      <c r="K1054" s="278"/>
      <c r="L1054" s="283"/>
      <c r="M1054" s="284"/>
      <c r="N1054" s="285"/>
      <c r="O1054" s="285"/>
      <c r="P1054" s="285"/>
      <c r="Q1054" s="285"/>
      <c r="R1054" s="285"/>
      <c r="S1054" s="285"/>
      <c r="T1054" s="286"/>
      <c r="U1054" s="14"/>
      <c r="V1054" s="14"/>
      <c r="W1054" s="14"/>
      <c r="X1054" s="14"/>
      <c r="Y1054" s="14"/>
      <c r="Z1054" s="14"/>
      <c r="AA1054" s="14"/>
      <c r="AB1054" s="14"/>
      <c r="AC1054" s="14"/>
      <c r="AD1054" s="14"/>
      <c r="AE1054" s="14"/>
      <c r="AT1054" s="287" t="s">
        <v>271</v>
      </c>
      <c r="AU1054" s="287" t="s">
        <v>99</v>
      </c>
      <c r="AV1054" s="14" t="s">
        <v>196</v>
      </c>
      <c r="AW1054" s="14" t="s">
        <v>38</v>
      </c>
      <c r="AX1054" s="14" t="s">
        <v>91</v>
      </c>
      <c r="AY1054" s="287" t="s">
        <v>184</v>
      </c>
    </row>
    <row r="1055" s="2" customFormat="1" ht="16.5" customHeight="1">
      <c r="A1055" s="40"/>
      <c r="B1055" s="41"/>
      <c r="C1055" s="312" t="s">
        <v>1557</v>
      </c>
      <c r="D1055" s="312" t="s">
        <v>497</v>
      </c>
      <c r="E1055" s="313" t="s">
        <v>1558</v>
      </c>
      <c r="F1055" s="314" t="s">
        <v>1559</v>
      </c>
      <c r="G1055" s="315" t="s">
        <v>269</v>
      </c>
      <c r="H1055" s="316">
        <v>148.46700000000001</v>
      </c>
      <c r="I1055" s="317"/>
      <c r="J1055" s="318">
        <f>ROUND(I1055*H1055,2)</f>
        <v>0</v>
      </c>
      <c r="K1055" s="314" t="s">
        <v>191</v>
      </c>
      <c r="L1055" s="319"/>
      <c r="M1055" s="320" t="s">
        <v>1</v>
      </c>
      <c r="N1055" s="321" t="s">
        <v>49</v>
      </c>
      <c r="O1055" s="93"/>
      <c r="P1055" s="254">
        <f>O1055*H1055</f>
        <v>0</v>
      </c>
      <c r="Q1055" s="254">
        <v>0.0028999999999999998</v>
      </c>
      <c r="R1055" s="254">
        <f>Q1055*H1055</f>
        <v>0.4305543</v>
      </c>
      <c r="S1055" s="254">
        <v>0</v>
      </c>
      <c r="T1055" s="255">
        <f>S1055*H1055</f>
        <v>0</v>
      </c>
      <c r="U1055" s="40"/>
      <c r="V1055" s="40"/>
      <c r="W1055" s="40"/>
      <c r="X1055" s="40"/>
      <c r="Y1055" s="40"/>
      <c r="Z1055" s="40"/>
      <c r="AA1055" s="40"/>
      <c r="AB1055" s="40"/>
      <c r="AC1055" s="40"/>
      <c r="AD1055" s="40"/>
      <c r="AE1055" s="40"/>
      <c r="AR1055" s="256" t="s">
        <v>576</v>
      </c>
      <c r="AT1055" s="256" t="s">
        <v>497</v>
      </c>
      <c r="AU1055" s="256" t="s">
        <v>99</v>
      </c>
      <c r="AY1055" s="18" t="s">
        <v>184</v>
      </c>
      <c r="BE1055" s="257">
        <f>IF(N1055="základní",J1055,0)</f>
        <v>0</v>
      </c>
      <c r="BF1055" s="257">
        <f>IF(N1055="snížená",J1055,0)</f>
        <v>0</v>
      </c>
      <c r="BG1055" s="257">
        <f>IF(N1055="zákl. přenesená",J1055,0)</f>
        <v>0</v>
      </c>
      <c r="BH1055" s="257">
        <f>IF(N1055="sníž. přenesená",J1055,0)</f>
        <v>0</v>
      </c>
      <c r="BI1055" s="257">
        <f>IF(N1055="nulová",J1055,0)</f>
        <v>0</v>
      </c>
      <c r="BJ1055" s="18" t="s">
        <v>99</v>
      </c>
      <c r="BK1055" s="257">
        <f>ROUND(I1055*H1055,2)</f>
        <v>0</v>
      </c>
      <c r="BL1055" s="18" t="s">
        <v>332</v>
      </c>
      <c r="BM1055" s="256" t="s">
        <v>1560</v>
      </c>
    </row>
    <row r="1056" s="13" customFormat="1">
      <c r="A1056" s="13"/>
      <c r="B1056" s="266"/>
      <c r="C1056" s="267"/>
      <c r="D1056" s="258" t="s">
        <v>271</v>
      </c>
      <c r="E1056" s="267"/>
      <c r="F1056" s="269" t="s">
        <v>1561</v>
      </c>
      <c r="G1056" s="267"/>
      <c r="H1056" s="270">
        <v>148.46700000000001</v>
      </c>
      <c r="I1056" s="271"/>
      <c r="J1056" s="267"/>
      <c r="K1056" s="267"/>
      <c r="L1056" s="272"/>
      <c r="M1056" s="273"/>
      <c r="N1056" s="274"/>
      <c r="O1056" s="274"/>
      <c r="P1056" s="274"/>
      <c r="Q1056" s="274"/>
      <c r="R1056" s="274"/>
      <c r="S1056" s="274"/>
      <c r="T1056" s="275"/>
      <c r="U1056" s="13"/>
      <c r="V1056" s="13"/>
      <c r="W1056" s="13"/>
      <c r="X1056" s="13"/>
      <c r="Y1056" s="13"/>
      <c r="Z1056" s="13"/>
      <c r="AA1056" s="13"/>
      <c r="AB1056" s="13"/>
      <c r="AC1056" s="13"/>
      <c r="AD1056" s="13"/>
      <c r="AE1056" s="13"/>
      <c r="AT1056" s="276" t="s">
        <v>271</v>
      </c>
      <c r="AU1056" s="276" t="s">
        <v>99</v>
      </c>
      <c r="AV1056" s="13" t="s">
        <v>99</v>
      </c>
      <c r="AW1056" s="13" t="s">
        <v>4</v>
      </c>
      <c r="AX1056" s="13" t="s">
        <v>91</v>
      </c>
      <c r="AY1056" s="276" t="s">
        <v>184</v>
      </c>
    </row>
    <row r="1057" s="2" customFormat="1" ht="16.5" customHeight="1">
      <c r="A1057" s="40"/>
      <c r="B1057" s="41"/>
      <c r="C1057" s="245" t="s">
        <v>1562</v>
      </c>
      <c r="D1057" s="245" t="s">
        <v>187</v>
      </c>
      <c r="E1057" s="246" t="s">
        <v>1535</v>
      </c>
      <c r="F1057" s="247" t="s">
        <v>1536</v>
      </c>
      <c r="G1057" s="248" t="s">
        <v>269</v>
      </c>
      <c r="H1057" s="249">
        <v>31.440000000000001</v>
      </c>
      <c r="I1057" s="250"/>
      <c r="J1057" s="251">
        <f>ROUND(I1057*H1057,2)</f>
        <v>0</v>
      </c>
      <c r="K1057" s="247" t="s">
        <v>191</v>
      </c>
      <c r="L1057" s="46"/>
      <c r="M1057" s="252" t="s">
        <v>1</v>
      </c>
      <c r="N1057" s="253" t="s">
        <v>49</v>
      </c>
      <c r="O1057" s="93"/>
      <c r="P1057" s="254">
        <f>O1057*H1057</f>
        <v>0</v>
      </c>
      <c r="Q1057" s="254">
        <v>0</v>
      </c>
      <c r="R1057" s="254">
        <f>Q1057*H1057</f>
        <v>0</v>
      </c>
      <c r="S1057" s="254">
        <v>0</v>
      </c>
      <c r="T1057" s="255">
        <f>S1057*H1057</f>
        <v>0</v>
      </c>
      <c r="U1057" s="40"/>
      <c r="V1057" s="40"/>
      <c r="W1057" s="40"/>
      <c r="X1057" s="40"/>
      <c r="Y1057" s="40"/>
      <c r="Z1057" s="40"/>
      <c r="AA1057" s="40"/>
      <c r="AB1057" s="40"/>
      <c r="AC1057" s="40"/>
      <c r="AD1057" s="40"/>
      <c r="AE1057" s="40"/>
      <c r="AR1057" s="256" t="s">
        <v>332</v>
      </c>
      <c r="AT1057" s="256" t="s">
        <v>187</v>
      </c>
      <c r="AU1057" s="256" t="s">
        <v>99</v>
      </c>
      <c r="AY1057" s="18" t="s">
        <v>184</v>
      </c>
      <c r="BE1057" s="257">
        <f>IF(N1057="základní",J1057,0)</f>
        <v>0</v>
      </c>
      <c r="BF1057" s="257">
        <f>IF(N1057="snížená",J1057,0)</f>
        <v>0</v>
      </c>
      <c r="BG1057" s="257">
        <f>IF(N1057="zákl. přenesená",J1057,0)</f>
        <v>0</v>
      </c>
      <c r="BH1057" s="257">
        <f>IF(N1057="sníž. přenesená",J1057,0)</f>
        <v>0</v>
      </c>
      <c r="BI1057" s="257">
        <f>IF(N1057="nulová",J1057,0)</f>
        <v>0</v>
      </c>
      <c r="BJ1057" s="18" t="s">
        <v>99</v>
      </c>
      <c r="BK1057" s="257">
        <f>ROUND(I1057*H1057,2)</f>
        <v>0</v>
      </c>
      <c r="BL1057" s="18" t="s">
        <v>332</v>
      </c>
      <c r="BM1057" s="256" t="s">
        <v>1563</v>
      </c>
    </row>
    <row r="1058" s="15" customFormat="1">
      <c r="A1058" s="15"/>
      <c r="B1058" s="288"/>
      <c r="C1058" s="289"/>
      <c r="D1058" s="258" t="s">
        <v>271</v>
      </c>
      <c r="E1058" s="290" t="s">
        <v>1</v>
      </c>
      <c r="F1058" s="291" t="s">
        <v>760</v>
      </c>
      <c r="G1058" s="289"/>
      <c r="H1058" s="290" t="s">
        <v>1</v>
      </c>
      <c r="I1058" s="292"/>
      <c r="J1058" s="289"/>
      <c r="K1058" s="289"/>
      <c r="L1058" s="293"/>
      <c r="M1058" s="294"/>
      <c r="N1058" s="295"/>
      <c r="O1058" s="295"/>
      <c r="P1058" s="295"/>
      <c r="Q1058" s="295"/>
      <c r="R1058" s="295"/>
      <c r="S1058" s="295"/>
      <c r="T1058" s="296"/>
      <c r="U1058" s="15"/>
      <c r="V1058" s="15"/>
      <c r="W1058" s="15"/>
      <c r="X1058" s="15"/>
      <c r="Y1058" s="15"/>
      <c r="Z1058" s="15"/>
      <c r="AA1058" s="15"/>
      <c r="AB1058" s="15"/>
      <c r="AC1058" s="15"/>
      <c r="AD1058" s="15"/>
      <c r="AE1058" s="15"/>
      <c r="AT1058" s="297" t="s">
        <v>271</v>
      </c>
      <c r="AU1058" s="297" t="s">
        <v>99</v>
      </c>
      <c r="AV1058" s="15" t="s">
        <v>91</v>
      </c>
      <c r="AW1058" s="15" t="s">
        <v>38</v>
      </c>
      <c r="AX1058" s="15" t="s">
        <v>83</v>
      </c>
      <c r="AY1058" s="297" t="s">
        <v>184</v>
      </c>
    </row>
    <row r="1059" s="13" customFormat="1">
      <c r="A1059" s="13"/>
      <c r="B1059" s="266"/>
      <c r="C1059" s="267"/>
      <c r="D1059" s="258" t="s">
        <v>271</v>
      </c>
      <c r="E1059" s="268" t="s">
        <v>1</v>
      </c>
      <c r="F1059" s="269" t="s">
        <v>1028</v>
      </c>
      <c r="G1059" s="267"/>
      <c r="H1059" s="270">
        <v>31.440000000000001</v>
      </c>
      <c r="I1059" s="271"/>
      <c r="J1059" s="267"/>
      <c r="K1059" s="267"/>
      <c r="L1059" s="272"/>
      <c r="M1059" s="273"/>
      <c r="N1059" s="274"/>
      <c r="O1059" s="274"/>
      <c r="P1059" s="274"/>
      <c r="Q1059" s="274"/>
      <c r="R1059" s="274"/>
      <c r="S1059" s="274"/>
      <c r="T1059" s="275"/>
      <c r="U1059" s="13"/>
      <c r="V1059" s="13"/>
      <c r="W1059" s="13"/>
      <c r="X1059" s="13"/>
      <c r="Y1059" s="13"/>
      <c r="Z1059" s="13"/>
      <c r="AA1059" s="13"/>
      <c r="AB1059" s="13"/>
      <c r="AC1059" s="13"/>
      <c r="AD1059" s="13"/>
      <c r="AE1059" s="13"/>
      <c r="AT1059" s="276" t="s">
        <v>271</v>
      </c>
      <c r="AU1059" s="276" t="s">
        <v>99</v>
      </c>
      <c r="AV1059" s="13" t="s">
        <v>99</v>
      </c>
      <c r="AW1059" s="13" t="s">
        <v>38</v>
      </c>
      <c r="AX1059" s="13" t="s">
        <v>83</v>
      </c>
      <c r="AY1059" s="276" t="s">
        <v>184</v>
      </c>
    </row>
    <row r="1060" s="14" customFormat="1">
      <c r="A1060" s="14"/>
      <c r="B1060" s="277"/>
      <c r="C1060" s="278"/>
      <c r="D1060" s="258" t="s">
        <v>271</v>
      </c>
      <c r="E1060" s="279" t="s">
        <v>1</v>
      </c>
      <c r="F1060" s="280" t="s">
        <v>273</v>
      </c>
      <c r="G1060" s="278"/>
      <c r="H1060" s="281">
        <v>31.440000000000001</v>
      </c>
      <c r="I1060" s="282"/>
      <c r="J1060" s="278"/>
      <c r="K1060" s="278"/>
      <c r="L1060" s="283"/>
      <c r="M1060" s="284"/>
      <c r="N1060" s="285"/>
      <c r="O1060" s="285"/>
      <c r="P1060" s="285"/>
      <c r="Q1060" s="285"/>
      <c r="R1060" s="285"/>
      <c r="S1060" s="285"/>
      <c r="T1060" s="286"/>
      <c r="U1060" s="14"/>
      <c r="V1060" s="14"/>
      <c r="W1060" s="14"/>
      <c r="X1060" s="14"/>
      <c r="Y1060" s="14"/>
      <c r="Z1060" s="14"/>
      <c r="AA1060" s="14"/>
      <c r="AB1060" s="14"/>
      <c r="AC1060" s="14"/>
      <c r="AD1060" s="14"/>
      <c r="AE1060" s="14"/>
      <c r="AT1060" s="287" t="s">
        <v>271</v>
      </c>
      <c r="AU1060" s="287" t="s">
        <v>99</v>
      </c>
      <c r="AV1060" s="14" t="s">
        <v>196</v>
      </c>
      <c r="AW1060" s="14" t="s">
        <v>38</v>
      </c>
      <c r="AX1060" s="14" t="s">
        <v>91</v>
      </c>
      <c r="AY1060" s="287" t="s">
        <v>184</v>
      </c>
    </row>
    <row r="1061" s="2" customFormat="1" ht="16.5" customHeight="1">
      <c r="A1061" s="40"/>
      <c r="B1061" s="41"/>
      <c r="C1061" s="312" t="s">
        <v>1564</v>
      </c>
      <c r="D1061" s="312" t="s">
        <v>497</v>
      </c>
      <c r="E1061" s="313" t="s">
        <v>1565</v>
      </c>
      <c r="F1061" s="314" t="s">
        <v>1566</v>
      </c>
      <c r="G1061" s="315" t="s">
        <v>269</v>
      </c>
      <c r="H1061" s="316">
        <v>34.584000000000003</v>
      </c>
      <c r="I1061" s="317"/>
      <c r="J1061" s="318">
        <f>ROUND(I1061*H1061,2)</f>
        <v>0</v>
      </c>
      <c r="K1061" s="314" t="s">
        <v>191</v>
      </c>
      <c r="L1061" s="319"/>
      <c r="M1061" s="320" t="s">
        <v>1</v>
      </c>
      <c r="N1061" s="321" t="s">
        <v>49</v>
      </c>
      <c r="O1061" s="93"/>
      <c r="P1061" s="254">
        <f>O1061*H1061</f>
        <v>0</v>
      </c>
      <c r="Q1061" s="254">
        <v>0.0023999999999999998</v>
      </c>
      <c r="R1061" s="254">
        <f>Q1061*H1061</f>
        <v>0.083001599999999995</v>
      </c>
      <c r="S1061" s="254">
        <v>0</v>
      </c>
      <c r="T1061" s="255">
        <f>S1061*H1061</f>
        <v>0</v>
      </c>
      <c r="U1061" s="40"/>
      <c r="V1061" s="40"/>
      <c r="W1061" s="40"/>
      <c r="X1061" s="40"/>
      <c r="Y1061" s="40"/>
      <c r="Z1061" s="40"/>
      <c r="AA1061" s="40"/>
      <c r="AB1061" s="40"/>
      <c r="AC1061" s="40"/>
      <c r="AD1061" s="40"/>
      <c r="AE1061" s="40"/>
      <c r="AR1061" s="256" t="s">
        <v>576</v>
      </c>
      <c r="AT1061" s="256" t="s">
        <v>497</v>
      </c>
      <c r="AU1061" s="256" t="s">
        <v>99</v>
      </c>
      <c r="AY1061" s="18" t="s">
        <v>184</v>
      </c>
      <c r="BE1061" s="257">
        <f>IF(N1061="základní",J1061,0)</f>
        <v>0</v>
      </c>
      <c r="BF1061" s="257">
        <f>IF(N1061="snížená",J1061,0)</f>
        <v>0</v>
      </c>
      <c r="BG1061" s="257">
        <f>IF(N1061="zákl. přenesená",J1061,0)</f>
        <v>0</v>
      </c>
      <c r="BH1061" s="257">
        <f>IF(N1061="sníž. přenesená",J1061,0)</f>
        <v>0</v>
      </c>
      <c r="BI1061" s="257">
        <f>IF(N1061="nulová",J1061,0)</f>
        <v>0</v>
      </c>
      <c r="BJ1061" s="18" t="s">
        <v>99</v>
      </c>
      <c r="BK1061" s="257">
        <f>ROUND(I1061*H1061,2)</f>
        <v>0</v>
      </c>
      <c r="BL1061" s="18" t="s">
        <v>332</v>
      </c>
      <c r="BM1061" s="256" t="s">
        <v>1567</v>
      </c>
    </row>
    <row r="1062" s="13" customFormat="1">
      <c r="A1062" s="13"/>
      <c r="B1062" s="266"/>
      <c r="C1062" s="267"/>
      <c r="D1062" s="258" t="s">
        <v>271</v>
      </c>
      <c r="E1062" s="267"/>
      <c r="F1062" s="269" t="s">
        <v>1568</v>
      </c>
      <c r="G1062" s="267"/>
      <c r="H1062" s="270">
        <v>34.584000000000003</v>
      </c>
      <c r="I1062" s="271"/>
      <c r="J1062" s="267"/>
      <c r="K1062" s="267"/>
      <c r="L1062" s="272"/>
      <c r="M1062" s="273"/>
      <c r="N1062" s="274"/>
      <c r="O1062" s="274"/>
      <c r="P1062" s="274"/>
      <c r="Q1062" s="274"/>
      <c r="R1062" s="274"/>
      <c r="S1062" s="274"/>
      <c r="T1062" s="275"/>
      <c r="U1062" s="13"/>
      <c r="V1062" s="13"/>
      <c r="W1062" s="13"/>
      <c r="X1062" s="13"/>
      <c r="Y1062" s="13"/>
      <c r="Z1062" s="13"/>
      <c r="AA1062" s="13"/>
      <c r="AB1062" s="13"/>
      <c r="AC1062" s="13"/>
      <c r="AD1062" s="13"/>
      <c r="AE1062" s="13"/>
      <c r="AT1062" s="276" t="s">
        <v>271</v>
      </c>
      <c r="AU1062" s="276" t="s">
        <v>99</v>
      </c>
      <c r="AV1062" s="13" t="s">
        <v>99</v>
      </c>
      <c r="AW1062" s="13" t="s">
        <v>4</v>
      </c>
      <c r="AX1062" s="13" t="s">
        <v>91</v>
      </c>
      <c r="AY1062" s="276" t="s">
        <v>184</v>
      </c>
    </row>
    <row r="1063" s="2" customFormat="1" ht="16.5" customHeight="1">
      <c r="A1063" s="40"/>
      <c r="B1063" s="41"/>
      <c r="C1063" s="245" t="s">
        <v>1569</v>
      </c>
      <c r="D1063" s="245" t="s">
        <v>187</v>
      </c>
      <c r="E1063" s="246" t="s">
        <v>1535</v>
      </c>
      <c r="F1063" s="247" t="s">
        <v>1536</v>
      </c>
      <c r="G1063" s="248" t="s">
        <v>269</v>
      </c>
      <c r="H1063" s="249">
        <v>23.98</v>
      </c>
      <c r="I1063" s="250"/>
      <c r="J1063" s="251">
        <f>ROUND(I1063*H1063,2)</f>
        <v>0</v>
      </c>
      <c r="K1063" s="247" t="s">
        <v>191</v>
      </c>
      <c r="L1063" s="46"/>
      <c r="M1063" s="252" t="s">
        <v>1</v>
      </c>
      <c r="N1063" s="253" t="s">
        <v>49</v>
      </c>
      <c r="O1063" s="93"/>
      <c r="P1063" s="254">
        <f>O1063*H1063</f>
        <v>0</v>
      </c>
      <c r="Q1063" s="254">
        <v>0</v>
      </c>
      <c r="R1063" s="254">
        <f>Q1063*H1063</f>
        <v>0</v>
      </c>
      <c r="S1063" s="254">
        <v>0</v>
      </c>
      <c r="T1063" s="255">
        <f>S1063*H1063</f>
        <v>0</v>
      </c>
      <c r="U1063" s="40"/>
      <c r="V1063" s="40"/>
      <c r="W1063" s="40"/>
      <c r="X1063" s="40"/>
      <c r="Y1063" s="40"/>
      <c r="Z1063" s="40"/>
      <c r="AA1063" s="40"/>
      <c r="AB1063" s="40"/>
      <c r="AC1063" s="40"/>
      <c r="AD1063" s="40"/>
      <c r="AE1063" s="40"/>
      <c r="AR1063" s="256" t="s">
        <v>332</v>
      </c>
      <c r="AT1063" s="256" t="s">
        <v>187</v>
      </c>
      <c r="AU1063" s="256" t="s">
        <v>99</v>
      </c>
      <c r="AY1063" s="18" t="s">
        <v>184</v>
      </c>
      <c r="BE1063" s="257">
        <f>IF(N1063="základní",J1063,0)</f>
        <v>0</v>
      </c>
      <c r="BF1063" s="257">
        <f>IF(N1063="snížená",J1063,0)</f>
        <v>0</v>
      </c>
      <c r="BG1063" s="257">
        <f>IF(N1063="zákl. přenesená",J1063,0)</f>
        <v>0</v>
      </c>
      <c r="BH1063" s="257">
        <f>IF(N1063="sníž. přenesená",J1063,0)</f>
        <v>0</v>
      </c>
      <c r="BI1063" s="257">
        <f>IF(N1063="nulová",J1063,0)</f>
        <v>0</v>
      </c>
      <c r="BJ1063" s="18" t="s">
        <v>99</v>
      </c>
      <c r="BK1063" s="257">
        <f>ROUND(I1063*H1063,2)</f>
        <v>0</v>
      </c>
      <c r="BL1063" s="18" t="s">
        <v>332</v>
      </c>
      <c r="BM1063" s="256" t="s">
        <v>1570</v>
      </c>
    </row>
    <row r="1064" s="15" customFormat="1">
      <c r="A1064" s="15"/>
      <c r="B1064" s="288"/>
      <c r="C1064" s="289"/>
      <c r="D1064" s="258" t="s">
        <v>271</v>
      </c>
      <c r="E1064" s="290" t="s">
        <v>1</v>
      </c>
      <c r="F1064" s="291" t="s">
        <v>760</v>
      </c>
      <c r="G1064" s="289"/>
      <c r="H1064" s="290" t="s">
        <v>1</v>
      </c>
      <c r="I1064" s="292"/>
      <c r="J1064" s="289"/>
      <c r="K1064" s="289"/>
      <c r="L1064" s="293"/>
      <c r="M1064" s="294"/>
      <c r="N1064" s="295"/>
      <c r="O1064" s="295"/>
      <c r="P1064" s="295"/>
      <c r="Q1064" s="295"/>
      <c r="R1064" s="295"/>
      <c r="S1064" s="295"/>
      <c r="T1064" s="296"/>
      <c r="U1064" s="15"/>
      <c r="V1064" s="15"/>
      <c r="W1064" s="15"/>
      <c r="X1064" s="15"/>
      <c r="Y1064" s="15"/>
      <c r="Z1064" s="15"/>
      <c r="AA1064" s="15"/>
      <c r="AB1064" s="15"/>
      <c r="AC1064" s="15"/>
      <c r="AD1064" s="15"/>
      <c r="AE1064" s="15"/>
      <c r="AT1064" s="297" t="s">
        <v>271</v>
      </c>
      <c r="AU1064" s="297" t="s">
        <v>99</v>
      </c>
      <c r="AV1064" s="15" t="s">
        <v>91</v>
      </c>
      <c r="AW1064" s="15" t="s">
        <v>38</v>
      </c>
      <c r="AX1064" s="15" t="s">
        <v>83</v>
      </c>
      <c r="AY1064" s="297" t="s">
        <v>184</v>
      </c>
    </row>
    <row r="1065" s="13" customFormat="1">
      <c r="A1065" s="13"/>
      <c r="B1065" s="266"/>
      <c r="C1065" s="267"/>
      <c r="D1065" s="258" t="s">
        <v>271</v>
      </c>
      <c r="E1065" s="268" t="s">
        <v>1</v>
      </c>
      <c r="F1065" s="269" t="s">
        <v>1034</v>
      </c>
      <c r="G1065" s="267"/>
      <c r="H1065" s="270">
        <v>23.98</v>
      </c>
      <c r="I1065" s="271"/>
      <c r="J1065" s="267"/>
      <c r="K1065" s="267"/>
      <c r="L1065" s="272"/>
      <c r="M1065" s="273"/>
      <c r="N1065" s="274"/>
      <c r="O1065" s="274"/>
      <c r="P1065" s="274"/>
      <c r="Q1065" s="274"/>
      <c r="R1065" s="274"/>
      <c r="S1065" s="274"/>
      <c r="T1065" s="275"/>
      <c r="U1065" s="13"/>
      <c r="V1065" s="13"/>
      <c r="W1065" s="13"/>
      <c r="X1065" s="13"/>
      <c r="Y1065" s="13"/>
      <c r="Z1065" s="13"/>
      <c r="AA1065" s="13"/>
      <c r="AB1065" s="13"/>
      <c r="AC1065" s="13"/>
      <c r="AD1065" s="13"/>
      <c r="AE1065" s="13"/>
      <c r="AT1065" s="276" t="s">
        <v>271</v>
      </c>
      <c r="AU1065" s="276" t="s">
        <v>99</v>
      </c>
      <c r="AV1065" s="13" t="s">
        <v>99</v>
      </c>
      <c r="AW1065" s="13" t="s">
        <v>38</v>
      </c>
      <c r="AX1065" s="13" t="s">
        <v>83</v>
      </c>
      <c r="AY1065" s="276" t="s">
        <v>184</v>
      </c>
    </row>
    <row r="1066" s="14" customFormat="1">
      <c r="A1066" s="14"/>
      <c r="B1066" s="277"/>
      <c r="C1066" s="278"/>
      <c r="D1066" s="258" t="s">
        <v>271</v>
      </c>
      <c r="E1066" s="279" t="s">
        <v>1</v>
      </c>
      <c r="F1066" s="280" t="s">
        <v>273</v>
      </c>
      <c r="G1066" s="278"/>
      <c r="H1066" s="281">
        <v>23.98</v>
      </c>
      <c r="I1066" s="282"/>
      <c r="J1066" s="278"/>
      <c r="K1066" s="278"/>
      <c r="L1066" s="283"/>
      <c r="M1066" s="284"/>
      <c r="N1066" s="285"/>
      <c r="O1066" s="285"/>
      <c r="P1066" s="285"/>
      <c r="Q1066" s="285"/>
      <c r="R1066" s="285"/>
      <c r="S1066" s="285"/>
      <c r="T1066" s="286"/>
      <c r="U1066" s="14"/>
      <c r="V1066" s="14"/>
      <c r="W1066" s="14"/>
      <c r="X1066" s="14"/>
      <c r="Y1066" s="14"/>
      <c r="Z1066" s="14"/>
      <c r="AA1066" s="14"/>
      <c r="AB1066" s="14"/>
      <c r="AC1066" s="14"/>
      <c r="AD1066" s="14"/>
      <c r="AE1066" s="14"/>
      <c r="AT1066" s="287" t="s">
        <v>271</v>
      </c>
      <c r="AU1066" s="287" t="s">
        <v>99</v>
      </c>
      <c r="AV1066" s="14" t="s">
        <v>196</v>
      </c>
      <c r="AW1066" s="14" t="s">
        <v>38</v>
      </c>
      <c r="AX1066" s="14" t="s">
        <v>91</v>
      </c>
      <c r="AY1066" s="287" t="s">
        <v>184</v>
      </c>
    </row>
    <row r="1067" s="2" customFormat="1" ht="16.5" customHeight="1">
      <c r="A1067" s="40"/>
      <c r="B1067" s="41"/>
      <c r="C1067" s="312" t="s">
        <v>1571</v>
      </c>
      <c r="D1067" s="312" t="s">
        <v>497</v>
      </c>
      <c r="E1067" s="313" t="s">
        <v>1572</v>
      </c>
      <c r="F1067" s="314" t="s">
        <v>1573</v>
      </c>
      <c r="G1067" s="315" t="s">
        <v>269</v>
      </c>
      <c r="H1067" s="316">
        <v>26.378</v>
      </c>
      <c r="I1067" s="317"/>
      <c r="J1067" s="318">
        <f>ROUND(I1067*H1067,2)</f>
        <v>0</v>
      </c>
      <c r="K1067" s="314" t="s">
        <v>191</v>
      </c>
      <c r="L1067" s="319"/>
      <c r="M1067" s="320" t="s">
        <v>1</v>
      </c>
      <c r="N1067" s="321" t="s">
        <v>49</v>
      </c>
      <c r="O1067" s="93"/>
      <c r="P1067" s="254">
        <f>O1067*H1067</f>
        <v>0</v>
      </c>
      <c r="Q1067" s="254">
        <v>0.0027000000000000001</v>
      </c>
      <c r="R1067" s="254">
        <f>Q1067*H1067</f>
        <v>0.071220600000000009</v>
      </c>
      <c r="S1067" s="254">
        <v>0</v>
      </c>
      <c r="T1067" s="255">
        <f>S1067*H1067</f>
        <v>0</v>
      </c>
      <c r="U1067" s="40"/>
      <c r="V1067" s="40"/>
      <c r="W1067" s="40"/>
      <c r="X1067" s="40"/>
      <c r="Y1067" s="40"/>
      <c r="Z1067" s="40"/>
      <c r="AA1067" s="40"/>
      <c r="AB1067" s="40"/>
      <c r="AC1067" s="40"/>
      <c r="AD1067" s="40"/>
      <c r="AE1067" s="40"/>
      <c r="AR1067" s="256" t="s">
        <v>576</v>
      </c>
      <c r="AT1067" s="256" t="s">
        <v>497</v>
      </c>
      <c r="AU1067" s="256" t="s">
        <v>99</v>
      </c>
      <c r="AY1067" s="18" t="s">
        <v>184</v>
      </c>
      <c r="BE1067" s="257">
        <f>IF(N1067="základní",J1067,0)</f>
        <v>0</v>
      </c>
      <c r="BF1067" s="257">
        <f>IF(N1067="snížená",J1067,0)</f>
        <v>0</v>
      </c>
      <c r="BG1067" s="257">
        <f>IF(N1067="zákl. přenesená",J1067,0)</f>
        <v>0</v>
      </c>
      <c r="BH1067" s="257">
        <f>IF(N1067="sníž. přenesená",J1067,0)</f>
        <v>0</v>
      </c>
      <c r="BI1067" s="257">
        <f>IF(N1067="nulová",J1067,0)</f>
        <v>0</v>
      </c>
      <c r="BJ1067" s="18" t="s">
        <v>99</v>
      </c>
      <c r="BK1067" s="257">
        <f>ROUND(I1067*H1067,2)</f>
        <v>0</v>
      </c>
      <c r="BL1067" s="18" t="s">
        <v>332</v>
      </c>
      <c r="BM1067" s="256" t="s">
        <v>1574</v>
      </c>
    </row>
    <row r="1068" s="13" customFormat="1">
      <c r="A1068" s="13"/>
      <c r="B1068" s="266"/>
      <c r="C1068" s="267"/>
      <c r="D1068" s="258" t="s">
        <v>271</v>
      </c>
      <c r="E1068" s="267"/>
      <c r="F1068" s="269" t="s">
        <v>1575</v>
      </c>
      <c r="G1068" s="267"/>
      <c r="H1068" s="270">
        <v>26.378</v>
      </c>
      <c r="I1068" s="271"/>
      <c r="J1068" s="267"/>
      <c r="K1068" s="267"/>
      <c r="L1068" s="272"/>
      <c r="M1068" s="273"/>
      <c r="N1068" s="274"/>
      <c r="O1068" s="274"/>
      <c r="P1068" s="274"/>
      <c r="Q1068" s="274"/>
      <c r="R1068" s="274"/>
      <c r="S1068" s="274"/>
      <c r="T1068" s="275"/>
      <c r="U1068" s="13"/>
      <c r="V1068" s="13"/>
      <c r="W1068" s="13"/>
      <c r="X1068" s="13"/>
      <c r="Y1068" s="13"/>
      <c r="Z1068" s="13"/>
      <c r="AA1068" s="13"/>
      <c r="AB1068" s="13"/>
      <c r="AC1068" s="13"/>
      <c r="AD1068" s="13"/>
      <c r="AE1068" s="13"/>
      <c r="AT1068" s="276" t="s">
        <v>271</v>
      </c>
      <c r="AU1068" s="276" t="s">
        <v>99</v>
      </c>
      <c r="AV1068" s="13" t="s">
        <v>99</v>
      </c>
      <c r="AW1068" s="13" t="s">
        <v>4</v>
      </c>
      <c r="AX1068" s="13" t="s">
        <v>91</v>
      </c>
      <c r="AY1068" s="276" t="s">
        <v>184</v>
      </c>
    </row>
    <row r="1069" s="2" customFormat="1" ht="16.5" customHeight="1">
      <c r="A1069" s="40"/>
      <c r="B1069" s="41"/>
      <c r="C1069" s="245" t="s">
        <v>1576</v>
      </c>
      <c r="D1069" s="245" t="s">
        <v>187</v>
      </c>
      <c r="E1069" s="246" t="s">
        <v>1577</v>
      </c>
      <c r="F1069" s="247" t="s">
        <v>1578</v>
      </c>
      <c r="G1069" s="248" t="s">
        <v>269</v>
      </c>
      <c r="H1069" s="249">
        <v>326.94999999999999</v>
      </c>
      <c r="I1069" s="250"/>
      <c r="J1069" s="251">
        <f>ROUND(I1069*H1069,2)</f>
        <v>0</v>
      </c>
      <c r="K1069" s="247" t="s">
        <v>191</v>
      </c>
      <c r="L1069" s="46"/>
      <c r="M1069" s="252" t="s">
        <v>1</v>
      </c>
      <c r="N1069" s="253" t="s">
        <v>49</v>
      </c>
      <c r="O1069" s="93"/>
      <c r="P1069" s="254">
        <f>O1069*H1069</f>
        <v>0</v>
      </c>
      <c r="Q1069" s="254">
        <v>0.0060000000000000001</v>
      </c>
      <c r="R1069" s="254">
        <f>Q1069*H1069</f>
        <v>1.9617</v>
      </c>
      <c r="S1069" s="254">
        <v>0</v>
      </c>
      <c r="T1069" s="255">
        <f>S1069*H1069</f>
        <v>0</v>
      </c>
      <c r="U1069" s="40"/>
      <c r="V1069" s="40"/>
      <c r="W1069" s="40"/>
      <c r="X1069" s="40"/>
      <c r="Y1069" s="40"/>
      <c r="Z1069" s="40"/>
      <c r="AA1069" s="40"/>
      <c r="AB1069" s="40"/>
      <c r="AC1069" s="40"/>
      <c r="AD1069" s="40"/>
      <c r="AE1069" s="40"/>
      <c r="AR1069" s="256" t="s">
        <v>332</v>
      </c>
      <c r="AT1069" s="256" t="s">
        <v>187</v>
      </c>
      <c r="AU1069" s="256" t="s">
        <v>99</v>
      </c>
      <c r="AY1069" s="18" t="s">
        <v>184</v>
      </c>
      <c r="BE1069" s="257">
        <f>IF(N1069="základní",J1069,0)</f>
        <v>0</v>
      </c>
      <c r="BF1069" s="257">
        <f>IF(N1069="snížená",J1069,0)</f>
        <v>0</v>
      </c>
      <c r="BG1069" s="257">
        <f>IF(N1069="zákl. přenesená",J1069,0)</f>
        <v>0</v>
      </c>
      <c r="BH1069" s="257">
        <f>IF(N1069="sníž. přenesená",J1069,0)</f>
        <v>0</v>
      </c>
      <c r="BI1069" s="257">
        <f>IF(N1069="nulová",J1069,0)</f>
        <v>0</v>
      </c>
      <c r="BJ1069" s="18" t="s">
        <v>99</v>
      </c>
      <c r="BK1069" s="257">
        <f>ROUND(I1069*H1069,2)</f>
        <v>0</v>
      </c>
      <c r="BL1069" s="18" t="s">
        <v>332</v>
      </c>
      <c r="BM1069" s="256" t="s">
        <v>1579</v>
      </c>
    </row>
    <row r="1070" s="15" customFormat="1">
      <c r="A1070" s="15"/>
      <c r="B1070" s="288"/>
      <c r="C1070" s="289"/>
      <c r="D1070" s="258" t="s">
        <v>271</v>
      </c>
      <c r="E1070" s="290" t="s">
        <v>1</v>
      </c>
      <c r="F1070" s="291" t="s">
        <v>448</v>
      </c>
      <c r="G1070" s="289"/>
      <c r="H1070" s="290" t="s">
        <v>1</v>
      </c>
      <c r="I1070" s="292"/>
      <c r="J1070" s="289"/>
      <c r="K1070" s="289"/>
      <c r="L1070" s="293"/>
      <c r="M1070" s="294"/>
      <c r="N1070" s="295"/>
      <c r="O1070" s="295"/>
      <c r="P1070" s="295"/>
      <c r="Q1070" s="295"/>
      <c r="R1070" s="295"/>
      <c r="S1070" s="295"/>
      <c r="T1070" s="296"/>
      <c r="U1070" s="15"/>
      <c r="V1070" s="15"/>
      <c r="W1070" s="15"/>
      <c r="X1070" s="15"/>
      <c r="Y1070" s="15"/>
      <c r="Z1070" s="15"/>
      <c r="AA1070" s="15"/>
      <c r="AB1070" s="15"/>
      <c r="AC1070" s="15"/>
      <c r="AD1070" s="15"/>
      <c r="AE1070" s="15"/>
      <c r="AT1070" s="297" t="s">
        <v>271</v>
      </c>
      <c r="AU1070" s="297" t="s">
        <v>99</v>
      </c>
      <c r="AV1070" s="15" t="s">
        <v>91</v>
      </c>
      <c r="AW1070" s="15" t="s">
        <v>38</v>
      </c>
      <c r="AX1070" s="15" t="s">
        <v>83</v>
      </c>
      <c r="AY1070" s="297" t="s">
        <v>184</v>
      </c>
    </row>
    <row r="1071" s="13" customFormat="1">
      <c r="A1071" s="13"/>
      <c r="B1071" s="266"/>
      <c r="C1071" s="267"/>
      <c r="D1071" s="258" t="s">
        <v>271</v>
      </c>
      <c r="E1071" s="268" t="s">
        <v>1</v>
      </c>
      <c r="F1071" s="269" t="s">
        <v>881</v>
      </c>
      <c r="G1071" s="267"/>
      <c r="H1071" s="270">
        <v>189.15000000000001</v>
      </c>
      <c r="I1071" s="271"/>
      <c r="J1071" s="267"/>
      <c r="K1071" s="267"/>
      <c r="L1071" s="272"/>
      <c r="M1071" s="273"/>
      <c r="N1071" s="274"/>
      <c r="O1071" s="274"/>
      <c r="P1071" s="274"/>
      <c r="Q1071" s="274"/>
      <c r="R1071" s="274"/>
      <c r="S1071" s="274"/>
      <c r="T1071" s="275"/>
      <c r="U1071" s="13"/>
      <c r="V1071" s="13"/>
      <c r="W1071" s="13"/>
      <c r="X1071" s="13"/>
      <c r="Y1071" s="13"/>
      <c r="Z1071" s="13"/>
      <c r="AA1071" s="13"/>
      <c r="AB1071" s="13"/>
      <c r="AC1071" s="13"/>
      <c r="AD1071" s="13"/>
      <c r="AE1071" s="13"/>
      <c r="AT1071" s="276" t="s">
        <v>271</v>
      </c>
      <c r="AU1071" s="276" t="s">
        <v>99</v>
      </c>
      <c r="AV1071" s="13" t="s">
        <v>99</v>
      </c>
      <c r="AW1071" s="13" t="s">
        <v>38</v>
      </c>
      <c r="AX1071" s="13" t="s">
        <v>83</v>
      </c>
      <c r="AY1071" s="276" t="s">
        <v>184</v>
      </c>
    </row>
    <row r="1072" s="13" customFormat="1">
      <c r="A1072" s="13"/>
      <c r="B1072" s="266"/>
      <c r="C1072" s="267"/>
      <c r="D1072" s="258" t="s">
        <v>271</v>
      </c>
      <c r="E1072" s="268" t="s">
        <v>1</v>
      </c>
      <c r="F1072" s="269" t="s">
        <v>882</v>
      </c>
      <c r="G1072" s="267"/>
      <c r="H1072" s="270">
        <v>137.80000000000001</v>
      </c>
      <c r="I1072" s="271"/>
      <c r="J1072" s="267"/>
      <c r="K1072" s="267"/>
      <c r="L1072" s="272"/>
      <c r="M1072" s="273"/>
      <c r="N1072" s="274"/>
      <c r="O1072" s="274"/>
      <c r="P1072" s="274"/>
      <c r="Q1072" s="274"/>
      <c r="R1072" s="274"/>
      <c r="S1072" s="274"/>
      <c r="T1072" s="275"/>
      <c r="U1072" s="13"/>
      <c r="V1072" s="13"/>
      <c r="W1072" s="13"/>
      <c r="X1072" s="13"/>
      <c r="Y1072" s="13"/>
      <c r="Z1072" s="13"/>
      <c r="AA1072" s="13"/>
      <c r="AB1072" s="13"/>
      <c r="AC1072" s="13"/>
      <c r="AD1072" s="13"/>
      <c r="AE1072" s="13"/>
      <c r="AT1072" s="276" t="s">
        <v>271</v>
      </c>
      <c r="AU1072" s="276" t="s">
        <v>99</v>
      </c>
      <c r="AV1072" s="13" t="s">
        <v>99</v>
      </c>
      <c r="AW1072" s="13" t="s">
        <v>38</v>
      </c>
      <c r="AX1072" s="13" t="s">
        <v>83</v>
      </c>
      <c r="AY1072" s="276" t="s">
        <v>184</v>
      </c>
    </row>
    <row r="1073" s="14" customFormat="1">
      <c r="A1073" s="14"/>
      <c r="B1073" s="277"/>
      <c r="C1073" s="278"/>
      <c r="D1073" s="258" t="s">
        <v>271</v>
      </c>
      <c r="E1073" s="279" t="s">
        <v>1</v>
      </c>
      <c r="F1073" s="280" t="s">
        <v>273</v>
      </c>
      <c r="G1073" s="278"/>
      <c r="H1073" s="281">
        <v>326.94999999999999</v>
      </c>
      <c r="I1073" s="282"/>
      <c r="J1073" s="278"/>
      <c r="K1073" s="278"/>
      <c r="L1073" s="283"/>
      <c r="M1073" s="284"/>
      <c r="N1073" s="285"/>
      <c r="O1073" s="285"/>
      <c r="P1073" s="285"/>
      <c r="Q1073" s="285"/>
      <c r="R1073" s="285"/>
      <c r="S1073" s="285"/>
      <c r="T1073" s="286"/>
      <c r="U1073" s="14"/>
      <c r="V1073" s="14"/>
      <c r="W1073" s="14"/>
      <c r="X1073" s="14"/>
      <c r="Y1073" s="14"/>
      <c r="Z1073" s="14"/>
      <c r="AA1073" s="14"/>
      <c r="AB1073" s="14"/>
      <c r="AC1073" s="14"/>
      <c r="AD1073" s="14"/>
      <c r="AE1073" s="14"/>
      <c r="AT1073" s="287" t="s">
        <v>271</v>
      </c>
      <c r="AU1073" s="287" t="s">
        <v>99</v>
      </c>
      <c r="AV1073" s="14" t="s">
        <v>196</v>
      </c>
      <c r="AW1073" s="14" t="s">
        <v>38</v>
      </c>
      <c r="AX1073" s="14" t="s">
        <v>91</v>
      </c>
      <c r="AY1073" s="287" t="s">
        <v>184</v>
      </c>
    </row>
    <row r="1074" s="2" customFormat="1" ht="16.5" customHeight="1">
      <c r="A1074" s="40"/>
      <c r="B1074" s="41"/>
      <c r="C1074" s="312" t="s">
        <v>1580</v>
      </c>
      <c r="D1074" s="312" t="s">
        <v>497</v>
      </c>
      <c r="E1074" s="313" t="s">
        <v>1581</v>
      </c>
      <c r="F1074" s="314" t="s">
        <v>1582</v>
      </c>
      <c r="G1074" s="315" t="s">
        <v>269</v>
      </c>
      <c r="H1074" s="316">
        <v>343.298</v>
      </c>
      <c r="I1074" s="317"/>
      <c r="J1074" s="318">
        <f>ROUND(I1074*H1074,2)</f>
        <v>0</v>
      </c>
      <c r="K1074" s="314" t="s">
        <v>284</v>
      </c>
      <c r="L1074" s="319"/>
      <c r="M1074" s="320" t="s">
        <v>1</v>
      </c>
      <c r="N1074" s="321" t="s">
        <v>49</v>
      </c>
      <c r="O1074" s="93"/>
      <c r="P1074" s="254">
        <f>O1074*H1074</f>
        <v>0</v>
      </c>
      <c r="Q1074" s="254">
        <v>0.0054000000000000003</v>
      </c>
      <c r="R1074" s="254">
        <f>Q1074*H1074</f>
        <v>1.8538092000000002</v>
      </c>
      <c r="S1074" s="254">
        <v>0</v>
      </c>
      <c r="T1074" s="255">
        <f>S1074*H1074</f>
        <v>0</v>
      </c>
      <c r="U1074" s="40"/>
      <c r="V1074" s="40"/>
      <c r="W1074" s="40"/>
      <c r="X1074" s="40"/>
      <c r="Y1074" s="40"/>
      <c r="Z1074" s="40"/>
      <c r="AA1074" s="40"/>
      <c r="AB1074" s="40"/>
      <c r="AC1074" s="40"/>
      <c r="AD1074" s="40"/>
      <c r="AE1074" s="40"/>
      <c r="AR1074" s="256" t="s">
        <v>576</v>
      </c>
      <c r="AT1074" s="256" t="s">
        <v>497</v>
      </c>
      <c r="AU1074" s="256" t="s">
        <v>99</v>
      </c>
      <c r="AY1074" s="18" t="s">
        <v>184</v>
      </c>
      <c r="BE1074" s="257">
        <f>IF(N1074="základní",J1074,0)</f>
        <v>0</v>
      </c>
      <c r="BF1074" s="257">
        <f>IF(N1074="snížená",J1074,0)</f>
        <v>0</v>
      </c>
      <c r="BG1074" s="257">
        <f>IF(N1074="zákl. přenesená",J1074,0)</f>
        <v>0</v>
      </c>
      <c r="BH1074" s="257">
        <f>IF(N1074="sníž. přenesená",J1074,0)</f>
        <v>0</v>
      </c>
      <c r="BI1074" s="257">
        <f>IF(N1074="nulová",J1074,0)</f>
        <v>0</v>
      </c>
      <c r="BJ1074" s="18" t="s">
        <v>99</v>
      </c>
      <c r="BK1074" s="257">
        <f>ROUND(I1074*H1074,2)</f>
        <v>0</v>
      </c>
      <c r="BL1074" s="18" t="s">
        <v>332</v>
      </c>
      <c r="BM1074" s="256" t="s">
        <v>1583</v>
      </c>
    </row>
    <row r="1075" s="13" customFormat="1">
      <c r="A1075" s="13"/>
      <c r="B1075" s="266"/>
      <c r="C1075" s="267"/>
      <c r="D1075" s="258" t="s">
        <v>271</v>
      </c>
      <c r="E1075" s="267"/>
      <c r="F1075" s="269" t="s">
        <v>1584</v>
      </c>
      <c r="G1075" s="267"/>
      <c r="H1075" s="270">
        <v>343.298</v>
      </c>
      <c r="I1075" s="271"/>
      <c r="J1075" s="267"/>
      <c r="K1075" s="267"/>
      <c r="L1075" s="272"/>
      <c r="M1075" s="273"/>
      <c r="N1075" s="274"/>
      <c r="O1075" s="274"/>
      <c r="P1075" s="274"/>
      <c r="Q1075" s="274"/>
      <c r="R1075" s="274"/>
      <c r="S1075" s="274"/>
      <c r="T1075" s="275"/>
      <c r="U1075" s="13"/>
      <c r="V1075" s="13"/>
      <c r="W1075" s="13"/>
      <c r="X1075" s="13"/>
      <c r="Y1075" s="13"/>
      <c r="Z1075" s="13"/>
      <c r="AA1075" s="13"/>
      <c r="AB1075" s="13"/>
      <c r="AC1075" s="13"/>
      <c r="AD1075" s="13"/>
      <c r="AE1075" s="13"/>
      <c r="AT1075" s="276" t="s">
        <v>271</v>
      </c>
      <c r="AU1075" s="276" t="s">
        <v>99</v>
      </c>
      <c r="AV1075" s="13" t="s">
        <v>99</v>
      </c>
      <c r="AW1075" s="13" t="s">
        <v>4</v>
      </c>
      <c r="AX1075" s="13" t="s">
        <v>91</v>
      </c>
      <c r="AY1075" s="276" t="s">
        <v>184</v>
      </c>
    </row>
    <row r="1076" s="2" customFormat="1" ht="21.75" customHeight="1">
      <c r="A1076" s="40"/>
      <c r="B1076" s="41"/>
      <c r="C1076" s="245" t="s">
        <v>1585</v>
      </c>
      <c r="D1076" s="245" t="s">
        <v>187</v>
      </c>
      <c r="E1076" s="246" t="s">
        <v>1586</v>
      </c>
      <c r="F1076" s="247" t="s">
        <v>1587</v>
      </c>
      <c r="G1076" s="248" t="s">
        <v>269</v>
      </c>
      <c r="H1076" s="249">
        <v>70.358000000000004</v>
      </c>
      <c r="I1076" s="250"/>
      <c r="J1076" s="251">
        <f>ROUND(I1076*H1076,2)</f>
        <v>0</v>
      </c>
      <c r="K1076" s="247" t="s">
        <v>191</v>
      </c>
      <c r="L1076" s="46"/>
      <c r="M1076" s="252" t="s">
        <v>1</v>
      </c>
      <c r="N1076" s="253" t="s">
        <v>49</v>
      </c>
      <c r="O1076" s="93"/>
      <c r="P1076" s="254">
        <f>O1076*H1076</f>
        <v>0</v>
      </c>
      <c r="Q1076" s="254">
        <v>0.0060600000000000003</v>
      </c>
      <c r="R1076" s="254">
        <f>Q1076*H1076</f>
        <v>0.42636948000000002</v>
      </c>
      <c r="S1076" s="254">
        <v>0</v>
      </c>
      <c r="T1076" s="255">
        <f>S1076*H1076</f>
        <v>0</v>
      </c>
      <c r="U1076" s="40"/>
      <c r="V1076" s="40"/>
      <c r="W1076" s="40"/>
      <c r="X1076" s="40"/>
      <c r="Y1076" s="40"/>
      <c r="Z1076" s="40"/>
      <c r="AA1076" s="40"/>
      <c r="AB1076" s="40"/>
      <c r="AC1076" s="40"/>
      <c r="AD1076" s="40"/>
      <c r="AE1076" s="40"/>
      <c r="AR1076" s="256" t="s">
        <v>332</v>
      </c>
      <c r="AT1076" s="256" t="s">
        <v>187</v>
      </c>
      <c r="AU1076" s="256" t="s">
        <v>99</v>
      </c>
      <c r="AY1076" s="18" t="s">
        <v>184</v>
      </c>
      <c r="BE1076" s="257">
        <f>IF(N1076="základní",J1076,0)</f>
        <v>0</v>
      </c>
      <c r="BF1076" s="257">
        <f>IF(N1076="snížená",J1076,0)</f>
        <v>0</v>
      </c>
      <c r="BG1076" s="257">
        <f>IF(N1076="zákl. přenesená",J1076,0)</f>
        <v>0</v>
      </c>
      <c r="BH1076" s="257">
        <f>IF(N1076="sníž. přenesená",J1076,0)</f>
        <v>0</v>
      </c>
      <c r="BI1076" s="257">
        <f>IF(N1076="nulová",J1076,0)</f>
        <v>0</v>
      </c>
      <c r="BJ1076" s="18" t="s">
        <v>99</v>
      </c>
      <c r="BK1076" s="257">
        <f>ROUND(I1076*H1076,2)</f>
        <v>0</v>
      </c>
      <c r="BL1076" s="18" t="s">
        <v>332</v>
      </c>
      <c r="BM1076" s="256" t="s">
        <v>1588</v>
      </c>
    </row>
    <row r="1077" s="15" customFormat="1">
      <c r="A1077" s="15"/>
      <c r="B1077" s="288"/>
      <c r="C1077" s="289"/>
      <c r="D1077" s="258" t="s">
        <v>271</v>
      </c>
      <c r="E1077" s="290" t="s">
        <v>1</v>
      </c>
      <c r="F1077" s="291" t="s">
        <v>544</v>
      </c>
      <c r="G1077" s="289"/>
      <c r="H1077" s="290" t="s">
        <v>1</v>
      </c>
      <c r="I1077" s="292"/>
      <c r="J1077" s="289"/>
      <c r="K1077" s="289"/>
      <c r="L1077" s="293"/>
      <c r="M1077" s="294"/>
      <c r="N1077" s="295"/>
      <c r="O1077" s="295"/>
      <c r="P1077" s="295"/>
      <c r="Q1077" s="295"/>
      <c r="R1077" s="295"/>
      <c r="S1077" s="295"/>
      <c r="T1077" s="296"/>
      <c r="U1077" s="15"/>
      <c r="V1077" s="15"/>
      <c r="W1077" s="15"/>
      <c r="X1077" s="15"/>
      <c r="Y1077" s="15"/>
      <c r="Z1077" s="15"/>
      <c r="AA1077" s="15"/>
      <c r="AB1077" s="15"/>
      <c r="AC1077" s="15"/>
      <c r="AD1077" s="15"/>
      <c r="AE1077" s="15"/>
      <c r="AT1077" s="297" t="s">
        <v>271</v>
      </c>
      <c r="AU1077" s="297" t="s">
        <v>99</v>
      </c>
      <c r="AV1077" s="15" t="s">
        <v>91</v>
      </c>
      <c r="AW1077" s="15" t="s">
        <v>38</v>
      </c>
      <c r="AX1077" s="15" t="s">
        <v>83</v>
      </c>
      <c r="AY1077" s="297" t="s">
        <v>184</v>
      </c>
    </row>
    <row r="1078" s="13" customFormat="1">
      <c r="A1078" s="13"/>
      <c r="B1078" s="266"/>
      <c r="C1078" s="267"/>
      <c r="D1078" s="258" t="s">
        <v>271</v>
      </c>
      <c r="E1078" s="268" t="s">
        <v>1</v>
      </c>
      <c r="F1078" s="269" t="s">
        <v>1498</v>
      </c>
      <c r="G1078" s="267"/>
      <c r="H1078" s="270">
        <v>26.277999999999999</v>
      </c>
      <c r="I1078" s="271"/>
      <c r="J1078" s="267"/>
      <c r="K1078" s="267"/>
      <c r="L1078" s="272"/>
      <c r="M1078" s="273"/>
      <c r="N1078" s="274"/>
      <c r="O1078" s="274"/>
      <c r="P1078" s="274"/>
      <c r="Q1078" s="274"/>
      <c r="R1078" s="274"/>
      <c r="S1078" s="274"/>
      <c r="T1078" s="275"/>
      <c r="U1078" s="13"/>
      <c r="V1078" s="13"/>
      <c r="W1078" s="13"/>
      <c r="X1078" s="13"/>
      <c r="Y1078" s="13"/>
      <c r="Z1078" s="13"/>
      <c r="AA1078" s="13"/>
      <c r="AB1078" s="13"/>
      <c r="AC1078" s="13"/>
      <c r="AD1078" s="13"/>
      <c r="AE1078" s="13"/>
      <c r="AT1078" s="276" t="s">
        <v>271</v>
      </c>
      <c r="AU1078" s="276" t="s">
        <v>99</v>
      </c>
      <c r="AV1078" s="13" t="s">
        <v>99</v>
      </c>
      <c r="AW1078" s="13" t="s">
        <v>38</v>
      </c>
      <c r="AX1078" s="13" t="s">
        <v>83</v>
      </c>
      <c r="AY1078" s="276" t="s">
        <v>184</v>
      </c>
    </row>
    <row r="1079" s="13" customFormat="1">
      <c r="A1079" s="13"/>
      <c r="B1079" s="266"/>
      <c r="C1079" s="267"/>
      <c r="D1079" s="258" t="s">
        <v>271</v>
      </c>
      <c r="E1079" s="268" t="s">
        <v>1</v>
      </c>
      <c r="F1079" s="269" t="s">
        <v>1499</v>
      </c>
      <c r="G1079" s="267"/>
      <c r="H1079" s="270">
        <v>4.2599999999999998</v>
      </c>
      <c r="I1079" s="271"/>
      <c r="J1079" s="267"/>
      <c r="K1079" s="267"/>
      <c r="L1079" s="272"/>
      <c r="M1079" s="273"/>
      <c r="N1079" s="274"/>
      <c r="O1079" s="274"/>
      <c r="P1079" s="274"/>
      <c r="Q1079" s="274"/>
      <c r="R1079" s="274"/>
      <c r="S1079" s="274"/>
      <c r="T1079" s="275"/>
      <c r="U1079" s="13"/>
      <c r="V1079" s="13"/>
      <c r="W1079" s="13"/>
      <c r="X1079" s="13"/>
      <c r="Y1079" s="13"/>
      <c r="Z1079" s="13"/>
      <c r="AA1079" s="13"/>
      <c r="AB1079" s="13"/>
      <c r="AC1079" s="13"/>
      <c r="AD1079" s="13"/>
      <c r="AE1079" s="13"/>
      <c r="AT1079" s="276" t="s">
        <v>271</v>
      </c>
      <c r="AU1079" s="276" t="s">
        <v>99</v>
      </c>
      <c r="AV1079" s="13" t="s">
        <v>99</v>
      </c>
      <c r="AW1079" s="13" t="s">
        <v>38</v>
      </c>
      <c r="AX1079" s="13" t="s">
        <v>83</v>
      </c>
      <c r="AY1079" s="276" t="s">
        <v>184</v>
      </c>
    </row>
    <row r="1080" s="13" customFormat="1">
      <c r="A1080" s="13"/>
      <c r="B1080" s="266"/>
      <c r="C1080" s="267"/>
      <c r="D1080" s="258" t="s">
        <v>271</v>
      </c>
      <c r="E1080" s="268" t="s">
        <v>1</v>
      </c>
      <c r="F1080" s="269" t="s">
        <v>1500</v>
      </c>
      <c r="G1080" s="267"/>
      <c r="H1080" s="270">
        <v>39.82</v>
      </c>
      <c r="I1080" s="271"/>
      <c r="J1080" s="267"/>
      <c r="K1080" s="267"/>
      <c r="L1080" s="272"/>
      <c r="M1080" s="273"/>
      <c r="N1080" s="274"/>
      <c r="O1080" s="274"/>
      <c r="P1080" s="274"/>
      <c r="Q1080" s="274"/>
      <c r="R1080" s="274"/>
      <c r="S1080" s="274"/>
      <c r="T1080" s="275"/>
      <c r="U1080" s="13"/>
      <c r="V1080" s="13"/>
      <c r="W1080" s="13"/>
      <c r="X1080" s="13"/>
      <c r="Y1080" s="13"/>
      <c r="Z1080" s="13"/>
      <c r="AA1080" s="13"/>
      <c r="AB1080" s="13"/>
      <c r="AC1080" s="13"/>
      <c r="AD1080" s="13"/>
      <c r="AE1080" s="13"/>
      <c r="AT1080" s="276" t="s">
        <v>271</v>
      </c>
      <c r="AU1080" s="276" t="s">
        <v>99</v>
      </c>
      <c r="AV1080" s="13" t="s">
        <v>99</v>
      </c>
      <c r="AW1080" s="13" t="s">
        <v>38</v>
      </c>
      <c r="AX1080" s="13" t="s">
        <v>83</v>
      </c>
      <c r="AY1080" s="276" t="s">
        <v>184</v>
      </c>
    </row>
    <row r="1081" s="14" customFormat="1">
      <c r="A1081" s="14"/>
      <c r="B1081" s="277"/>
      <c r="C1081" s="278"/>
      <c r="D1081" s="258" t="s">
        <v>271</v>
      </c>
      <c r="E1081" s="279" t="s">
        <v>1</v>
      </c>
      <c r="F1081" s="280" t="s">
        <v>273</v>
      </c>
      <c r="G1081" s="278"/>
      <c r="H1081" s="281">
        <v>70.358000000000004</v>
      </c>
      <c r="I1081" s="282"/>
      <c r="J1081" s="278"/>
      <c r="K1081" s="278"/>
      <c r="L1081" s="283"/>
      <c r="M1081" s="284"/>
      <c r="N1081" s="285"/>
      <c r="O1081" s="285"/>
      <c r="P1081" s="285"/>
      <c r="Q1081" s="285"/>
      <c r="R1081" s="285"/>
      <c r="S1081" s="285"/>
      <c r="T1081" s="286"/>
      <c r="U1081" s="14"/>
      <c r="V1081" s="14"/>
      <c r="W1081" s="14"/>
      <c r="X1081" s="14"/>
      <c r="Y1081" s="14"/>
      <c r="Z1081" s="14"/>
      <c r="AA1081" s="14"/>
      <c r="AB1081" s="14"/>
      <c r="AC1081" s="14"/>
      <c r="AD1081" s="14"/>
      <c r="AE1081" s="14"/>
      <c r="AT1081" s="287" t="s">
        <v>271</v>
      </c>
      <c r="AU1081" s="287" t="s">
        <v>99</v>
      </c>
      <c r="AV1081" s="14" t="s">
        <v>196</v>
      </c>
      <c r="AW1081" s="14" t="s">
        <v>38</v>
      </c>
      <c r="AX1081" s="14" t="s">
        <v>91</v>
      </c>
      <c r="AY1081" s="287" t="s">
        <v>184</v>
      </c>
    </row>
    <row r="1082" s="2" customFormat="1" ht="16.5" customHeight="1">
      <c r="A1082" s="40"/>
      <c r="B1082" s="41"/>
      <c r="C1082" s="312" t="s">
        <v>1589</v>
      </c>
      <c r="D1082" s="312" t="s">
        <v>497</v>
      </c>
      <c r="E1082" s="313" t="s">
        <v>1590</v>
      </c>
      <c r="F1082" s="314" t="s">
        <v>1591</v>
      </c>
      <c r="G1082" s="315" t="s">
        <v>269</v>
      </c>
      <c r="H1082" s="316">
        <v>73.876000000000005</v>
      </c>
      <c r="I1082" s="317"/>
      <c r="J1082" s="318">
        <f>ROUND(I1082*H1082,2)</f>
        <v>0</v>
      </c>
      <c r="K1082" s="314" t="s">
        <v>191</v>
      </c>
      <c r="L1082" s="319"/>
      <c r="M1082" s="320" t="s">
        <v>1</v>
      </c>
      <c r="N1082" s="321" t="s">
        <v>49</v>
      </c>
      <c r="O1082" s="93"/>
      <c r="P1082" s="254">
        <f>O1082*H1082</f>
        <v>0</v>
      </c>
      <c r="Q1082" s="254">
        <v>0.0025000000000000001</v>
      </c>
      <c r="R1082" s="254">
        <f>Q1082*H1082</f>
        <v>0.18469000000000002</v>
      </c>
      <c r="S1082" s="254">
        <v>0</v>
      </c>
      <c r="T1082" s="255">
        <f>S1082*H1082</f>
        <v>0</v>
      </c>
      <c r="U1082" s="40"/>
      <c r="V1082" s="40"/>
      <c r="W1082" s="40"/>
      <c r="X1082" s="40"/>
      <c r="Y1082" s="40"/>
      <c r="Z1082" s="40"/>
      <c r="AA1082" s="40"/>
      <c r="AB1082" s="40"/>
      <c r="AC1082" s="40"/>
      <c r="AD1082" s="40"/>
      <c r="AE1082" s="40"/>
      <c r="AR1082" s="256" t="s">
        <v>576</v>
      </c>
      <c r="AT1082" s="256" t="s">
        <v>497</v>
      </c>
      <c r="AU1082" s="256" t="s">
        <v>99</v>
      </c>
      <c r="AY1082" s="18" t="s">
        <v>184</v>
      </c>
      <c r="BE1082" s="257">
        <f>IF(N1082="základní",J1082,0)</f>
        <v>0</v>
      </c>
      <c r="BF1082" s="257">
        <f>IF(N1082="snížená",J1082,0)</f>
        <v>0</v>
      </c>
      <c r="BG1082" s="257">
        <f>IF(N1082="zákl. přenesená",J1082,0)</f>
        <v>0</v>
      </c>
      <c r="BH1082" s="257">
        <f>IF(N1082="sníž. přenesená",J1082,0)</f>
        <v>0</v>
      </c>
      <c r="BI1082" s="257">
        <f>IF(N1082="nulová",J1082,0)</f>
        <v>0</v>
      </c>
      <c r="BJ1082" s="18" t="s">
        <v>99</v>
      </c>
      <c r="BK1082" s="257">
        <f>ROUND(I1082*H1082,2)</f>
        <v>0</v>
      </c>
      <c r="BL1082" s="18" t="s">
        <v>332</v>
      </c>
      <c r="BM1082" s="256" t="s">
        <v>1592</v>
      </c>
    </row>
    <row r="1083" s="13" customFormat="1">
      <c r="A1083" s="13"/>
      <c r="B1083" s="266"/>
      <c r="C1083" s="267"/>
      <c r="D1083" s="258" t="s">
        <v>271</v>
      </c>
      <c r="E1083" s="267"/>
      <c r="F1083" s="269" t="s">
        <v>1593</v>
      </c>
      <c r="G1083" s="267"/>
      <c r="H1083" s="270">
        <v>73.876000000000005</v>
      </c>
      <c r="I1083" s="271"/>
      <c r="J1083" s="267"/>
      <c r="K1083" s="267"/>
      <c r="L1083" s="272"/>
      <c r="M1083" s="273"/>
      <c r="N1083" s="274"/>
      <c r="O1083" s="274"/>
      <c r="P1083" s="274"/>
      <c r="Q1083" s="274"/>
      <c r="R1083" s="274"/>
      <c r="S1083" s="274"/>
      <c r="T1083" s="275"/>
      <c r="U1083" s="13"/>
      <c r="V1083" s="13"/>
      <c r="W1083" s="13"/>
      <c r="X1083" s="13"/>
      <c r="Y1083" s="13"/>
      <c r="Z1083" s="13"/>
      <c r="AA1083" s="13"/>
      <c r="AB1083" s="13"/>
      <c r="AC1083" s="13"/>
      <c r="AD1083" s="13"/>
      <c r="AE1083" s="13"/>
      <c r="AT1083" s="276" t="s">
        <v>271</v>
      </c>
      <c r="AU1083" s="276" t="s">
        <v>99</v>
      </c>
      <c r="AV1083" s="13" t="s">
        <v>99</v>
      </c>
      <c r="AW1083" s="13" t="s">
        <v>4</v>
      </c>
      <c r="AX1083" s="13" t="s">
        <v>91</v>
      </c>
      <c r="AY1083" s="276" t="s">
        <v>184</v>
      </c>
    </row>
    <row r="1084" s="2" customFormat="1" ht="21.75" customHeight="1">
      <c r="A1084" s="40"/>
      <c r="B1084" s="41"/>
      <c r="C1084" s="245" t="s">
        <v>1594</v>
      </c>
      <c r="D1084" s="245" t="s">
        <v>187</v>
      </c>
      <c r="E1084" s="246" t="s">
        <v>1586</v>
      </c>
      <c r="F1084" s="247" t="s">
        <v>1587</v>
      </c>
      <c r="G1084" s="248" t="s">
        <v>269</v>
      </c>
      <c r="H1084" s="249">
        <v>225.03999999999999</v>
      </c>
      <c r="I1084" s="250"/>
      <c r="J1084" s="251">
        <f>ROUND(I1084*H1084,2)</f>
        <v>0</v>
      </c>
      <c r="K1084" s="247" t="s">
        <v>191</v>
      </c>
      <c r="L1084" s="46"/>
      <c r="M1084" s="252" t="s">
        <v>1</v>
      </c>
      <c r="N1084" s="253" t="s">
        <v>49</v>
      </c>
      <c r="O1084" s="93"/>
      <c r="P1084" s="254">
        <f>O1084*H1084</f>
        <v>0</v>
      </c>
      <c r="Q1084" s="254">
        <v>0.0060600000000000003</v>
      </c>
      <c r="R1084" s="254">
        <f>Q1084*H1084</f>
        <v>1.3637424</v>
      </c>
      <c r="S1084" s="254">
        <v>0</v>
      </c>
      <c r="T1084" s="255">
        <f>S1084*H1084</f>
        <v>0</v>
      </c>
      <c r="U1084" s="40"/>
      <c r="V1084" s="40"/>
      <c r="W1084" s="40"/>
      <c r="X1084" s="40"/>
      <c r="Y1084" s="40"/>
      <c r="Z1084" s="40"/>
      <c r="AA1084" s="40"/>
      <c r="AB1084" s="40"/>
      <c r="AC1084" s="40"/>
      <c r="AD1084" s="40"/>
      <c r="AE1084" s="40"/>
      <c r="AR1084" s="256" t="s">
        <v>332</v>
      </c>
      <c r="AT1084" s="256" t="s">
        <v>187</v>
      </c>
      <c r="AU1084" s="256" t="s">
        <v>99</v>
      </c>
      <c r="AY1084" s="18" t="s">
        <v>184</v>
      </c>
      <c r="BE1084" s="257">
        <f>IF(N1084="základní",J1084,0)</f>
        <v>0</v>
      </c>
      <c r="BF1084" s="257">
        <f>IF(N1084="snížená",J1084,0)</f>
        <v>0</v>
      </c>
      <c r="BG1084" s="257">
        <f>IF(N1084="zákl. přenesená",J1084,0)</f>
        <v>0</v>
      </c>
      <c r="BH1084" s="257">
        <f>IF(N1084="sníž. přenesená",J1084,0)</f>
        <v>0</v>
      </c>
      <c r="BI1084" s="257">
        <f>IF(N1084="nulová",J1084,0)</f>
        <v>0</v>
      </c>
      <c r="BJ1084" s="18" t="s">
        <v>99</v>
      </c>
      <c r="BK1084" s="257">
        <f>ROUND(I1084*H1084,2)</f>
        <v>0</v>
      </c>
      <c r="BL1084" s="18" t="s">
        <v>332</v>
      </c>
      <c r="BM1084" s="256" t="s">
        <v>1595</v>
      </c>
    </row>
    <row r="1085" s="15" customFormat="1">
      <c r="A1085" s="15"/>
      <c r="B1085" s="288"/>
      <c r="C1085" s="289"/>
      <c r="D1085" s="258" t="s">
        <v>271</v>
      </c>
      <c r="E1085" s="290" t="s">
        <v>1</v>
      </c>
      <c r="F1085" s="291" t="s">
        <v>874</v>
      </c>
      <c r="G1085" s="289"/>
      <c r="H1085" s="290" t="s">
        <v>1</v>
      </c>
      <c r="I1085" s="292"/>
      <c r="J1085" s="289"/>
      <c r="K1085" s="289"/>
      <c r="L1085" s="293"/>
      <c r="M1085" s="294"/>
      <c r="N1085" s="295"/>
      <c r="O1085" s="295"/>
      <c r="P1085" s="295"/>
      <c r="Q1085" s="295"/>
      <c r="R1085" s="295"/>
      <c r="S1085" s="295"/>
      <c r="T1085" s="296"/>
      <c r="U1085" s="15"/>
      <c r="V1085" s="15"/>
      <c r="W1085" s="15"/>
      <c r="X1085" s="15"/>
      <c r="Y1085" s="15"/>
      <c r="Z1085" s="15"/>
      <c r="AA1085" s="15"/>
      <c r="AB1085" s="15"/>
      <c r="AC1085" s="15"/>
      <c r="AD1085" s="15"/>
      <c r="AE1085" s="15"/>
      <c r="AT1085" s="297" t="s">
        <v>271</v>
      </c>
      <c r="AU1085" s="297" t="s">
        <v>99</v>
      </c>
      <c r="AV1085" s="15" t="s">
        <v>91</v>
      </c>
      <c r="AW1085" s="15" t="s">
        <v>38</v>
      </c>
      <c r="AX1085" s="15" t="s">
        <v>83</v>
      </c>
      <c r="AY1085" s="297" t="s">
        <v>184</v>
      </c>
    </row>
    <row r="1086" s="13" customFormat="1">
      <c r="A1086" s="13"/>
      <c r="B1086" s="266"/>
      <c r="C1086" s="267"/>
      <c r="D1086" s="258" t="s">
        <v>271</v>
      </c>
      <c r="E1086" s="268" t="s">
        <v>1</v>
      </c>
      <c r="F1086" s="269" t="s">
        <v>1596</v>
      </c>
      <c r="G1086" s="267"/>
      <c r="H1086" s="270">
        <v>225.03999999999999</v>
      </c>
      <c r="I1086" s="271"/>
      <c r="J1086" s="267"/>
      <c r="K1086" s="267"/>
      <c r="L1086" s="272"/>
      <c r="M1086" s="273"/>
      <c r="N1086" s="274"/>
      <c r="O1086" s="274"/>
      <c r="P1086" s="274"/>
      <c r="Q1086" s="274"/>
      <c r="R1086" s="274"/>
      <c r="S1086" s="274"/>
      <c r="T1086" s="275"/>
      <c r="U1086" s="13"/>
      <c r="V1086" s="13"/>
      <c r="W1086" s="13"/>
      <c r="X1086" s="13"/>
      <c r="Y1086" s="13"/>
      <c r="Z1086" s="13"/>
      <c r="AA1086" s="13"/>
      <c r="AB1086" s="13"/>
      <c r="AC1086" s="13"/>
      <c r="AD1086" s="13"/>
      <c r="AE1086" s="13"/>
      <c r="AT1086" s="276" t="s">
        <v>271</v>
      </c>
      <c r="AU1086" s="276" t="s">
        <v>99</v>
      </c>
      <c r="AV1086" s="13" t="s">
        <v>99</v>
      </c>
      <c r="AW1086" s="13" t="s">
        <v>38</v>
      </c>
      <c r="AX1086" s="13" t="s">
        <v>83</v>
      </c>
      <c r="AY1086" s="276" t="s">
        <v>184</v>
      </c>
    </row>
    <row r="1087" s="14" customFormat="1">
      <c r="A1087" s="14"/>
      <c r="B1087" s="277"/>
      <c r="C1087" s="278"/>
      <c r="D1087" s="258" t="s">
        <v>271</v>
      </c>
      <c r="E1087" s="279" t="s">
        <v>1</v>
      </c>
      <c r="F1087" s="280" t="s">
        <v>273</v>
      </c>
      <c r="G1087" s="278"/>
      <c r="H1087" s="281">
        <v>225.03999999999999</v>
      </c>
      <c r="I1087" s="282"/>
      <c r="J1087" s="278"/>
      <c r="K1087" s="278"/>
      <c r="L1087" s="283"/>
      <c r="M1087" s="284"/>
      <c r="N1087" s="285"/>
      <c r="O1087" s="285"/>
      <c r="P1087" s="285"/>
      <c r="Q1087" s="285"/>
      <c r="R1087" s="285"/>
      <c r="S1087" s="285"/>
      <c r="T1087" s="286"/>
      <c r="U1087" s="14"/>
      <c r="V1087" s="14"/>
      <c r="W1087" s="14"/>
      <c r="X1087" s="14"/>
      <c r="Y1087" s="14"/>
      <c r="Z1087" s="14"/>
      <c r="AA1087" s="14"/>
      <c r="AB1087" s="14"/>
      <c r="AC1087" s="14"/>
      <c r="AD1087" s="14"/>
      <c r="AE1087" s="14"/>
      <c r="AT1087" s="287" t="s">
        <v>271</v>
      </c>
      <c r="AU1087" s="287" t="s">
        <v>99</v>
      </c>
      <c r="AV1087" s="14" t="s">
        <v>196</v>
      </c>
      <c r="AW1087" s="14" t="s">
        <v>38</v>
      </c>
      <c r="AX1087" s="14" t="s">
        <v>91</v>
      </c>
      <c r="AY1087" s="287" t="s">
        <v>184</v>
      </c>
    </row>
    <row r="1088" s="2" customFormat="1" ht="16.5" customHeight="1">
      <c r="A1088" s="40"/>
      <c r="B1088" s="41"/>
      <c r="C1088" s="312" t="s">
        <v>1597</v>
      </c>
      <c r="D1088" s="312" t="s">
        <v>497</v>
      </c>
      <c r="E1088" s="313" t="s">
        <v>1598</v>
      </c>
      <c r="F1088" s="314" t="s">
        <v>1599</v>
      </c>
      <c r="G1088" s="315" t="s">
        <v>269</v>
      </c>
      <c r="H1088" s="316">
        <v>236.292</v>
      </c>
      <c r="I1088" s="317"/>
      <c r="J1088" s="318">
        <f>ROUND(I1088*H1088,2)</f>
        <v>0</v>
      </c>
      <c r="K1088" s="314" t="s">
        <v>191</v>
      </c>
      <c r="L1088" s="319"/>
      <c r="M1088" s="320" t="s">
        <v>1</v>
      </c>
      <c r="N1088" s="321" t="s">
        <v>49</v>
      </c>
      <c r="O1088" s="93"/>
      <c r="P1088" s="254">
        <f>O1088*H1088</f>
        <v>0</v>
      </c>
      <c r="Q1088" s="254">
        <v>0.012999999999999999</v>
      </c>
      <c r="R1088" s="254">
        <f>Q1088*H1088</f>
        <v>3.071796</v>
      </c>
      <c r="S1088" s="254">
        <v>0</v>
      </c>
      <c r="T1088" s="255">
        <f>S1088*H1088</f>
        <v>0</v>
      </c>
      <c r="U1088" s="40"/>
      <c r="V1088" s="40"/>
      <c r="W1088" s="40"/>
      <c r="X1088" s="40"/>
      <c r="Y1088" s="40"/>
      <c r="Z1088" s="40"/>
      <c r="AA1088" s="40"/>
      <c r="AB1088" s="40"/>
      <c r="AC1088" s="40"/>
      <c r="AD1088" s="40"/>
      <c r="AE1088" s="40"/>
      <c r="AR1088" s="256" t="s">
        <v>576</v>
      </c>
      <c r="AT1088" s="256" t="s">
        <v>497</v>
      </c>
      <c r="AU1088" s="256" t="s">
        <v>99</v>
      </c>
      <c r="AY1088" s="18" t="s">
        <v>184</v>
      </c>
      <c r="BE1088" s="257">
        <f>IF(N1088="základní",J1088,0)</f>
        <v>0</v>
      </c>
      <c r="BF1088" s="257">
        <f>IF(N1088="snížená",J1088,0)</f>
        <v>0</v>
      </c>
      <c r="BG1088" s="257">
        <f>IF(N1088="zákl. přenesená",J1088,0)</f>
        <v>0</v>
      </c>
      <c r="BH1088" s="257">
        <f>IF(N1088="sníž. přenesená",J1088,0)</f>
        <v>0</v>
      </c>
      <c r="BI1088" s="257">
        <f>IF(N1088="nulová",J1088,0)</f>
        <v>0</v>
      </c>
      <c r="BJ1088" s="18" t="s">
        <v>99</v>
      </c>
      <c r="BK1088" s="257">
        <f>ROUND(I1088*H1088,2)</f>
        <v>0</v>
      </c>
      <c r="BL1088" s="18" t="s">
        <v>332</v>
      </c>
      <c r="BM1088" s="256" t="s">
        <v>1600</v>
      </c>
    </row>
    <row r="1089" s="13" customFormat="1">
      <c r="A1089" s="13"/>
      <c r="B1089" s="266"/>
      <c r="C1089" s="267"/>
      <c r="D1089" s="258" t="s">
        <v>271</v>
      </c>
      <c r="E1089" s="267"/>
      <c r="F1089" s="269" t="s">
        <v>1601</v>
      </c>
      <c r="G1089" s="267"/>
      <c r="H1089" s="270">
        <v>236.292</v>
      </c>
      <c r="I1089" s="271"/>
      <c r="J1089" s="267"/>
      <c r="K1089" s="267"/>
      <c r="L1089" s="272"/>
      <c r="M1089" s="273"/>
      <c r="N1089" s="274"/>
      <c r="O1089" s="274"/>
      <c r="P1089" s="274"/>
      <c r="Q1089" s="274"/>
      <c r="R1089" s="274"/>
      <c r="S1089" s="274"/>
      <c r="T1089" s="275"/>
      <c r="U1089" s="13"/>
      <c r="V1089" s="13"/>
      <c r="W1089" s="13"/>
      <c r="X1089" s="13"/>
      <c r="Y1089" s="13"/>
      <c r="Z1089" s="13"/>
      <c r="AA1089" s="13"/>
      <c r="AB1089" s="13"/>
      <c r="AC1089" s="13"/>
      <c r="AD1089" s="13"/>
      <c r="AE1089" s="13"/>
      <c r="AT1089" s="276" t="s">
        <v>271</v>
      </c>
      <c r="AU1089" s="276" t="s">
        <v>99</v>
      </c>
      <c r="AV1089" s="13" t="s">
        <v>99</v>
      </c>
      <c r="AW1089" s="13" t="s">
        <v>4</v>
      </c>
      <c r="AX1089" s="13" t="s">
        <v>91</v>
      </c>
      <c r="AY1089" s="276" t="s">
        <v>184</v>
      </c>
    </row>
    <row r="1090" s="2" customFormat="1" ht="21.75" customHeight="1">
      <c r="A1090" s="40"/>
      <c r="B1090" s="41"/>
      <c r="C1090" s="245" t="s">
        <v>1602</v>
      </c>
      <c r="D1090" s="245" t="s">
        <v>187</v>
      </c>
      <c r="E1090" s="246" t="s">
        <v>1586</v>
      </c>
      <c r="F1090" s="247" t="s">
        <v>1587</v>
      </c>
      <c r="G1090" s="248" t="s">
        <v>269</v>
      </c>
      <c r="H1090" s="249">
        <v>225.03999999999999</v>
      </c>
      <c r="I1090" s="250"/>
      <c r="J1090" s="251">
        <f>ROUND(I1090*H1090,2)</f>
        <v>0</v>
      </c>
      <c r="K1090" s="247" t="s">
        <v>191</v>
      </c>
      <c r="L1090" s="46"/>
      <c r="M1090" s="252" t="s">
        <v>1</v>
      </c>
      <c r="N1090" s="253" t="s">
        <v>49</v>
      </c>
      <c r="O1090" s="93"/>
      <c r="P1090" s="254">
        <f>O1090*H1090</f>
        <v>0</v>
      </c>
      <c r="Q1090" s="254">
        <v>0.0060600000000000003</v>
      </c>
      <c r="R1090" s="254">
        <f>Q1090*H1090</f>
        <v>1.3637424</v>
      </c>
      <c r="S1090" s="254">
        <v>0</v>
      </c>
      <c r="T1090" s="255">
        <f>S1090*H1090</f>
        <v>0</v>
      </c>
      <c r="U1090" s="40"/>
      <c r="V1090" s="40"/>
      <c r="W1090" s="40"/>
      <c r="X1090" s="40"/>
      <c r="Y1090" s="40"/>
      <c r="Z1090" s="40"/>
      <c r="AA1090" s="40"/>
      <c r="AB1090" s="40"/>
      <c r="AC1090" s="40"/>
      <c r="AD1090" s="40"/>
      <c r="AE1090" s="40"/>
      <c r="AR1090" s="256" t="s">
        <v>332</v>
      </c>
      <c r="AT1090" s="256" t="s">
        <v>187</v>
      </c>
      <c r="AU1090" s="256" t="s">
        <v>99</v>
      </c>
      <c r="AY1090" s="18" t="s">
        <v>184</v>
      </c>
      <c r="BE1090" s="257">
        <f>IF(N1090="základní",J1090,0)</f>
        <v>0</v>
      </c>
      <c r="BF1090" s="257">
        <f>IF(N1090="snížená",J1090,0)</f>
        <v>0</v>
      </c>
      <c r="BG1090" s="257">
        <f>IF(N1090="zákl. přenesená",J1090,0)</f>
        <v>0</v>
      </c>
      <c r="BH1090" s="257">
        <f>IF(N1090="sníž. přenesená",J1090,0)</f>
        <v>0</v>
      </c>
      <c r="BI1090" s="257">
        <f>IF(N1090="nulová",J1090,0)</f>
        <v>0</v>
      </c>
      <c r="BJ1090" s="18" t="s">
        <v>99</v>
      </c>
      <c r="BK1090" s="257">
        <f>ROUND(I1090*H1090,2)</f>
        <v>0</v>
      </c>
      <c r="BL1090" s="18" t="s">
        <v>332</v>
      </c>
      <c r="BM1090" s="256" t="s">
        <v>1603</v>
      </c>
    </row>
    <row r="1091" s="15" customFormat="1">
      <c r="A1091" s="15"/>
      <c r="B1091" s="288"/>
      <c r="C1091" s="289"/>
      <c r="D1091" s="258" t="s">
        <v>271</v>
      </c>
      <c r="E1091" s="290" t="s">
        <v>1</v>
      </c>
      <c r="F1091" s="291" t="s">
        <v>874</v>
      </c>
      <c r="G1091" s="289"/>
      <c r="H1091" s="290" t="s">
        <v>1</v>
      </c>
      <c r="I1091" s="292"/>
      <c r="J1091" s="289"/>
      <c r="K1091" s="289"/>
      <c r="L1091" s="293"/>
      <c r="M1091" s="294"/>
      <c r="N1091" s="295"/>
      <c r="O1091" s="295"/>
      <c r="P1091" s="295"/>
      <c r="Q1091" s="295"/>
      <c r="R1091" s="295"/>
      <c r="S1091" s="295"/>
      <c r="T1091" s="296"/>
      <c r="U1091" s="15"/>
      <c r="V1091" s="15"/>
      <c r="W1091" s="15"/>
      <c r="X1091" s="15"/>
      <c r="Y1091" s="15"/>
      <c r="Z1091" s="15"/>
      <c r="AA1091" s="15"/>
      <c r="AB1091" s="15"/>
      <c r="AC1091" s="15"/>
      <c r="AD1091" s="15"/>
      <c r="AE1091" s="15"/>
      <c r="AT1091" s="297" t="s">
        <v>271</v>
      </c>
      <c r="AU1091" s="297" t="s">
        <v>99</v>
      </c>
      <c r="AV1091" s="15" t="s">
        <v>91</v>
      </c>
      <c r="AW1091" s="15" t="s">
        <v>38</v>
      </c>
      <c r="AX1091" s="15" t="s">
        <v>83</v>
      </c>
      <c r="AY1091" s="297" t="s">
        <v>184</v>
      </c>
    </row>
    <row r="1092" s="13" customFormat="1">
      <c r="A1092" s="13"/>
      <c r="B1092" s="266"/>
      <c r="C1092" s="267"/>
      <c r="D1092" s="258" t="s">
        <v>271</v>
      </c>
      <c r="E1092" s="268" t="s">
        <v>1</v>
      </c>
      <c r="F1092" s="269" t="s">
        <v>1596</v>
      </c>
      <c r="G1092" s="267"/>
      <c r="H1092" s="270">
        <v>225.03999999999999</v>
      </c>
      <c r="I1092" s="271"/>
      <c r="J1092" s="267"/>
      <c r="K1092" s="267"/>
      <c r="L1092" s="272"/>
      <c r="M1092" s="273"/>
      <c r="N1092" s="274"/>
      <c r="O1092" s="274"/>
      <c r="P1092" s="274"/>
      <c r="Q1092" s="274"/>
      <c r="R1092" s="274"/>
      <c r="S1092" s="274"/>
      <c r="T1092" s="275"/>
      <c r="U1092" s="13"/>
      <c r="V1092" s="13"/>
      <c r="W1092" s="13"/>
      <c r="X1092" s="13"/>
      <c r="Y1092" s="13"/>
      <c r="Z1092" s="13"/>
      <c r="AA1092" s="13"/>
      <c r="AB1092" s="13"/>
      <c r="AC1092" s="13"/>
      <c r="AD1092" s="13"/>
      <c r="AE1092" s="13"/>
      <c r="AT1092" s="276" t="s">
        <v>271</v>
      </c>
      <c r="AU1092" s="276" t="s">
        <v>99</v>
      </c>
      <c r="AV1092" s="13" t="s">
        <v>99</v>
      </c>
      <c r="AW1092" s="13" t="s">
        <v>38</v>
      </c>
      <c r="AX1092" s="13" t="s">
        <v>83</v>
      </c>
      <c r="AY1092" s="276" t="s">
        <v>184</v>
      </c>
    </row>
    <row r="1093" s="14" customFormat="1">
      <c r="A1093" s="14"/>
      <c r="B1093" s="277"/>
      <c r="C1093" s="278"/>
      <c r="D1093" s="258" t="s">
        <v>271</v>
      </c>
      <c r="E1093" s="279" t="s">
        <v>1</v>
      </c>
      <c r="F1093" s="280" t="s">
        <v>273</v>
      </c>
      <c r="G1093" s="278"/>
      <c r="H1093" s="281">
        <v>225.03999999999999</v>
      </c>
      <c r="I1093" s="282"/>
      <c r="J1093" s="278"/>
      <c r="K1093" s="278"/>
      <c r="L1093" s="283"/>
      <c r="M1093" s="284"/>
      <c r="N1093" s="285"/>
      <c r="O1093" s="285"/>
      <c r="P1093" s="285"/>
      <c r="Q1093" s="285"/>
      <c r="R1093" s="285"/>
      <c r="S1093" s="285"/>
      <c r="T1093" s="286"/>
      <c r="U1093" s="14"/>
      <c r="V1093" s="14"/>
      <c r="W1093" s="14"/>
      <c r="X1093" s="14"/>
      <c r="Y1093" s="14"/>
      <c r="Z1093" s="14"/>
      <c r="AA1093" s="14"/>
      <c r="AB1093" s="14"/>
      <c r="AC1093" s="14"/>
      <c r="AD1093" s="14"/>
      <c r="AE1093" s="14"/>
      <c r="AT1093" s="287" t="s">
        <v>271</v>
      </c>
      <c r="AU1093" s="287" t="s">
        <v>99</v>
      </c>
      <c r="AV1093" s="14" t="s">
        <v>196</v>
      </c>
      <c r="AW1093" s="14" t="s">
        <v>38</v>
      </c>
      <c r="AX1093" s="14" t="s">
        <v>91</v>
      </c>
      <c r="AY1093" s="287" t="s">
        <v>184</v>
      </c>
    </row>
    <row r="1094" s="2" customFormat="1" ht="16.5" customHeight="1">
      <c r="A1094" s="40"/>
      <c r="B1094" s="41"/>
      <c r="C1094" s="312" t="s">
        <v>1604</v>
      </c>
      <c r="D1094" s="312" t="s">
        <v>497</v>
      </c>
      <c r="E1094" s="313" t="s">
        <v>1605</v>
      </c>
      <c r="F1094" s="314" t="s">
        <v>918</v>
      </c>
      <c r="G1094" s="315" t="s">
        <v>269</v>
      </c>
      <c r="H1094" s="316">
        <v>236.292</v>
      </c>
      <c r="I1094" s="317"/>
      <c r="J1094" s="318">
        <f>ROUND(I1094*H1094,2)</f>
        <v>0</v>
      </c>
      <c r="K1094" s="314" t="s">
        <v>191</v>
      </c>
      <c r="L1094" s="319"/>
      <c r="M1094" s="320" t="s">
        <v>1</v>
      </c>
      <c r="N1094" s="321" t="s">
        <v>49</v>
      </c>
      <c r="O1094" s="93"/>
      <c r="P1094" s="254">
        <f>O1094*H1094</f>
        <v>0</v>
      </c>
      <c r="Q1094" s="254">
        <v>0.028000000000000001</v>
      </c>
      <c r="R1094" s="254">
        <f>Q1094*H1094</f>
        <v>6.6161760000000003</v>
      </c>
      <c r="S1094" s="254">
        <v>0</v>
      </c>
      <c r="T1094" s="255">
        <f>S1094*H1094</f>
        <v>0</v>
      </c>
      <c r="U1094" s="40"/>
      <c r="V1094" s="40"/>
      <c r="W1094" s="40"/>
      <c r="X1094" s="40"/>
      <c r="Y1094" s="40"/>
      <c r="Z1094" s="40"/>
      <c r="AA1094" s="40"/>
      <c r="AB1094" s="40"/>
      <c r="AC1094" s="40"/>
      <c r="AD1094" s="40"/>
      <c r="AE1094" s="40"/>
      <c r="AR1094" s="256" t="s">
        <v>576</v>
      </c>
      <c r="AT1094" s="256" t="s">
        <v>497</v>
      </c>
      <c r="AU1094" s="256" t="s">
        <v>99</v>
      </c>
      <c r="AY1094" s="18" t="s">
        <v>184</v>
      </c>
      <c r="BE1094" s="257">
        <f>IF(N1094="základní",J1094,0)</f>
        <v>0</v>
      </c>
      <c r="BF1094" s="257">
        <f>IF(N1094="snížená",J1094,0)</f>
        <v>0</v>
      </c>
      <c r="BG1094" s="257">
        <f>IF(N1094="zákl. přenesená",J1094,0)</f>
        <v>0</v>
      </c>
      <c r="BH1094" s="257">
        <f>IF(N1094="sníž. přenesená",J1094,0)</f>
        <v>0</v>
      </c>
      <c r="BI1094" s="257">
        <f>IF(N1094="nulová",J1094,0)</f>
        <v>0</v>
      </c>
      <c r="BJ1094" s="18" t="s">
        <v>99</v>
      </c>
      <c r="BK1094" s="257">
        <f>ROUND(I1094*H1094,2)</f>
        <v>0</v>
      </c>
      <c r="BL1094" s="18" t="s">
        <v>332</v>
      </c>
      <c r="BM1094" s="256" t="s">
        <v>1606</v>
      </c>
    </row>
    <row r="1095" s="13" customFormat="1">
      <c r="A1095" s="13"/>
      <c r="B1095" s="266"/>
      <c r="C1095" s="267"/>
      <c r="D1095" s="258" t="s">
        <v>271</v>
      </c>
      <c r="E1095" s="267"/>
      <c r="F1095" s="269" t="s">
        <v>1601</v>
      </c>
      <c r="G1095" s="267"/>
      <c r="H1095" s="270">
        <v>236.292</v>
      </c>
      <c r="I1095" s="271"/>
      <c r="J1095" s="267"/>
      <c r="K1095" s="267"/>
      <c r="L1095" s="272"/>
      <c r="M1095" s="273"/>
      <c r="N1095" s="274"/>
      <c r="O1095" s="274"/>
      <c r="P1095" s="274"/>
      <c r="Q1095" s="274"/>
      <c r="R1095" s="274"/>
      <c r="S1095" s="274"/>
      <c r="T1095" s="275"/>
      <c r="U1095" s="13"/>
      <c r="V1095" s="13"/>
      <c r="W1095" s="13"/>
      <c r="X1095" s="13"/>
      <c r="Y1095" s="13"/>
      <c r="Z1095" s="13"/>
      <c r="AA1095" s="13"/>
      <c r="AB1095" s="13"/>
      <c r="AC1095" s="13"/>
      <c r="AD1095" s="13"/>
      <c r="AE1095" s="13"/>
      <c r="AT1095" s="276" t="s">
        <v>271</v>
      </c>
      <c r="AU1095" s="276" t="s">
        <v>99</v>
      </c>
      <c r="AV1095" s="13" t="s">
        <v>99</v>
      </c>
      <c r="AW1095" s="13" t="s">
        <v>4</v>
      </c>
      <c r="AX1095" s="13" t="s">
        <v>91</v>
      </c>
      <c r="AY1095" s="276" t="s">
        <v>184</v>
      </c>
    </row>
    <row r="1096" s="2" customFormat="1" ht="16.5" customHeight="1">
      <c r="A1096" s="40"/>
      <c r="B1096" s="41"/>
      <c r="C1096" s="245" t="s">
        <v>1607</v>
      </c>
      <c r="D1096" s="245" t="s">
        <v>187</v>
      </c>
      <c r="E1096" s="246" t="s">
        <v>1608</v>
      </c>
      <c r="F1096" s="247" t="s">
        <v>1609</v>
      </c>
      <c r="G1096" s="248" t="s">
        <v>269</v>
      </c>
      <c r="H1096" s="249">
        <v>52.051000000000002</v>
      </c>
      <c r="I1096" s="250"/>
      <c r="J1096" s="251">
        <f>ROUND(I1096*H1096,2)</f>
        <v>0</v>
      </c>
      <c r="K1096" s="247" t="s">
        <v>191</v>
      </c>
      <c r="L1096" s="46"/>
      <c r="M1096" s="252" t="s">
        <v>1</v>
      </c>
      <c r="N1096" s="253" t="s">
        <v>49</v>
      </c>
      <c r="O1096" s="93"/>
      <c r="P1096" s="254">
        <f>O1096*H1096</f>
        <v>0</v>
      </c>
      <c r="Q1096" s="254">
        <v>0.00012</v>
      </c>
      <c r="R1096" s="254">
        <f>Q1096*H1096</f>
        <v>0.00624612</v>
      </c>
      <c r="S1096" s="254">
        <v>0</v>
      </c>
      <c r="T1096" s="255">
        <f>S1096*H1096</f>
        <v>0</v>
      </c>
      <c r="U1096" s="40"/>
      <c r="V1096" s="40"/>
      <c r="W1096" s="40"/>
      <c r="X1096" s="40"/>
      <c r="Y1096" s="40"/>
      <c r="Z1096" s="40"/>
      <c r="AA1096" s="40"/>
      <c r="AB1096" s="40"/>
      <c r="AC1096" s="40"/>
      <c r="AD1096" s="40"/>
      <c r="AE1096" s="40"/>
      <c r="AR1096" s="256" t="s">
        <v>332</v>
      </c>
      <c r="AT1096" s="256" t="s">
        <v>187</v>
      </c>
      <c r="AU1096" s="256" t="s">
        <v>99</v>
      </c>
      <c r="AY1096" s="18" t="s">
        <v>184</v>
      </c>
      <c r="BE1096" s="257">
        <f>IF(N1096="základní",J1096,0)</f>
        <v>0</v>
      </c>
      <c r="BF1096" s="257">
        <f>IF(N1096="snížená",J1096,0)</f>
        <v>0</v>
      </c>
      <c r="BG1096" s="257">
        <f>IF(N1096="zákl. přenesená",J1096,0)</f>
        <v>0</v>
      </c>
      <c r="BH1096" s="257">
        <f>IF(N1096="sníž. přenesená",J1096,0)</f>
        <v>0</v>
      </c>
      <c r="BI1096" s="257">
        <f>IF(N1096="nulová",J1096,0)</f>
        <v>0</v>
      </c>
      <c r="BJ1096" s="18" t="s">
        <v>99</v>
      </c>
      <c r="BK1096" s="257">
        <f>ROUND(I1096*H1096,2)</f>
        <v>0</v>
      </c>
      <c r="BL1096" s="18" t="s">
        <v>332</v>
      </c>
      <c r="BM1096" s="256" t="s">
        <v>1610</v>
      </c>
    </row>
    <row r="1097" s="15" customFormat="1">
      <c r="A1097" s="15"/>
      <c r="B1097" s="288"/>
      <c r="C1097" s="289"/>
      <c r="D1097" s="258" t="s">
        <v>271</v>
      </c>
      <c r="E1097" s="290" t="s">
        <v>1</v>
      </c>
      <c r="F1097" s="291" t="s">
        <v>544</v>
      </c>
      <c r="G1097" s="289"/>
      <c r="H1097" s="290" t="s">
        <v>1</v>
      </c>
      <c r="I1097" s="292"/>
      <c r="J1097" s="289"/>
      <c r="K1097" s="289"/>
      <c r="L1097" s="293"/>
      <c r="M1097" s="294"/>
      <c r="N1097" s="295"/>
      <c r="O1097" s="295"/>
      <c r="P1097" s="295"/>
      <c r="Q1097" s="295"/>
      <c r="R1097" s="295"/>
      <c r="S1097" s="295"/>
      <c r="T1097" s="296"/>
      <c r="U1097" s="15"/>
      <c r="V1097" s="15"/>
      <c r="W1097" s="15"/>
      <c r="X1097" s="15"/>
      <c r="Y1097" s="15"/>
      <c r="Z1097" s="15"/>
      <c r="AA1097" s="15"/>
      <c r="AB1097" s="15"/>
      <c r="AC1097" s="15"/>
      <c r="AD1097" s="15"/>
      <c r="AE1097" s="15"/>
      <c r="AT1097" s="297" t="s">
        <v>271</v>
      </c>
      <c r="AU1097" s="297" t="s">
        <v>99</v>
      </c>
      <c r="AV1097" s="15" t="s">
        <v>91</v>
      </c>
      <c r="AW1097" s="15" t="s">
        <v>38</v>
      </c>
      <c r="AX1097" s="15" t="s">
        <v>83</v>
      </c>
      <c r="AY1097" s="297" t="s">
        <v>184</v>
      </c>
    </row>
    <row r="1098" s="13" customFormat="1">
      <c r="A1098" s="13"/>
      <c r="B1098" s="266"/>
      <c r="C1098" s="267"/>
      <c r="D1098" s="258" t="s">
        <v>271</v>
      </c>
      <c r="E1098" s="268" t="s">
        <v>1</v>
      </c>
      <c r="F1098" s="269" t="s">
        <v>1452</v>
      </c>
      <c r="G1098" s="267"/>
      <c r="H1098" s="270">
        <v>52.051000000000002</v>
      </c>
      <c r="I1098" s="271"/>
      <c r="J1098" s="267"/>
      <c r="K1098" s="267"/>
      <c r="L1098" s="272"/>
      <c r="M1098" s="273"/>
      <c r="N1098" s="274"/>
      <c r="O1098" s="274"/>
      <c r="P1098" s="274"/>
      <c r="Q1098" s="274"/>
      <c r="R1098" s="274"/>
      <c r="S1098" s="274"/>
      <c r="T1098" s="275"/>
      <c r="U1098" s="13"/>
      <c r="V1098" s="13"/>
      <c r="W1098" s="13"/>
      <c r="X1098" s="13"/>
      <c r="Y1098" s="13"/>
      <c r="Z1098" s="13"/>
      <c r="AA1098" s="13"/>
      <c r="AB1098" s="13"/>
      <c r="AC1098" s="13"/>
      <c r="AD1098" s="13"/>
      <c r="AE1098" s="13"/>
      <c r="AT1098" s="276" t="s">
        <v>271</v>
      </c>
      <c r="AU1098" s="276" t="s">
        <v>99</v>
      </c>
      <c r="AV1098" s="13" t="s">
        <v>99</v>
      </c>
      <c r="AW1098" s="13" t="s">
        <v>38</v>
      </c>
      <c r="AX1098" s="13" t="s">
        <v>83</v>
      </c>
      <c r="AY1098" s="276" t="s">
        <v>184</v>
      </c>
    </row>
    <row r="1099" s="14" customFormat="1">
      <c r="A1099" s="14"/>
      <c r="B1099" s="277"/>
      <c r="C1099" s="278"/>
      <c r="D1099" s="258" t="s">
        <v>271</v>
      </c>
      <c r="E1099" s="279" t="s">
        <v>1</v>
      </c>
      <c r="F1099" s="280" t="s">
        <v>273</v>
      </c>
      <c r="G1099" s="278"/>
      <c r="H1099" s="281">
        <v>52.051000000000002</v>
      </c>
      <c r="I1099" s="282"/>
      <c r="J1099" s="278"/>
      <c r="K1099" s="278"/>
      <c r="L1099" s="283"/>
      <c r="M1099" s="284"/>
      <c r="N1099" s="285"/>
      <c r="O1099" s="285"/>
      <c r="P1099" s="285"/>
      <c r="Q1099" s="285"/>
      <c r="R1099" s="285"/>
      <c r="S1099" s="285"/>
      <c r="T1099" s="286"/>
      <c r="U1099" s="14"/>
      <c r="V1099" s="14"/>
      <c r="W1099" s="14"/>
      <c r="X1099" s="14"/>
      <c r="Y1099" s="14"/>
      <c r="Z1099" s="14"/>
      <c r="AA1099" s="14"/>
      <c r="AB1099" s="14"/>
      <c r="AC1099" s="14"/>
      <c r="AD1099" s="14"/>
      <c r="AE1099" s="14"/>
      <c r="AT1099" s="287" t="s">
        <v>271</v>
      </c>
      <c r="AU1099" s="287" t="s">
        <v>99</v>
      </c>
      <c r="AV1099" s="14" t="s">
        <v>196</v>
      </c>
      <c r="AW1099" s="14" t="s">
        <v>38</v>
      </c>
      <c r="AX1099" s="14" t="s">
        <v>91</v>
      </c>
      <c r="AY1099" s="287" t="s">
        <v>184</v>
      </c>
    </row>
    <row r="1100" s="2" customFormat="1" ht="16.5" customHeight="1">
      <c r="A1100" s="40"/>
      <c r="B1100" s="41"/>
      <c r="C1100" s="312" t="s">
        <v>1611</v>
      </c>
      <c r="D1100" s="312" t="s">
        <v>497</v>
      </c>
      <c r="E1100" s="313" t="s">
        <v>1612</v>
      </c>
      <c r="F1100" s="314" t="s">
        <v>1613</v>
      </c>
      <c r="G1100" s="315" t="s">
        <v>319</v>
      </c>
      <c r="H1100" s="316">
        <v>13.013</v>
      </c>
      <c r="I1100" s="317"/>
      <c r="J1100" s="318">
        <f>ROUND(I1100*H1100,2)</f>
        <v>0</v>
      </c>
      <c r="K1100" s="314" t="s">
        <v>284</v>
      </c>
      <c r="L1100" s="319"/>
      <c r="M1100" s="320" t="s">
        <v>1</v>
      </c>
      <c r="N1100" s="321" t="s">
        <v>49</v>
      </c>
      <c r="O1100" s="93"/>
      <c r="P1100" s="254">
        <f>O1100*H1100</f>
        <v>0</v>
      </c>
      <c r="Q1100" s="254">
        <v>0.031</v>
      </c>
      <c r="R1100" s="254">
        <f>Q1100*H1100</f>
        <v>0.40340300000000001</v>
      </c>
      <c r="S1100" s="254">
        <v>0</v>
      </c>
      <c r="T1100" s="255">
        <f>S1100*H1100</f>
        <v>0</v>
      </c>
      <c r="U1100" s="40"/>
      <c r="V1100" s="40"/>
      <c r="W1100" s="40"/>
      <c r="X1100" s="40"/>
      <c r="Y1100" s="40"/>
      <c r="Z1100" s="40"/>
      <c r="AA1100" s="40"/>
      <c r="AB1100" s="40"/>
      <c r="AC1100" s="40"/>
      <c r="AD1100" s="40"/>
      <c r="AE1100" s="40"/>
      <c r="AR1100" s="256" t="s">
        <v>576</v>
      </c>
      <c r="AT1100" s="256" t="s">
        <v>497</v>
      </c>
      <c r="AU1100" s="256" t="s">
        <v>99</v>
      </c>
      <c r="AY1100" s="18" t="s">
        <v>184</v>
      </c>
      <c r="BE1100" s="257">
        <f>IF(N1100="základní",J1100,0)</f>
        <v>0</v>
      </c>
      <c r="BF1100" s="257">
        <f>IF(N1100="snížená",J1100,0)</f>
        <v>0</v>
      </c>
      <c r="BG1100" s="257">
        <f>IF(N1100="zákl. přenesená",J1100,0)</f>
        <v>0</v>
      </c>
      <c r="BH1100" s="257">
        <f>IF(N1100="sníž. přenesená",J1100,0)</f>
        <v>0</v>
      </c>
      <c r="BI1100" s="257">
        <f>IF(N1100="nulová",J1100,0)</f>
        <v>0</v>
      </c>
      <c r="BJ1100" s="18" t="s">
        <v>99</v>
      </c>
      <c r="BK1100" s="257">
        <f>ROUND(I1100*H1100,2)</f>
        <v>0</v>
      </c>
      <c r="BL1100" s="18" t="s">
        <v>332</v>
      </c>
      <c r="BM1100" s="256" t="s">
        <v>1614</v>
      </c>
    </row>
    <row r="1101" s="13" customFormat="1">
      <c r="A1101" s="13"/>
      <c r="B1101" s="266"/>
      <c r="C1101" s="267"/>
      <c r="D1101" s="258" t="s">
        <v>271</v>
      </c>
      <c r="E1101" s="267"/>
      <c r="F1101" s="269" t="s">
        <v>1615</v>
      </c>
      <c r="G1101" s="267"/>
      <c r="H1101" s="270">
        <v>13.013</v>
      </c>
      <c r="I1101" s="271"/>
      <c r="J1101" s="267"/>
      <c r="K1101" s="267"/>
      <c r="L1101" s="272"/>
      <c r="M1101" s="273"/>
      <c r="N1101" s="274"/>
      <c r="O1101" s="274"/>
      <c r="P1101" s="274"/>
      <c r="Q1101" s="274"/>
      <c r="R1101" s="274"/>
      <c r="S1101" s="274"/>
      <c r="T1101" s="275"/>
      <c r="U1101" s="13"/>
      <c r="V1101" s="13"/>
      <c r="W1101" s="13"/>
      <c r="X1101" s="13"/>
      <c r="Y1101" s="13"/>
      <c r="Z1101" s="13"/>
      <c r="AA1101" s="13"/>
      <c r="AB1101" s="13"/>
      <c r="AC1101" s="13"/>
      <c r="AD1101" s="13"/>
      <c r="AE1101" s="13"/>
      <c r="AT1101" s="276" t="s">
        <v>271</v>
      </c>
      <c r="AU1101" s="276" t="s">
        <v>99</v>
      </c>
      <c r="AV1101" s="13" t="s">
        <v>99</v>
      </c>
      <c r="AW1101" s="13" t="s">
        <v>4</v>
      </c>
      <c r="AX1101" s="13" t="s">
        <v>91</v>
      </c>
      <c r="AY1101" s="276" t="s">
        <v>184</v>
      </c>
    </row>
    <row r="1102" s="2" customFormat="1" ht="16.5" customHeight="1">
      <c r="A1102" s="40"/>
      <c r="B1102" s="41"/>
      <c r="C1102" s="245" t="s">
        <v>1616</v>
      </c>
      <c r="D1102" s="245" t="s">
        <v>187</v>
      </c>
      <c r="E1102" s="246" t="s">
        <v>1617</v>
      </c>
      <c r="F1102" s="247" t="s">
        <v>1618</v>
      </c>
      <c r="G1102" s="248" t="s">
        <v>309</v>
      </c>
      <c r="H1102" s="249">
        <v>168.91999999999999</v>
      </c>
      <c r="I1102" s="250"/>
      <c r="J1102" s="251">
        <f>ROUND(I1102*H1102,2)</f>
        <v>0</v>
      </c>
      <c r="K1102" s="247" t="s">
        <v>191</v>
      </c>
      <c r="L1102" s="46"/>
      <c r="M1102" s="252" t="s">
        <v>1</v>
      </c>
      <c r="N1102" s="253" t="s">
        <v>49</v>
      </c>
      <c r="O1102" s="93"/>
      <c r="P1102" s="254">
        <f>O1102*H1102</f>
        <v>0</v>
      </c>
      <c r="Q1102" s="254">
        <v>3.0000000000000001E-05</v>
      </c>
      <c r="R1102" s="254">
        <f>Q1102*H1102</f>
        <v>0.0050675999999999994</v>
      </c>
      <c r="S1102" s="254">
        <v>0</v>
      </c>
      <c r="T1102" s="255">
        <f>S1102*H1102</f>
        <v>0</v>
      </c>
      <c r="U1102" s="40"/>
      <c r="V1102" s="40"/>
      <c r="W1102" s="40"/>
      <c r="X1102" s="40"/>
      <c r="Y1102" s="40"/>
      <c r="Z1102" s="40"/>
      <c r="AA1102" s="40"/>
      <c r="AB1102" s="40"/>
      <c r="AC1102" s="40"/>
      <c r="AD1102" s="40"/>
      <c r="AE1102" s="40"/>
      <c r="AR1102" s="256" t="s">
        <v>332</v>
      </c>
      <c r="AT1102" s="256" t="s">
        <v>187</v>
      </c>
      <c r="AU1102" s="256" t="s">
        <v>99</v>
      </c>
      <c r="AY1102" s="18" t="s">
        <v>184</v>
      </c>
      <c r="BE1102" s="257">
        <f>IF(N1102="základní",J1102,0)</f>
        <v>0</v>
      </c>
      <c r="BF1102" s="257">
        <f>IF(N1102="snížená",J1102,0)</f>
        <v>0</v>
      </c>
      <c r="BG1102" s="257">
        <f>IF(N1102="zákl. přenesená",J1102,0)</f>
        <v>0</v>
      </c>
      <c r="BH1102" s="257">
        <f>IF(N1102="sníž. přenesená",J1102,0)</f>
        <v>0</v>
      </c>
      <c r="BI1102" s="257">
        <f>IF(N1102="nulová",J1102,0)</f>
        <v>0</v>
      </c>
      <c r="BJ1102" s="18" t="s">
        <v>99</v>
      </c>
      <c r="BK1102" s="257">
        <f>ROUND(I1102*H1102,2)</f>
        <v>0</v>
      </c>
      <c r="BL1102" s="18" t="s">
        <v>332</v>
      </c>
      <c r="BM1102" s="256" t="s">
        <v>1619</v>
      </c>
    </row>
    <row r="1103" s="15" customFormat="1">
      <c r="A1103" s="15"/>
      <c r="B1103" s="288"/>
      <c r="C1103" s="289"/>
      <c r="D1103" s="258" t="s">
        <v>271</v>
      </c>
      <c r="E1103" s="290" t="s">
        <v>1</v>
      </c>
      <c r="F1103" s="291" t="s">
        <v>544</v>
      </c>
      <c r="G1103" s="289"/>
      <c r="H1103" s="290" t="s">
        <v>1</v>
      </c>
      <c r="I1103" s="292"/>
      <c r="J1103" s="289"/>
      <c r="K1103" s="289"/>
      <c r="L1103" s="293"/>
      <c r="M1103" s="294"/>
      <c r="N1103" s="295"/>
      <c r="O1103" s="295"/>
      <c r="P1103" s="295"/>
      <c r="Q1103" s="295"/>
      <c r="R1103" s="295"/>
      <c r="S1103" s="295"/>
      <c r="T1103" s="296"/>
      <c r="U1103" s="15"/>
      <c r="V1103" s="15"/>
      <c r="W1103" s="15"/>
      <c r="X1103" s="15"/>
      <c r="Y1103" s="15"/>
      <c r="Z1103" s="15"/>
      <c r="AA1103" s="15"/>
      <c r="AB1103" s="15"/>
      <c r="AC1103" s="15"/>
      <c r="AD1103" s="15"/>
      <c r="AE1103" s="15"/>
      <c r="AT1103" s="297" t="s">
        <v>271</v>
      </c>
      <c r="AU1103" s="297" t="s">
        <v>99</v>
      </c>
      <c r="AV1103" s="15" t="s">
        <v>91</v>
      </c>
      <c r="AW1103" s="15" t="s">
        <v>38</v>
      </c>
      <c r="AX1103" s="15" t="s">
        <v>83</v>
      </c>
      <c r="AY1103" s="297" t="s">
        <v>184</v>
      </c>
    </row>
    <row r="1104" s="13" customFormat="1">
      <c r="A1104" s="13"/>
      <c r="B1104" s="266"/>
      <c r="C1104" s="267"/>
      <c r="D1104" s="258" t="s">
        <v>271</v>
      </c>
      <c r="E1104" s="268" t="s">
        <v>1</v>
      </c>
      <c r="F1104" s="269" t="s">
        <v>1620</v>
      </c>
      <c r="G1104" s="267"/>
      <c r="H1104" s="270">
        <v>168.91999999999999</v>
      </c>
      <c r="I1104" s="271"/>
      <c r="J1104" s="267"/>
      <c r="K1104" s="267"/>
      <c r="L1104" s="272"/>
      <c r="M1104" s="273"/>
      <c r="N1104" s="274"/>
      <c r="O1104" s="274"/>
      <c r="P1104" s="274"/>
      <c r="Q1104" s="274"/>
      <c r="R1104" s="274"/>
      <c r="S1104" s="274"/>
      <c r="T1104" s="275"/>
      <c r="U1104" s="13"/>
      <c r="V1104" s="13"/>
      <c r="W1104" s="13"/>
      <c r="X1104" s="13"/>
      <c r="Y1104" s="13"/>
      <c r="Z1104" s="13"/>
      <c r="AA1104" s="13"/>
      <c r="AB1104" s="13"/>
      <c r="AC1104" s="13"/>
      <c r="AD1104" s="13"/>
      <c r="AE1104" s="13"/>
      <c r="AT1104" s="276" t="s">
        <v>271</v>
      </c>
      <c r="AU1104" s="276" t="s">
        <v>99</v>
      </c>
      <c r="AV1104" s="13" t="s">
        <v>99</v>
      </c>
      <c r="AW1104" s="13" t="s">
        <v>38</v>
      </c>
      <c r="AX1104" s="13" t="s">
        <v>83</v>
      </c>
      <c r="AY1104" s="276" t="s">
        <v>184</v>
      </c>
    </row>
    <row r="1105" s="14" customFormat="1">
      <c r="A1105" s="14"/>
      <c r="B1105" s="277"/>
      <c r="C1105" s="278"/>
      <c r="D1105" s="258" t="s">
        <v>271</v>
      </c>
      <c r="E1105" s="279" t="s">
        <v>1</v>
      </c>
      <c r="F1105" s="280" t="s">
        <v>273</v>
      </c>
      <c r="G1105" s="278"/>
      <c r="H1105" s="281">
        <v>168.91999999999999</v>
      </c>
      <c r="I1105" s="282"/>
      <c r="J1105" s="278"/>
      <c r="K1105" s="278"/>
      <c r="L1105" s="283"/>
      <c r="M1105" s="284"/>
      <c r="N1105" s="285"/>
      <c r="O1105" s="285"/>
      <c r="P1105" s="285"/>
      <c r="Q1105" s="285"/>
      <c r="R1105" s="285"/>
      <c r="S1105" s="285"/>
      <c r="T1105" s="286"/>
      <c r="U1105" s="14"/>
      <c r="V1105" s="14"/>
      <c r="W1105" s="14"/>
      <c r="X1105" s="14"/>
      <c r="Y1105" s="14"/>
      <c r="Z1105" s="14"/>
      <c r="AA1105" s="14"/>
      <c r="AB1105" s="14"/>
      <c r="AC1105" s="14"/>
      <c r="AD1105" s="14"/>
      <c r="AE1105" s="14"/>
      <c r="AT1105" s="287" t="s">
        <v>271</v>
      </c>
      <c r="AU1105" s="287" t="s">
        <v>99</v>
      </c>
      <c r="AV1105" s="14" t="s">
        <v>196</v>
      </c>
      <c r="AW1105" s="14" t="s">
        <v>38</v>
      </c>
      <c r="AX1105" s="14" t="s">
        <v>91</v>
      </c>
      <c r="AY1105" s="287" t="s">
        <v>184</v>
      </c>
    </row>
    <row r="1106" s="2" customFormat="1" ht="16.5" customHeight="1">
      <c r="A1106" s="40"/>
      <c r="B1106" s="41"/>
      <c r="C1106" s="312" t="s">
        <v>1621</v>
      </c>
      <c r="D1106" s="312" t="s">
        <v>497</v>
      </c>
      <c r="E1106" s="313" t="s">
        <v>1622</v>
      </c>
      <c r="F1106" s="314" t="s">
        <v>1623</v>
      </c>
      <c r="G1106" s="315" t="s">
        <v>309</v>
      </c>
      <c r="H1106" s="316">
        <v>185.81200000000001</v>
      </c>
      <c r="I1106" s="317"/>
      <c r="J1106" s="318">
        <f>ROUND(I1106*H1106,2)</f>
        <v>0</v>
      </c>
      <c r="K1106" s="314" t="s">
        <v>191</v>
      </c>
      <c r="L1106" s="319"/>
      <c r="M1106" s="320" t="s">
        <v>1</v>
      </c>
      <c r="N1106" s="321" t="s">
        <v>49</v>
      </c>
      <c r="O1106" s="93"/>
      <c r="P1106" s="254">
        <f>O1106*H1106</f>
        <v>0</v>
      </c>
      <c r="Q1106" s="254">
        <v>0.00038000000000000002</v>
      </c>
      <c r="R1106" s="254">
        <f>Q1106*H1106</f>
        <v>0.070608560000000015</v>
      </c>
      <c r="S1106" s="254">
        <v>0</v>
      </c>
      <c r="T1106" s="255">
        <f>S1106*H1106</f>
        <v>0</v>
      </c>
      <c r="U1106" s="40"/>
      <c r="V1106" s="40"/>
      <c r="W1106" s="40"/>
      <c r="X1106" s="40"/>
      <c r="Y1106" s="40"/>
      <c r="Z1106" s="40"/>
      <c r="AA1106" s="40"/>
      <c r="AB1106" s="40"/>
      <c r="AC1106" s="40"/>
      <c r="AD1106" s="40"/>
      <c r="AE1106" s="40"/>
      <c r="AR1106" s="256" t="s">
        <v>576</v>
      </c>
      <c r="AT1106" s="256" t="s">
        <v>497</v>
      </c>
      <c r="AU1106" s="256" t="s">
        <v>99</v>
      </c>
      <c r="AY1106" s="18" t="s">
        <v>184</v>
      </c>
      <c r="BE1106" s="257">
        <f>IF(N1106="základní",J1106,0)</f>
        <v>0</v>
      </c>
      <c r="BF1106" s="257">
        <f>IF(N1106="snížená",J1106,0)</f>
        <v>0</v>
      </c>
      <c r="BG1106" s="257">
        <f>IF(N1106="zákl. přenesená",J1106,0)</f>
        <v>0</v>
      </c>
      <c r="BH1106" s="257">
        <f>IF(N1106="sníž. přenesená",J1106,0)</f>
        <v>0</v>
      </c>
      <c r="BI1106" s="257">
        <f>IF(N1106="nulová",J1106,0)</f>
        <v>0</v>
      </c>
      <c r="BJ1106" s="18" t="s">
        <v>99</v>
      </c>
      <c r="BK1106" s="257">
        <f>ROUND(I1106*H1106,2)</f>
        <v>0</v>
      </c>
      <c r="BL1106" s="18" t="s">
        <v>332</v>
      </c>
      <c r="BM1106" s="256" t="s">
        <v>1624</v>
      </c>
    </row>
    <row r="1107" s="13" customFormat="1">
      <c r="A1107" s="13"/>
      <c r="B1107" s="266"/>
      <c r="C1107" s="267"/>
      <c r="D1107" s="258" t="s">
        <v>271</v>
      </c>
      <c r="E1107" s="267"/>
      <c r="F1107" s="269" t="s">
        <v>1625</v>
      </c>
      <c r="G1107" s="267"/>
      <c r="H1107" s="270">
        <v>185.81200000000001</v>
      </c>
      <c r="I1107" s="271"/>
      <c r="J1107" s="267"/>
      <c r="K1107" s="267"/>
      <c r="L1107" s="272"/>
      <c r="M1107" s="273"/>
      <c r="N1107" s="274"/>
      <c r="O1107" s="274"/>
      <c r="P1107" s="274"/>
      <c r="Q1107" s="274"/>
      <c r="R1107" s="274"/>
      <c r="S1107" s="274"/>
      <c r="T1107" s="275"/>
      <c r="U1107" s="13"/>
      <c r="V1107" s="13"/>
      <c r="W1107" s="13"/>
      <c r="X1107" s="13"/>
      <c r="Y1107" s="13"/>
      <c r="Z1107" s="13"/>
      <c r="AA1107" s="13"/>
      <c r="AB1107" s="13"/>
      <c r="AC1107" s="13"/>
      <c r="AD1107" s="13"/>
      <c r="AE1107" s="13"/>
      <c r="AT1107" s="276" t="s">
        <v>271</v>
      </c>
      <c r="AU1107" s="276" t="s">
        <v>99</v>
      </c>
      <c r="AV1107" s="13" t="s">
        <v>99</v>
      </c>
      <c r="AW1107" s="13" t="s">
        <v>4</v>
      </c>
      <c r="AX1107" s="13" t="s">
        <v>91</v>
      </c>
      <c r="AY1107" s="276" t="s">
        <v>184</v>
      </c>
    </row>
    <row r="1108" s="2" customFormat="1" ht="16.5" customHeight="1">
      <c r="A1108" s="40"/>
      <c r="B1108" s="41"/>
      <c r="C1108" s="245" t="s">
        <v>1626</v>
      </c>
      <c r="D1108" s="245" t="s">
        <v>187</v>
      </c>
      <c r="E1108" s="246" t="s">
        <v>1627</v>
      </c>
      <c r="F1108" s="247" t="s">
        <v>1628</v>
      </c>
      <c r="G1108" s="248" t="s">
        <v>269</v>
      </c>
      <c r="H1108" s="249">
        <v>497.30399999999997</v>
      </c>
      <c r="I1108" s="250"/>
      <c r="J1108" s="251">
        <f>ROUND(I1108*H1108,2)</f>
        <v>0</v>
      </c>
      <c r="K1108" s="247" t="s">
        <v>191</v>
      </c>
      <c r="L1108" s="46"/>
      <c r="M1108" s="252" t="s">
        <v>1</v>
      </c>
      <c r="N1108" s="253" t="s">
        <v>49</v>
      </c>
      <c r="O1108" s="93"/>
      <c r="P1108" s="254">
        <f>O1108*H1108</f>
        <v>0</v>
      </c>
      <c r="Q1108" s="254">
        <v>0.00012</v>
      </c>
      <c r="R1108" s="254">
        <f>Q1108*H1108</f>
        <v>0.059676479999999997</v>
      </c>
      <c r="S1108" s="254">
        <v>0</v>
      </c>
      <c r="T1108" s="255">
        <f>S1108*H1108</f>
        <v>0</v>
      </c>
      <c r="U1108" s="40"/>
      <c r="V1108" s="40"/>
      <c r="W1108" s="40"/>
      <c r="X1108" s="40"/>
      <c r="Y1108" s="40"/>
      <c r="Z1108" s="40"/>
      <c r="AA1108" s="40"/>
      <c r="AB1108" s="40"/>
      <c r="AC1108" s="40"/>
      <c r="AD1108" s="40"/>
      <c r="AE1108" s="40"/>
      <c r="AR1108" s="256" t="s">
        <v>332</v>
      </c>
      <c r="AT1108" s="256" t="s">
        <v>187</v>
      </c>
      <c r="AU1108" s="256" t="s">
        <v>99</v>
      </c>
      <c r="AY1108" s="18" t="s">
        <v>184</v>
      </c>
      <c r="BE1108" s="257">
        <f>IF(N1108="základní",J1108,0)</f>
        <v>0</v>
      </c>
      <c r="BF1108" s="257">
        <f>IF(N1108="snížená",J1108,0)</f>
        <v>0</v>
      </c>
      <c r="BG1108" s="257">
        <f>IF(N1108="zákl. přenesená",J1108,0)</f>
        <v>0</v>
      </c>
      <c r="BH1108" s="257">
        <f>IF(N1108="sníž. přenesená",J1108,0)</f>
        <v>0</v>
      </c>
      <c r="BI1108" s="257">
        <f>IF(N1108="nulová",J1108,0)</f>
        <v>0</v>
      </c>
      <c r="BJ1108" s="18" t="s">
        <v>99</v>
      </c>
      <c r="BK1108" s="257">
        <f>ROUND(I1108*H1108,2)</f>
        <v>0</v>
      </c>
      <c r="BL1108" s="18" t="s">
        <v>332</v>
      </c>
      <c r="BM1108" s="256" t="s">
        <v>1629</v>
      </c>
    </row>
    <row r="1109" s="15" customFormat="1">
      <c r="A1109" s="15"/>
      <c r="B1109" s="288"/>
      <c r="C1109" s="289"/>
      <c r="D1109" s="258" t="s">
        <v>271</v>
      </c>
      <c r="E1109" s="290" t="s">
        <v>1</v>
      </c>
      <c r="F1109" s="291" t="s">
        <v>544</v>
      </c>
      <c r="G1109" s="289"/>
      <c r="H1109" s="290" t="s">
        <v>1</v>
      </c>
      <c r="I1109" s="292"/>
      <c r="J1109" s="289"/>
      <c r="K1109" s="289"/>
      <c r="L1109" s="293"/>
      <c r="M1109" s="294"/>
      <c r="N1109" s="295"/>
      <c r="O1109" s="295"/>
      <c r="P1109" s="295"/>
      <c r="Q1109" s="295"/>
      <c r="R1109" s="295"/>
      <c r="S1109" s="295"/>
      <c r="T1109" s="296"/>
      <c r="U1109" s="15"/>
      <c r="V1109" s="15"/>
      <c r="W1109" s="15"/>
      <c r="X1109" s="15"/>
      <c r="Y1109" s="15"/>
      <c r="Z1109" s="15"/>
      <c r="AA1109" s="15"/>
      <c r="AB1109" s="15"/>
      <c r="AC1109" s="15"/>
      <c r="AD1109" s="15"/>
      <c r="AE1109" s="15"/>
      <c r="AT1109" s="297" t="s">
        <v>271</v>
      </c>
      <c r="AU1109" s="297" t="s">
        <v>99</v>
      </c>
      <c r="AV1109" s="15" t="s">
        <v>91</v>
      </c>
      <c r="AW1109" s="15" t="s">
        <v>38</v>
      </c>
      <c r="AX1109" s="15" t="s">
        <v>83</v>
      </c>
      <c r="AY1109" s="297" t="s">
        <v>184</v>
      </c>
    </row>
    <row r="1110" s="13" customFormat="1">
      <c r="A1110" s="13"/>
      <c r="B1110" s="266"/>
      <c r="C1110" s="267"/>
      <c r="D1110" s="258" t="s">
        <v>271</v>
      </c>
      <c r="E1110" s="268" t="s">
        <v>1</v>
      </c>
      <c r="F1110" s="269" t="s">
        <v>1453</v>
      </c>
      <c r="G1110" s="267"/>
      <c r="H1110" s="270">
        <v>174.625</v>
      </c>
      <c r="I1110" s="271"/>
      <c r="J1110" s="267"/>
      <c r="K1110" s="267"/>
      <c r="L1110" s="272"/>
      <c r="M1110" s="273"/>
      <c r="N1110" s="274"/>
      <c r="O1110" s="274"/>
      <c r="P1110" s="274"/>
      <c r="Q1110" s="274"/>
      <c r="R1110" s="274"/>
      <c r="S1110" s="274"/>
      <c r="T1110" s="275"/>
      <c r="U1110" s="13"/>
      <c r="V1110" s="13"/>
      <c r="W1110" s="13"/>
      <c r="X1110" s="13"/>
      <c r="Y1110" s="13"/>
      <c r="Z1110" s="13"/>
      <c r="AA1110" s="13"/>
      <c r="AB1110" s="13"/>
      <c r="AC1110" s="13"/>
      <c r="AD1110" s="13"/>
      <c r="AE1110" s="13"/>
      <c r="AT1110" s="276" t="s">
        <v>271</v>
      </c>
      <c r="AU1110" s="276" t="s">
        <v>99</v>
      </c>
      <c r="AV1110" s="13" t="s">
        <v>99</v>
      </c>
      <c r="AW1110" s="13" t="s">
        <v>38</v>
      </c>
      <c r="AX1110" s="13" t="s">
        <v>83</v>
      </c>
      <c r="AY1110" s="276" t="s">
        <v>184</v>
      </c>
    </row>
    <row r="1111" s="13" customFormat="1">
      <c r="A1111" s="13"/>
      <c r="B1111" s="266"/>
      <c r="C1111" s="267"/>
      <c r="D1111" s="258" t="s">
        <v>271</v>
      </c>
      <c r="E1111" s="268" t="s">
        <v>1</v>
      </c>
      <c r="F1111" s="269" t="s">
        <v>1454</v>
      </c>
      <c r="G1111" s="267"/>
      <c r="H1111" s="270">
        <v>12.513</v>
      </c>
      <c r="I1111" s="271"/>
      <c r="J1111" s="267"/>
      <c r="K1111" s="267"/>
      <c r="L1111" s="272"/>
      <c r="M1111" s="273"/>
      <c r="N1111" s="274"/>
      <c r="O1111" s="274"/>
      <c r="P1111" s="274"/>
      <c r="Q1111" s="274"/>
      <c r="R1111" s="274"/>
      <c r="S1111" s="274"/>
      <c r="T1111" s="275"/>
      <c r="U1111" s="13"/>
      <c r="V1111" s="13"/>
      <c r="W1111" s="13"/>
      <c r="X1111" s="13"/>
      <c r="Y1111" s="13"/>
      <c r="Z1111" s="13"/>
      <c r="AA1111" s="13"/>
      <c r="AB1111" s="13"/>
      <c r="AC1111" s="13"/>
      <c r="AD1111" s="13"/>
      <c r="AE1111" s="13"/>
      <c r="AT1111" s="276" t="s">
        <v>271</v>
      </c>
      <c r="AU1111" s="276" t="s">
        <v>99</v>
      </c>
      <c r="AV1111" s="13" t="s">
        <v>99</v>
      </c>
      <c r="AW1111" s="13" t="s">
        <v>38</v>
      </c>
      <c r="AX1111" s="13" t="s">
        <v>83</v>
      </c>
      <c r="AY1111" s="276" t="s">
        <v>184</v>
      </c>
    </row>
    <row r="1112" s="13" customFormat="1">
      <c r="A1112" s="13"/>
      <c r="B1112" s="266"/>
      <c r="C1112" s="267"/>
      <c r="D1112" s="258" t="s">
        <v>271</v>
      </c>
      <c r="E1112" s="268" t="s">
        <v>1</v>
      </c>
      <c r="F1112" s="269" t="s">
        <v>1455</v>
      </c>
      <c r="G1112" s="267"/>
      <c r="H1112" s="270">
        <v>310.166</v>
      </c>
      <c r="I1112" s="271"/>
      <c r="J1112" s="267"/>
      <c r="K1112" s="267"/>
      <c r="L1112" s="272"/>
      <c r="M1112" s="273"/>
      <c r="N1112" s="274"/>
      <c r="O1112" s="274"/>
      <c r="P1112" s="274"/>
      <c r="Q1112" s="274"/>
      <c r="R1112" s="274"/>
      <c r="S1112" s="274"/>
      <c r="T1112" s="275"/>
      <c r="U1112" s="13"/>
      <c r="V1112" s="13"/>
      <c r="W1112" s="13"/>
      <c r="X1112" s="13"/>
      <c r="Y1112" s="13"/>
      <c r="Z1112" s="13"/>
      <c r="AA1112" s="13"/>
      <c r="AB1112" s="13"/>
      <c r="AC1112" s="13"/>
      <c r="AD1112" s="13"/>
      <c r="AE1112" s="13"/>
      <c r="AT1112" s="276" t="s">
        <v>271</v>
      </c>
      <c r="AU1112" s="276" t="s">
        <v>99</v>
      </c>
      <c r="AV1112" s="13" t="s">
        <v>99</v>
      </c>
      <c r="AW1112" s="13" t="s">
        <v>38</v>
      </c>
      <c r="AX1112" s="13" t="s">
        <v>83</v>
      </c>
      <c r="AY1112" s="276" t="s">
        <v>184</v>
      </c>
    </row>
    <row r="1113" s="14" customFormat="1">
      <c r="A1113" s="14"/>
      <c r="B1113" s="277"/>
      <c r="C1113" s="278"/>
      <c r="D1113" s="258" t="s">
        <v>271</v>
      </c>
      <c r="E1113" s="279" t="s">
        <v>1</v>
      </c>
      <c r="F1113" s="280" t="s">
        <v>273</v>
      </c>
      <c r="G1113" s="278"/>
      <c r="H1113" s="281">
        <v>497.30399999999997</v>
      </c>
      <c r="I1113" s="282"/>
      <c r="J1113" s="278"/>
      <c r="K1113" s="278"/>
      <c r="L1113" s="283"/>
      <c r="M1113" s="284"/>
      <c r="N1113" s="285"/>
      <c r="O1113" s="285"/>
      <c r="P1113" s="285"/>
      <c r="Q1113" s="285"/>
      <c r="R1113" s="285"/>
      <c r="S1113" s="285"/>
      <c r="T1113" s="286"/>
      <c r="U1113" s="14"/>
      <c r="V1113" s="14"/>
      <c r="W1113" s="14"/>
      <c r="X1113" s="14"/>
      <c r="Y1113" s="14"/>
      <c r="Z1113" s="14"/>
      <c r="AA1113" s="14"/>
      <c r="AB1113" s="14"/>
      <c r="AC1113" s="14"/>
      <c r="AD1113" s="14"/>
      <c r="AE1113" s="14"/>
      <c r="AT1113" s="287" t="s">
        <v>271</v>
      </c>
      <c r="AU1113" s="287" t="s">
        <v>99</v>
      </c>
      <c r="AV1113" s="14" t="s">
        <v>196</v>
      </c>
      <c r="AW1113" s="14" t="s">
        <v>38</v>
      </c>
      <c r="AX1113" s="14" t="s">
        <v>91</v>
      </c>
      <c r="AY1113" s="287" t="s">
        <v>184</v>
      </c>
    </row>
    <row r="1114" s="2" customFormat="1" ht="16.5" customHeight="1">
      <c r="A1114" s="40"/>
      <c r="B1114" s="41"/>
      <c r="C1114" s="312" t="s">
        <v>1630</v>
      </c>
      <c r="D1114" s="312" t="s">
        <v>497</v>
      </c>
      <c r="E1114" s="313" t="s">
        <v>1631</v>
      </c>
      <c r="F1114" s="314" t="s">
        <v>1632</v>
      </c>
      <c r="G1114" s="315" t="s">
        <v>319</v>
      </c>
      <c r="H1114" s="316">
        <v>169.84899999999999</v>
      </c>
      <c r="I1114" s="317"/>
      <c r="J1114" s="318">
        <f>ROUND(I1114*H1114,2)</f>
        <v>0</v>
      </c>
      <c r="K1114" s="314" t="s">
        <v>191</v>
      </c>
      <c r="L1114" s="319"/>
      <c r="M1114" s="320" t="s">
        <v>1</v>
      </c>
      <c r="N1114" s="321" t="s">
        <v>49</v>
      </c>
      <c r="O1114" s="93"/>
      <c r="P1114" s="254">
        <f>O1114*H1114</f>
        <v>0</v>
      </c>
      <c r="Q1114" s="254">
        <v>0.02</v>
      </c>
      <c r="R1114" s="254">
        <f>Q1114*H1114</f>
        <v>3.3969799999999997</v>
      </c>
      <c r="S1114" s="254">
        <v>0</v>
      </c>
      <c r="T1114" s="255">
        <f>S1114*H1114</f>
        <v>0</v>
      </c>
      <c r="U1114" s="40"/>
      <c r="V1114" s="40"/>
      <c r="W1114" s="40"/>
      <c r="X1114" s="40"/>
      <c r="Y1114" s="40"/>
      <c r="Z1114" s="40"/>
      <c r="AA1114" s="40"/>
      <c r="AB1114" s="40"/>
      <c r="AC1114" s="40"/>
      <c r="AD1114" s="40"/>
      <c r="AE1114" s="40"/>
      <c r="AR1114" s="256" t="s">
        <v>576</v>
      </c>
      <c r="AT1114" s="256" t="s">
        <v>497</v>
      </c>
      <c r="AU1114" s="256" t="s">
        <v>99</v>
      </c>
      <c r="AY1114" s="18" t="s">
        <v>184</v>
      </c>
      <c r="BE1114" s="257">
        <f>IF(N1114="základní",J1114,0)</f>
        <v>0</v>
      </c>
      <c r="BF1114" s="257">
        <f>IF(N1114="snížená",J1114,0)</f>
        <v>0</v>
      </c>
      <c r="BG1114" s="257">
        <f>IF(N1114="zákl. přenesená",J1114,0)</f>
        <v>0</v>
      </c>
      <c r="BH1114" s="257">
        <f>IF(N1114="sníž. přenesená",J1114,0)</f>
        <v>0</v>
      </c>
      <c r="BI1114" s="257">
        <f>IF(N1114="nulová",J1114,0)</f>
        <v>0</v>
      </c>
      <c r="BJ1114" s="18" t="s">
        <v>99</v>
      </c>
      <c r="BK1114" s="257">
        <f>ROUND(I1114*H1114,2)</f>
        <v>0</v>
      </c>
      <c r="BL1114" s="18" t="s">
        <v>332</v>
      </c>
      <c r="BM1114" s="256" t="s">
        <v>1633</v>
      </c>
    </row>
    <row r="1115" s="13" customFormat="1">
      <c r="A1115" s="13"/>
      <c r="B1115" s="266"/>
      <c r="C1115" s="267"/>
      <c r="D1115" s="258" t="s">
        <v>271</v>
      </c>
      <c r="E1115" s="268" t="s">
        <v>1</v>
      </c>
      <c r="F1115" s="269" t="s">
        <v>1634</v>
      </c>
      <c r="G1115" s="267"/>
      <c r="H1115" s="270">
        <v>43.655999999999999</v>
      </c>
      <c r="I1115" s="271"/>
      <c r="J1115" s="267"/>
      <c r="K1115" s="267"/>
      <c r="L1115" s="272"/>
      <c r="M1115" s="273"/>
      <c r="N1115" s="274"/>
      <c r="O1115" s="274"/>
      <c r="P1115" s="274"/>
      <c r="Q1115" s="274"/>
      <c r="R1115" s="274"/>
      <c r="S1115" s="274"/>
      <c r="T1115" s="275"/>
      <c r="U1115" s="13"/>
      <c r="V1115" s="13"/>
      <c r="W1115" s="13"/>
      <c r="X1115" s="13"/>
      <c r="Y1115" s="13"/>
      <c r="Z1115" s="13"/>
      <c r="AA1115" s="13"/>
      <c r="AB1115" s="13"/>
      <c r="AC1115" s="13"/>
      <c r="AD1115" s="13"/>
      <c r="AE1115" s="13"/>
      <c r="AT1115" s="276" t="s">
        <v>271</v>
      </c>
      <c r="AU1115" s="276" t="s">
        <v>99</v>
      </c>
      <c r="AV1115" s="13" t="s">
        <v>99</v>
      </c>
      <c r="AW1115" s="13" t="s">
        <v>38</v>
      </c>
      <c r="AX1115" s="13" t="s">
        <v>83</v>
      </c>
      <c r="AY1115" s="276" t="s">
        <v>184</v>
      </c>
    </row>
    <row r="1116" s="13" customFormat="1">
      <c r="A1116" s="13"/>
      <c r="B1116" s="266"/>
      <c r="C1116" s="267"/>
      <c r="D1116" s="258" t="s">
        <v>271</v>
      </c>
      <c r="E1116" s="268" t="s">
        <v>1</v>
      </c>
      <c r="F1116" s="269" t="s">
        <v>1635</v>
      </c>
      <c r="G1116" s="267"/>
      <c r="H1116" s="270">
        <v>2.1269999999999998</v>
      </c>
      <c r="I1116" s="271"/>
      <c r="J1116" s="267"/>
      <c r="K1116" s="267"/>
      <c r="L1116" s="272"/>
      <c r="M1116" s="273"/>
      <c r="N1116" s="274"/>
      <c r="O1116" s="274"/>
      <c r="P1116" s="274"/>
      <c r="Q1116" s="274"/>
      <c r="R1116" s="274"/>
      <c r="S1116" s="274"/>
      <c r="T1116" s="275"/>
      <c r="U1116" s="13"/>
      <c r="V1116" s="13"/>
      <c r="W1116" s="13"/>
      <c r="X1116" s="13"/>
      <c r="Y1116" s="13"/>
      <c r="Z1116" s="13"/>
      <c r="AA1116" s="13"/>
      <c r="AB1116" s="13"/>
      <c r="AC1116" s="13"/>
      <c r="AD1116" s="13"/>
      <c r="AE1116" s="13"/>
      <c r="AT1116" s="276" t="s">
        <v>271</v>
      </c>
      <c r="AU1116" s="276" t="s">
        <v>99</v>
      </c>
      <c r="AV1116" s="13" t="s">
        <v>99</v>
      </c>
      <c r="AW1116" s="13" t="s">
        <v>38</v>
      </c>
      <c r="AX1116" s="13" t="s">
        <v>83</v>
      </c>
      <c r="AY1116" s="276" t="s">
        <v>184</v>
      </c>
    </row>
    <row r="1117" s="13" customFormat="1">
      <c r="A1117" s="13"/>
      <c r="B1117" s="266"/>
      <c r="C1117" s="267"/>
      <c r="D1117" s="258" t="s">
        <v>271</v>
      </c>
      <c r="E1117" s="268" t="s">
        <v>1</v>
      </c>
      <c r="F1117" s="269" t="s">
        <v>1636</v>
      </c>
      <c r="G1117" s="267"/>
      <c r="H1117" s="270">
        <v>124.066</v>
      </c>
      <c r="I1117" s="271"/>
      <c r="J1117" s="267"/>
      <c r="K1117" s="267"/>
      <c r="L1117" s="272"/>
      <c r="M1117" s="273"/>
      <c r="N1117" s="274"/>
      <c r="O1117" s="274"/>
      <c r="P1117" s="274"/>
      <c r="Q1117" s="274"/>
      <c r="R1117" s="274"/>
      <c r="S1117" s="274"/>
      <c r="T1117" s="275"/>
      <c r="U1117" s="13"/>
      <c r="V1117" s="13"/>
      <c r="W1117" s="13"/>
      <c r="X1117" s="13"/>
      <c r="Y1117" s="13"/>
      <c r="Z1117" s="13"/>
      <c r="AA1117" s="13"/>
      <c r="AB1117" s="13"/>
      <c r="AC1117" s="13"/>
      <c r="AD1117" s="13"/>
      <c r="AE1117" s="13"/>
      <c r="AT1117" s="276" t="s">
        <v>271</v>
      </c>
      <c r="AU1117" s="276" t="s">
        <v>99</v>
      </c>
      <c r="AV1117" s="13" t="s">
        <v>99</v>
      </c>
      <c r="AW1117" s="13" t="s">
        <v>38</v>
      </c>
      <c r="AX1117" s="13" t="s">
        <v>83</v>
      </c>
      <c r="AY1117" s="276" t="s">
        <v>184</v>
      </c>
    </row>
    <row r="1118" s="14" customFormat="1">
      <c r="A1118" s="14"/>
      <c r="B1118" s="277"/>
      <c r="C1118" s="278"/>
      <c r="D1118" s="258" t="s">
        <v>271</v>
      </c>
      <c r="E1118" s="279" t="s">
        <v>1</v>
      </c>
      <c r="F1118" s="280" t="s">
        <v>273</v>
      </c>
      <c r="G1118" s="278"/>
      <c r="H1118" s="281">
        <v>169.84899999999999</v>
      </c>
      <c r="I1118" s="282"/>
      <c r="J1118" s="278"/>
      <c r="K1118" s="278"/>
      <c r="L1118" s="283"/>
      <c r="M1118" s="284"/>
      <c r="N1118" s="285"/>
      <c r="O1118" s="285"/>
      <c r="P1118" s="285"/>
      <c r="Q1118" s="285"/>
      <c r="R1118" s="285"/>
      <c r="S1118" s="285"/>
      <c r="T1118" s="286"/>
      <c r="U1118" s="14"/>
      <c r="V1118" s="14"/>
      <c r="W1118" s="14"/>
      <c r="X1118" s="14"/>
      <c r="Y1118" s="14"/>
      <c r="Z1118" s="14"/>
      <c r="AA1118" s="14"/>
      <c r="AB1118" s="14"/>
      <c r="AC1118" s="14"/>
      <c r="AD1118" s="14"/>
      <c r="AE1118" s="14"/>
      <c r="AT1118" s="287" t="s">
        <v>271</v>
      </c>
      <c r="AU1118" s="287" t="s">
        <v>99</v>
      </c>
      <c r="AV1118" s="14" t="s">
        <v>196</v>
      </c>
      <c r="AW1118" s="14" t="s">
        <v>38</v>
      </c>
      <c r="AX1118" s="14" t="s">
        <v>91</v>
      </c>
      <c r="AY1118" s="287" t="s">
        <v>184</v>
      </c>
    </row>
    <row r="1119" s="2" customFormat="1" ht="21.75" customHeight="1">
      <c r="A1119" s="40"/>
      <c r="B1119" s="41"/>
      <c r="C1119" s="245" t="s">
        <v>1637</v>
      </c>
      <c r="D1119" s="245" t="s">
        <v>187</v>
      </c>
      <c r="E1119" s="246" t="s">
        <v>1638</v>
      </c>
      <c r="F1119" s="247" t="s">
        <v>1639</v>
      </c>
      <c r="G1119" s="248" t="s">
        <v>269</v>
      </c>
      <c r="H1119" s="249">
        <v>1518.8309999999999</v>
      </c>
      <c r="I1119" s="250"/>
      <c r="J1119" s="251">
        <f>ROUND(I1119*H1119,2)</f>
        <v>0</v>
      </c>
      <c r="K1119" s="247" t="s">
        <v>284</v>
      </c>
      <c r="L1119" s="46"/>
      <c r="M1119" s="252" t="s">
        <v>1</v>
      </c>
      <c r="N1119" s="253" t="s">
        <v>49</v>
      </c>
      <c r="O1119" s="93"/>
      <c r="P1119" s="254">
        <f>O1119*H1119</f>
        <v>0</v>
      </c>
      <c r="Q1119" s="254">
        <v>0.00012</v>
      </c>
      <c r="R1119" s="254">
        <f>Q1119*H1119</f>
        <v>0.18225971999999999</v>
      </c>
      <c r="S1119" s="254">
        <v>0</v>
      </c>
      <c r="T1119" s="255">
        <f>S1119*H1119</f>
        <v>0</v>
      </c>
      <c r="U1119" s="40"/>
      <c r="V1119" s="40"/>
      <c r="W1119" s="40"/>
      <c r="X1119" s="40"/>
      <c r="Y1119" s="40"/>
      <c r="Z1119" s="40"/>
      <c r="AA1119" s="40"/>
      <c r="AB1119" s="40"/>
      <c r="AC1119" s="40"/>
      <c r="AD1119" s="40"/>
      <c r="AE1119" s="40"/>
      <c r="AR1119" s="256" t="s">
        <v>332</v>
      </c>
      <c r="AT1119" s="256" t="s">
        <v>187</v>
      </c>
      <c r="AU1119" s="256" t="s">
        <v>99</v>
      </c>
      <c r="AY1119" s="18" t="s">
        <v>184</v>
      </c>
      <c r="BE1119" s="257">
        <f>IF(N1119="základní",J1119,0)</f>
        <v>0</v>
      </c>
      <c r="BF1119" s="257">
        <f>IF(N1119="snížená",J1119,0)</f>
        <v>0</v>
      </c>
      <c r="BG1119" s="257">
        <f>IF(N1119="zákl. přenesená",J1119,0)</f>
        <v>0</v>
      </c>
      <c r="BH1119" s="257">
        <f>IF(N1119="sníž. přenesená",J1119,0)</f>
        <v>0</v>
      </c>
      <c r="BI1119" s="257">
        <f>IF(N1119="nulová",J1119,0)</f>
        <v>0</v>
      </c>
      <c r="BJ1119" s="18" t="s">
        <v>99</v>
      </c>
      <c r="BK1119" s="257">
        <f>ROUND(I1119*H1119,2)</f>
        <v>0</v>
      </c>
      <c r="BL1119" s="18" t="s">
        <v>332</v>
      </c>
      <c r="BM1119" s="256" t="s">
        <v>1640</v>
      </c>
    </row>
    <row r="1120" s="15" customFormat="1">
      <c r="A1120" s="15"/>
      <c r="B1120" s="288"/>
      <c r="C1120" s="289"/>
      <c r="D1120" s="258" t="s">
        <v>271</v>
      </c>
      <c r="E1120" s="290" t="s">
        <v>1</v>
      </c>
      <c r="F1120" s="291" t="s">
        <v>952</v>
      </c>
      <c r="G1120" s="289"/>
      <c r="H1120" s="290" t="s">
        <v>1</v>
      </c>
      <c r="I1120" s="292"/>
      <c r="J1120" s="289"/>
      <c r="K1120" s="289"/>
      <c r="L1120" s="293"/>
      <c r="M1120" s="294"/>
      <c r="N1120" s="295"/>
      <c r="O1120" s="295"/>
      <c r="P1120" s="295"/>
      <c r="Q1120" s="295"/>
      <c r="R1120" s="295"/>
      <c r="S1120" s="295"/>
      <c r="T1120" s="296"/>
      <c r="U1120" s="15"/>
      <c r="V1120" s="15"/>
      <c r="W1120" s="15"/>
      <c r="X1120" s="15"/>
      <c r="Y1120" s="15"/>
      <c r="Z1120" s="15"/>
      <c r="AA1120" s="15"/>
      <c r="AB1120" s="15"/>
      <c r="AC1120" s="15"/>
      <c r="AD1120" s="15"/>
      <c r="AE1120" s="15"/>
      <c r="AT1120" s="297" t="s">
        <v>271</v>
      </c>
      <c r="AU1120" s="297" t="s">
        <v>99</v>
      </c>
      <c r="AV1120" s="15" t="s">
        <v>91</v>
      </c>
      <c r="AW1120" s="15" t="s">
        <v>38</v>
      </c>
      <c r="AX1120" s="15" t="s">
        <v>83</v>
      </c>
      <c r="AY1120" s="297" t="s">
        <v>184</v>
      </c>
    </row>
    <row r="1121" s="15" customFormat="1">
      <c r="A1121" s="15"/>
      <c r="B1121" s="288"/>
      <c r="C1121" s="289"/>
      <c r="D1121" s="258" t="s">
        <v>271</v>
      </c>
      <c r="E1121" s="290" t="s">
        <v>1</v>
      </c>
      <c r="F1121" s="291" t="s">
        <v>1641</v>
      </c>
      <c r="G1121" s="289"/>
      <c r="H1121" s="290" t="s">
        <v>1</v>
      </c>
      <c r="I1121" s="292"/>
      <c r="J1121" s="289"/>
      <c r="K1121" s="289"/>
      <c r="L1121" s="293"/>
      <c r="M1121" s="294"/>
      <c r="N1121" s="295"/>
      <c r="O1121" s="295"/>
      <c r="P1121" s="295"/>
      <c r="Q1121" s="295"/>
      <c r="R1121" s="295"/>
      <c r="S1121" s="295"/>
      <c r="T1121" s="296"/>
      <c r="U1121" s="15"/>
      <c r="V1121" s="15"/>
      <c r="W1121" s="15"/>
      <c r="X1121" s="15"/>
      <c r="Y1121" s="15"/>
      <c r="Z1121" s="15"/>
      <c r="AA1121" s="15"/>
      <c r="AB1121" s="15"/>
      <c r="AC1121" s="15"/>
      <c r="AD1121" s="15"/>
      <c r="AE1121" s="15"/>
      <c r="AT1121" s="297" t="s">
        <v>271</v>
      </c>
      <c r="AU1121" s="297" t="s">
        <v>99</v>
      </c>
      <c r="AV1121" s="15" t="s">
        <v>91</v>
      </c>
      <c r="AW1121" s="15" t="s">
        <v>38</v>
      </c>
      <c r="AX1121" s="15" t="s">
        <v>83</v>
      </c>
      <c r="AY1121" s="297" t="s">
        <v>184</v>
      </c>
    </row>
    <row r="1122" s="13" customFormat="1">
      <c r="A1122" s="13"/>
      <c r="B1122" s="266"/>
      <c r="C1122" s="267"/>
      <c r="D1122" s="258" t="s">
        <v>271</v>
      </c>
      <c r="E1122" s="268" t="s">
        <v>1</v>
      </c>
      <c r="F1122" s="269" t="s">
        <v>1642</v>
      </c>
      <c r="G1122" s="267"/>
      <c r="H1122" s="270">
        <v>82.927000000000007</v>
      </c>
      <c r="I1122" s="271"/>
      <c r="J1122" s="267"/>
      <c r="K1122" s="267"/>
      <c r="L1122" s="272"/>
      <c r="M1122" s="273"/>
      <c r="N1122" s="274"/>
      <c r="O1122" s="274"/>
      <c r="P1122" s="274"/>
      <c r="Q1122" s="274"/>
      <c r="R1122" s="274"/>
      <c r="S1122" s="274"/>
      <c r="T1122" s="275"/>
      <c r="U1122" s="13"/>
      <c r="V1122" s="13"/>
      <c r="W1122" s="13"/>
      <c r="X1122" s="13"/>
      <c r="Y1122" s="13"/>
      <c r="Z1122" s="13"/>
      <c r="AA1122" s="13"/>
      <c r="AB1122" s="13"/>
      <c r="AC1122" s="13"/>
      <c r="AD1122" s="13"/>
      <c r="AE1122" s="13"/>
      <c r="AT1122" s="276" t="s">
        <v>271</v>
      </c>
      <c r="AU1122" s="276" t="s">
        <v>99</v>
      </c>
      <c r="AV1122" s="13" t="s">
        <v>99</v>
      </c>
      <c r="AW1122" s="13" t="s">
        <v>38</v>
      </c>
      <c r="AX1122" s="13" t="s">
        <v>83</v>
      </c>
      <c r="AY1122" s="276" t="s">
        <v>184</v>
      </c>
    </row>
    <row r="1123" s="13" customFormat="1">
      <c r="A1123" s="13"/>
      <c r="B1123" s="266"/>
      <c r="C1123" s="267"/>
      <c r="D1123" s="258" t="s">
        <v>271</v>
      </c>
      <c r="E1123" s="268" t="s">
        <v>1</v>
      </c>
      <c r="F1123" s="269" t="s">
        <v>1643</v>
      </c>
      <c r="G1123" s="267"/>
      <c r="H1123" s="270">
        <v>84.491</v>
      </c>
      <c r="I1123" s="271"/>
      <c r="J1123" s="267"/>
      <c r="K1123" s="267"/>
      <c r="L1123" s="272"/>
      <c r="M1123" s="273"/>
      <c r="N1123" s="274"/>
      <c r="O1123" s="274"/>
      <c r="P1123" s="274"/>
      <c r="Q1123" s="274"/>
      <c r="R1123" s="274"/>
      <c r="S1123" s="274"/>
      <c r="T1123" s="275"/>
      <c r="U1123" s="13"/>
      <c r="V1123" s="13"/>
      <c r="W1123" s="13"/>
      <c r="X1123" s="13"/>
      <c r="Y1123" s="13"/>
      <c r="Z1123" s="13"/>
      <c r="AA1123" s="13"/>
      <c r="AB1123" s="13"/>
      <c r="AC1123" s="13"/>
      <c r="AD1123" s="13"/>
      <c r="AE1123" s="13"/>
      <c r="AT1123" s="276" t="s">
        <v>271</v>
      </c>
      <c r="AU1123" s="276" t="s">
        <v>99</v>
      </c>
      <c r="AV1123" s="13" t="s">
        <v>99</v>
      </c>
      <c r="AW1123" s="13" t="s">
        <v>38</v>
      </c>
      <c r="AX1123" s="13" t="s">
        <v>83</v>
      </c>
      <c r="AY1123" s="276" t="s">
        <v>184</v>
      </c>
    </row>
    <row r="1124" s="13" customFormat="1">
      <c r="A1124" s="13"/>
      <c r="B1124" s="266"/>
      <c r="C1124" s="267"/>
      <c r="D1124" s="258" t="s">
        <v>271</v>
      </c>
      <c r="E1124" s="268" t="s">
        <v>1</v>
      </c>
      <c r="F1124" s="269" t="s">
        <v>1644</v>
      </c>
      <c r="G1124" s="267"/>
      <c r="H1124" s="270">
        <v>31.315000000000001</v>
      </c>
      <c r="I1124" s="271"/>
      <c r="J1124" s="267"/>
      <c r="K1124" s="267"/>
      <c r="L1124" s="272"/>
      <c r="M1124" s="273"/>
      <c r="N1124" s="274"/>
      <c r="O1124" s="274"/>
      <c r="P1124" s="274"/>
      <c r="Q1124" s="274"/>
      <c r="R1124" s="274"/>
      <c r="S1124" s="274"/>
      <c r="T1124" s="275"/>
      <c r="U1124" s="13"/>
      <c r="V1124" s="13"/>
      <c r="W1124" s="13"/>
      <c r="X1124" s="13"/>
      <c r="Y1124" s="13"/>
      <c r="Z1124" s="13"/>
      <c r="AA1124" s="13"/>
      <c r="AB1124" s="13"/>
      <c r="AC1124" s="13"/>
      <c r="AD1124" s="13"/>
      <c r="AE1124" s="13"/>
      <c r="AT1124" s="276" t="s">
        <v>271</v>
      </c>
      <c r="AU1124" s="276" t="s">
        <v>99</v>
      </c>
      <c r="AV1124" s="13" t="s">
        <v>99</v>
      </c>
      <c r="AW1124" s="13" t="s">
        <v>38</v>
      </c>
      <c r="AX1124" s="13" t="s">
        <v>83</v>
      </c>
      <c r="AY1124" s="276" t="s">
        <v>184</v>
      </c>
    </row>
    <row r="1125" s="13" customFormat="1">
      <c r="A1125" s="13"/>
      <c r="B1125" s="266"/>
      <c r="C1125" s="267"/>
      <c r="D1125" s="258" t="s">
        <v>271</v>
      </c>
      <c r="E1125" s="268" t="s">
        <v>1</v>
      </c>
      <c r="F1125" s="269" t="s">
        <v>1645</v>
      </c>
      <c r="G1125" s="267"/>
      <c r="H1125" s="270">
        <v>83.674000000000007</v>
      </c>
      <c r="I1125" s="271"/>
      <c r="J1125" s="267"/>
      <c r="K1125" s="267"/>
      <c r="L1125" s="272"/>
      <c r="M1125" s="273"/>
      <c r="N1125" s="274"/>
      <c r="O1125" s="274"/>
      <c r="P1125" s="274"/>
      <c r="Q1125" s="274"/>
      <c r="R1125" s="274"/>
      <c r="S1125" s="274"/>
      <c r="T1125" s="275"/>
      <c r="U1125" s="13"/>
      <c r="V1125" s="13"/>
      <c r="W1125" s="13"/>
      <c r="X1125" s="13"/>
      <c r="Y1125" s="13"/>
      <c r="Z1125" s="13"/>
      <c r="AA1125" s="13"/>
      <c r="AB1125" s="13"/>
      <c r="AC1125" s="13"/>
      <c r="AD1125" s="13"/>
      <c r="AE1125" s="13"/>
      <c r="AT1125" s="276" t="s">
        <v>271</v>
      </c>
      <c r="AU1125" s="276" t="s">
        <v>99</v>
      </c>
      <c r="AV1125" s="13" t="s">
        <v>99</v>
      </c>
      <c r="AW1125" s="13" t="s">
        <v>38</v>
      </c>
      <c r="AX1125" s="13" t="s">
        <v>83</v>
      </c>
      <c r="AY1125" s="276" t="s">
        <v>184</v>
      </c>
    </row>
    <row r="1126" s="13" customFormat="1">
      <c r="A1126" s="13"/>
      <c r="B1126" s="266"/>
      <c r="C1126" s="267"/>
      <c r="D1126" s="258" t="s">
        <v>271</v>
      </c>
      <c r="E1126" s="268" t="s">
        <v>1</v>
      </c>
      <c r="F1126" s="269" t="s">
        <v>1646</v>
      </c>
      <c r="G1126" s="267"/>
      <c r="H1126" s="270">
        <v>12.535</v>
      </c>
      <c r="I1126" s="271"/>
      <c r="J1126" s="267"/>
      <c r="K1126" s="267"/>
      <c r="L1126" s="272"/>
      <c r="M1126" s="273"/>
      <c r="N1126" s="274"/>
      <c r="O1126" s="274"/>
      <c r="P1126" s="274"/>
      <c r="Q1126" s="274"/>
      <c r="R1126" s="274"/>
      <c r="S1126" s="274"/>
      <c r="T1126" s="275"/>
      <c r="U1126" s="13"/>
      <c r="V1126" s="13"/>
      <c r="W1126" s="13"/>
      <c r="X1126" s="13"/>
      <c r="Y1126" s="13"/>
      <c r="Z1126" s="13"/>
      <c r="AA1126" s="13"/>
      <c r="AB1126" s="13"/>
      <c r="AC1126" s="13"/>
      <c r="AD1126" s="13"/>
      <c r="AE1126" s="13"/>
      <c r="AT1126" s="276" t="s">
        <v>271</v>
      </c>
      <c r="AU1126" s="276" t="s">
        <v>99</v>
      </c>
      <c r="AV1126" s="13" t="s">
        <v>99</v>
      </c>
      <c r="AW1126" s="13" t="s">
        <v>38</v>
      </c>
      <c r="AX1126" s="13" t="s">
        <v>83</v>
      </c>
      <c r="AY1126" s="276" t="s">
        <v>184</v>
      </c>
    </row>
    <row r="1127" s="13" customFormat="1">
      <c r="A1127" s="13"/>
      <c r="B1127" s="266"/>
      <c r="C1127" s="267"/>
      <c r="D1127" s="258" t="s">
        <v>271</v>
      </c>
      <c r="E1127" s="268" t="s">
        <v>1</v>
      </c>
      <c r="F1127" s="269" t="s">
        <v>1647</v>
      </c>
      <c r="G1127" s="267"/>
      <c r="H1127" s="270">
        <v>72.899000000000001</v>
      </c>
      <c r="I1127" s="271"/>
      <c r="J1127" s="267"/>
      <c r="K1127" s="267"/>
      <c r="L1127" s="272"/>
      <c r="M1127" s="273"/>
      <c r="N1127" s="274"/>
      <c r="O1127" s="274"/>
      <c r="P1127" s="274"/>
      <c r="Q1127" s="274"/>
      <c r="R1127" s="274"/>
      <c r="S1127" s="274"/>
      <c r="T1127" s="275"/>
      <c r="U1127" s="13"/>
      <c r="V1127" s="13"/>
      <c r="W1127" s="13"/>
      <c r="X1127" s="13"/>
      <c r="Y1127" s="13"/>
      <c r="Z1127" s="13"/>
      <c r="AA1127" s="13"/>
      <c r="AB1127" s="13"/>
      <c r="AC1127" s="13"/>
      <c r="AD1127" s="13"/>
      <c r="AE1127" s="13"/>
      <c r="AT1127" s="276" t="s">
        <v>271</v>
      </c>
      <c r="AU1127" s="276" t="s">
        <v>99</v>
      </c>
      <c r="AV1127" s="13" t="s">
        <v>99</v>
      </c>
      <c r="AW1127" s="13" t="s">
        <v>38</v>
      </c>
      <c r="AX1127" s="13" t="s">
        <v>83</v>
      </c>
      <c r="AY1127" s="276" t="s">
        <v>184</v>
      </c>
    </row>
    <row r="1128" s="16" customFormat="1">
      <c r="A1128" s="16"/>
      <c r="B1128" s="298"/>
      <c r="C1128" s="299"/>
      <c r="D1128" s="258" t="s">
        <v>271</v>
      </c>
      <c r="E1128" s="300" t="s">
        <v>1</v>
      </c>
      <c r="F1128" s="301" t="s">
        <v>346</v>
      </c>
      <c r="G1128" s="299"/>
      <c r="H1128" s="302">
        <v>367.84100000000001</v>
      </c>
      <c r="I1128" s="303"/>
      <c r="J1128" s="299"/>
      <c r="K1128" s="299"/>
      <c r="L1128" s="304"/>
      <c r="M1128" s="305"/>
      <c r="N1128" s="306"/>
      <c r="O1128" s="306"/>
      <c r="P1128" s="306"/>
      <c r="Q1128" s="306"/>
      <c r="R1128" s="306"/>
      <c r="S1128" s="306"/>
      <c r="T1128" s="307"/>
      <c r="U1128" s="16"/>
      <c r="V1128" s="16"/>
      <c r="W1128" s="16"/>
      <c r="X1128" s="16"/>
      <c r="Y1128" s="16"/>
      <c r="Z1128" s="16"/>
      <c r="AA1128" s="16"/>
      <c r="AB1128" s="16"/>
      <c r="AC1128" s="16"/>
      <c r="AD1128" s="16"/>
      <c r="AE1128" s="16"/>
      <c r="AT1128" s="308" t="s">
        <v>271</v>
      </c>
      <c r="AU1128" s="308" t="s">
        <v>99</v>
      </c>
      <c r="AV1128" s="16" t="s">
        <v>278</v>
      </c>
      <c r="AW1128" s="16" t="s">
        <v>38</v>
      </c>
      <c r="AX1128" s="16" t="s">
        <v>83</v>
      </c>
      <c r="AY1128" s="308" t="s">
        <v>184</v>
      </c>
    </row>
    <row r="1129" s="13" customFormat="1">
      <c r="A1129" s="13"/>
      <c r="B1129" s="266"/>
      <c r="C1129" s="267"/>
      <c r="D1129" s="258" t="s">
        <v>271</v>
      </c>
      <c r="E1129" s="268" t="s">
        <v>1</v>
      </c>
      <c r="F1129" s="269" t="s">
        <v>1648</v>
      </c>
      <c r="G1129" s="267"/>
      <c r="H1129" s="270">
        <v>155.21600000000001</v>
      </c>
      <c r="I1129" s="271"/>
      <c r="J1129" s="267"/>
      <c r="K1129" s="267"/>
      <c r="L1129" s="272"/>
      <c r="M1129" s="273"/>
      <c r="N1129" s="274"/>
      <c r="O1129" s="274"/>
      <c r="P1129" s="274"/>
      <c r="Q1129" s="274"/>
      <c r="R1129" s="274"/>
      <c r="S1129" s="274"/>
      <c r="T1129" s="275"/>
      <c r="U1129" s="13"/>
      <c r="V1129" s="13"/>
      <c r="W1129" s="13"/>
      <c r="X1129" s="13"/>
      <c r="Y1129" s="13"/>
      <c r="Z1129" s="13"/>
      <c r="AA1129" s="13"/>
      <c r="AB1129" s="13"/>
      <c r="AC1129" s="13"/>
      <c r="AD1129" s="13"/>
      <c r="AE1129" s="13"/>
      <c r="AT1129" s="276" t="s">
        <v>271</v>
      </c>
      <c r="AU1129" s="276" t="s">
        <v>99</v>
      </c>
      <c r="AV1129" s="13" t="s">
        <v>99</v>
      </c>
      <c r="AW1129" s="13" t="s">
        <v>38</v>
      </c>
      <c r="AX1129" s="13" t="s">
        <v>83</v>
      </c>
      <c r="AY1129" s="276" t="s">
        <v>184</v>
      </c>
    </row>
    <row r="1130" s="13" customFormat="1">
      <c r="A1130" s="13"/>
      <c r="B1130" s="266"/>
      <c r="C1130" s="267"/>
      <c r="D1130" s="258" t="s">
        <v>271</v>
      </c>
      <c r="E1130" s="268" t="s">
        <v>1</v>
      </c>
      <c r="F1130" s="269" t="s">
        <v>1649</v>
      </c>
      <c r="G1130" s="267"/>
      <c r="H1130" s="270">
        <v>36.155999999999999</v>
      </c>
      <c r="I1130" s="271"/>
      <c r="J1130" s="267"/>
      <c r="K1130" s="267"/>
      <c r="L1130" s="272"/>
      <c r="M1130" s="273"/>
      <c r="N1130" s="274"/>
      <c r="O1130" s="274"/>
      <c r="P1130" s="274"/>
      <c r="Q1130" s="274"/>
      <c r="R1130" s="274"/>
      <c r="S1130" s="274"/>
      <c r="T1130" s="275"/>
      <c r="U1130" s="13"/>
      <c r="V1130" s="13"/>
      <c r="W1130" s="13"/>
      <c r="X1130" s="13"/>
      <c r="Y1130" s="13"/>
      <c r="Z1130" s="13"/>
      <c r="AA1130" s="13"/>
      <c r="AB1130" s="13"/>
      <c r="AC1130" s="13"/>
      <c r="AD1130" s="13"/>
      <c r="AE1130" s="13"/>
      <c r="AT1130" s="276" t="s">
        <v>271</v>
      </c>
      <c r="AU1130" s="276" t="s">
        <v>99</v>
      </c>
      <c r="AV1130" s="13" t="s">
        <v>99</v>
      </c>
      <c r="AW1130" s="13" t="s">
        <v>38</v>
      </c>
      <c r="AX1130" s="13" t="s">
        <v>83</v>
      </c>
      <c r="AY1130" s="276" t="s">
        <v>184</v>
      </c>
    </row>
    <row r="1131" s="13" customFormat="1">
      <c r="A1131" s="13"/>
      <c r="B1131" s="266"/>
      <c r="C1131" s="267"/>
      <c r="D1131" s="258" t="s">
        <v>271</v>
      </c>
      <c r="E1131" s="268" t="s">
        <v>1</v>
      </c>
      <c r="F1131" s="269" t="s">
        <v>1650</v>
      </c>
      <c r="G1131" s="267"/>
      <c r="H1131" s="270">
        <v>116.622</v>
      </c>
      <c r="I1131" s="271"/>
      <c r="J1131" s="267"/>
      <c r="K1131" s="267"/>
      <c r="L1131" s="272"/>
      <c r="M1131" s="273"/>
      <c r="N1131" s="274"/>
      <c r="O1131" s="274"/>
      <c r="P1131" s="274"/>
      <c r="Q1131" s="274"/>
      <c r="R1131" s="274"/>
      <c r="S1131" s="274"/>
      <c r="T1131" s="275"/>
      <c r="U1131" s="13"/>
      <c r="V1131" s="13"/>
      <c r="W1131" s="13"/>
      <c r="X1131" s="13"/>
      <c r="Y1131" s="13"/>
      <c r="Z1131" s="13"/>
      <c r="AA1131" s="13"/>
      <c r="AB1131" s="13"/>
      <c r="AC1131" s="13"/>
      <c r="AD1131" s="13"/>
      <c r="AE1131" s="13"/>
      <c r="AT1131" s="276" t="s">
        <v>271</v>
      </c>
      <c r="AU1131" s="276" t="s">
        <v>99</v>
      </c>
      <c r="AV1131" s="13" t="s">
        <v>99</v>
      </c>
      <c r="AW1131" s="13" t="s">
        <v>38</v>
      </c>
      <c r="AX1131" s="13" t="s">
        <v>83</v>
      </c>
      <c r="AY1131" s="276" t="s">
        <v>184</v>
      </c>
    </row>
    <row r="1132" s="16" customFormat="1">
      <c r="A1132" s="16"/>
      <c r="B1132" s="298"/>
      <c r="C1132" s="299"/>
      <c r="D1132" s="258" t="s">
        <v>271</v>
      </c>
      <c r="E1132" s="300" t="s">
        <v>1</v>
      </c>
      <c r="F1132" s="301" t="s">
        <v>346</v>
      </c>
      <c r="G1132" s="299"/>
      <c r="H1132" s="302">
        <v>307.99400000000003</v>
      </c>
      <c r="I1132" s="303"/>
      <c r="J1132" s="299"/>
      <c r="K1132" s="299"/>
      <c r="L1132" s="304"/>
      <c r="M1132" s="305"/>
      <c r="N1132" s="306"/>
      <c r="O1132" s="306"/>
      <c r="P1132" s="306"/>
      <c r="Q1132" s="306"/>
      <c r="R1132" s="306"/>
      <c r="S1132" s="306"/>
      <c r="T1132" s="307"/>
      <c r="U1132" s="16"/>
      <c r="V1132" s="16"/>
      <c r="W1132" s="16"/>
      <c r="X1132" s="16"/>
      <c r="Y1132" s="16"/>
      <c r="Z1132" s="16"/>
      <c r="AA1132" s="16"/>
      <c r="AB1132" s="16"/>
      <c r="AC1132" s="16"/>
      <c r="AD1132" s="16"/>
      <c r="AE1132" s="16"/>
      <c r="AT1132" s="308" t="s">
        <v>271</v>
      </c>
      <c r="AU1132" s="308" t="s">
        <v>99</v>
      </c>
      <c r="AV1132" s="16" t="s">
        <v>278</v>
      </c>
      <c r="AW1132" s="16" t="s">
        <v>38</v>
      </c>
      <c r="AX1132" s="16" t="s">
        <v>83</v>
      </c>
      <c r="AY1132" s="308" t="s">
        <v>184</v>
      </c>
    </row>
    <row r="1133" s="13" customFormat="1">
      <c r="A1133" s="13"/>
      <c r="B1133" s="266"/>
      <c r="C1133" s="267"/>
      <c r="D1133" s="258" t="s">
        <v>271</v>
      </c>
      <c r="E1133" s="268" t="s">
        <v>1</v>
      </c>
      <c r="F1133" s="269" t="s">
        <v>1651</v>
      </c>
      <c r="G1133" s="267"/>
      <c r="H1133" s="270">
        <v>59.661999999999999</v>
      </c>
      <c r="I1133" s="271"/>
      <c r="J1133" s="267"/>
      <c r="K1133" s="267"/>
      <c r="L1133" s="272"/>
      <c r="M1133" s="273"/>
      <c r="N1133" s="274"/>
      <c r="O1133" s="274"/>
      <c r="P1133" s="274"/>
      <c r="Q1133" s="274"/>
      <c r="R1133" s="274"/>
      <c r="S1133" s="274"/>
      <c r="T1133" s="275"/>
      <c r="U1133" s="13"/>
      <c r="V1133" s="13"/>
      <c r="W1133" s="13"/>
      <c r="X1133" s="13"/>
      <c r="Y1133" s="13"/>
      <c r="Z1133" s="13"/>
      <c r="AA1133" s="13"/>
      <c r="AB1133" s="13"/>
      <c r="AC1133" s="13"/>
      <c r="AD1133" s="13"/>
      <c r="AE1133" s="13"/>
      <c r="AT1133" s="276" t="s">
        <v>271</v>
      </c>
      <c r="AU1133" s="276" t="s">
        <v>99</v>
      </c>
      <c r="AV1133" s="13" t="s">
        <v>99</v>
      </c>
      <c r="AW1133" s="13" t="s">
        <v>38</v>
      </c>
      <c r="AX1133" s="13" t="s">
        <v>83</v>
      </c>
      <c r="AY1133" s="276" t="s">
        <v>184</v>
      </c>
    </row>
    <row r="1134" s="13" customFormat="1">
      <c r="A1134" s="13"/>
      <c r="B1134" s="266"/>
      <c r="C1134" s="267"/>
      <c r="D1134" s="258" t="s">
        <v>271</v>
      </c>
      <c r="E1134" s="268" t="s">
        <v>1</v>
      </c>
      <c r="F1134" s="269" t="s">
        <v>1652</v>
      </c>
      <c r="G1134" s="267"/>
      <c r="H1134" s="270">
        <v>179.81399999999999</v>
      </c>
      <c r="I1134" s="271"/>
      <c r="J1134" s="267"/>
      <c r="K1134" s="267"/>
      <c r="L1134" s="272"/>
      <c r="M1134" s="273"/>
      <c r="N1134" s="274"/>
      <c r="O1134" s="274"/>
      <c r="P1134" s="274"/>
      <c r="Q1134" s="274"/>
      <c r="R1134" s="274"/>
      <c r="S1134" s="274"/>
      <c r="T1134" s="275"/>
      <c r="U1134" s="13"/>
      <c r="V1134" s="13"/>
      <c r="W1134" s="13"/>
      <c r="X1134" s="13"/>
      <c r="Y1134" s="13"/>
      <c r="Z1134" s="13"/>
      <c r="AA1134" s="13"/>
      <c r="AB1134" s="13"/>
      <c r="AC1134" s="13"/>
      <c r="AD1134" s="13"/>
      <c r="AE1134" s="13"/>
      <c r="AT1134" s="276" t="s">
        <v>271</v>
      </c>
      <c r="AU1134" s="276" t="s">
        <v>99</v>
      </c>
      <c r="AV1134" s="13" t="s">
        <v>99</v>
      </c>
      <c r="AW1134" s="13" t="s">
        <v>38</v>
      </c>
      <c r="AX1134" s="13" t="s">
        <v>83</v>
      </c>
      <c r="AY1134" s="276" t="s">
        <v>184</v>
      </c>
    </row>
    <row r="1135" s="13" customFormat="1">
      <c r="A1135" s="13"/>
      <c r="B1135" s="266"/>
      <c r="C1135" s="267"/>
      <c r="D1135" s="258" t="s">
        <v>271</v>
      </c>
      <c r="E1135" s="268" t="s">
        <v>1</v>
      </c>
      <c r="F1135" s="269" t="s">
        <v>1653</v>
      </c>
      <c r="G1135" s="267"/>
      <c r="H1135" s="270">
        <v>110.97499999999999</v>
      </c>
      <c r="I1135" s="271"/>
      <c r="J1135" s="267"/>
      <c r="K1135" s="267"/>
      <c r="L1135" s="272"/>
      <c r="M1135" s="273"/>
      <c r="N1135" s="274"/>
      <c r="O1135" s="274"/>
      <c r="P1135" s="274"/>
      <c r="Q1135" s="274"/>
      <c r="R1135" s="274"/>
      <c r="S1135" s="274"/>
      <c r="T1135" s="275"/>
      <c r="U1135" s="13"/>
      <c r="V1135" s="13"/>
      <c r="W1135" s="13"/>
      <c r="X1135" s="13"/>
      <c r="Y1135" s="13"/>
      <c r="Z1135" s="13"/>
      <c r="AA1135" s="13"/>
      <c r="AB1135" s="13"/>
      <c r="AC1135" s="13"/>
      <c r="AD1135" s="13"/>
      <c r="AE1135" s="13"/>
      <c r="AT1135" s="276" t="s">
        <v>271</v>
      </c>
      <c r="AU1135" s="276" t="s">
        <v>99</v>
      </c>
      <c r="AV1135" s="13" t="s">
        <v>99</v>
      </c>
      <c r="AW1135" s="13" t="s">
        <v>38</v>
      </c>
      <c r="AX1135" s="13" t="s">
        <v>83</v>
      </c>
      <c r="AY1135" s="276" t="s">
        <v>184</v>
      </c>
    </row>
    <row r="1136" s="13" customFormat="1">
      <c r="A1136" s="13"/>
      <c r="B1136" s="266"/>
      <c r="C1136" s="267"/>
      <c r="D1136" s="258" t="s">
        <v>271</v>
      </c>
      <c r="E1136" s="268" t="s">
        <v>1</v>
      </c>
      <c r="F1136" s="269" t="s">
        <v>1654</v>
      </c>
      <c r="G1136" s="267"/>
      <c r="H1136" s="270">
        <v>36.432000000000002</v>
      </c>
      <c r="I1136" s="271"/>
      <c r="J1136" s="267"/>
      <c r="K1136" s="267"/>
      <c r="L1136" s="272"/>
      <c r="M1136" s="273"/>
      <c r="N1136" s="274"/>
      <c r="O1136" s="274"/>
      <c r="P1136" s="274"/>
      <c r="Q1136" s="274"/>
      <c r="R1136" s="274"/>
      <c r="S1136" s="274"/>
      <c r="T1136" s="275"/>
      <c r="U1136" s="13"/>
      <c r="V1136" s="13"/>
      <c r="W1136" s="13"/>
      <c r="X1136" s="13"/>
      <c r="Y1136" s="13"/>
      <c r="Z1136" s="13"/>
      <c r="AA1136" s="13"/>
      <c r="AB1136" s="13"/>
      <c r="AC1136" s="13"/>
      <c r="AD1136" s="13"/>
      <c r="AE1136" s="13"/>
      <c r="AT1136" s="276" t="s">
        <v>271</v>
      </c>
      <c r="AU1136" s="276" t="s">
        <v>99</v>
      </c>
      <c r="AV1136" s="13" t="s">
        <v>99</v>
      </c>
      <c r="AW1136" s="13" t="s">
        <v>38</v>
      </c>
      <c r="AX1136" s="13" t="s">
        <v>83</v>
      </c>
      <c r="AY1136" s="276" t="s">
        <v>184</v>
      </c>
    </row>
    <row r="1137" s="13" customFormat="1">
      <c r="A1137" s="13"/>
      <c r="B1137" s="266"/>
      <c r="C1137" s="267"/>
      <c r="D1137" s="258" t="s">
        <v>271</v>
      </c>
      <c r="E1137" s="268" t="s">
        <v>1</v>
      </c>
      <c r="F1137" s="269" t="s">
        <v>1655</v>
      </c>
      <c r="G1137" s="267"/>
      <c r="H1137" s="270">
        <v>27.577000000000002</v>
      </c>
      <c r="I1137" s="271"/>
      <c r="J1137" s="267"/>
      <c r="K1137" s="267"/>
      <c r="L1137" s="272"/>
      <c r="M1137" s="273"/>
      <c r="N1137" s="274"/>
      <c r="O1137" s="274"/>
      <c r="P1137" s="274"/>
      <c r="Q1137" s="274"/>
      <c r="R1137" s="274"/>
      <c r="S1137" s="274"/>
      <c r="T1137" s="275"/>
      <c r="U1137" s="13"/>
      <c r="V1137" s="13"/>
      <c r="W1137" s="13"/>
      <c r="X1137" s="13"/>
      <c r="Y1137" s="13"/>
      <c r="Z1137" s="13"/>
      <c r="AA1137" s="13"/>
      <c r="AB1137" s="13"/>
      <c r="AC1137" s="13"/>
      <c r="AD1137" s="13"/>
      <c r="AE1137" s="13"/>
      <c r="AT1137" s="276" t="s">
        <v>271</v>
      </c>
      <c r="AU1137" s="276" t="s">
        <v>99</v>
      </c>
      <c r="AV1137" s="13" t="s">
        <v>99</v>
      </c>
      <c r="AW1137" s="13" t="s">
        <v>38</v>
      </c>
      <c r="AX1137" s="13" t="s">
        <v>83</v>
      </c>
      <c r="AY1137" s="276" t="s">
        <v>184</v>
      </c>
    </row>
    <row r="1138" s="16" customFormat="1">
      <c r="A1138" s="16"/>
      <c r="B1138" s="298"/>
      <c r="C1138" s="299"/>
      <c r="D1138" s="258" t="s">
        <v>271</v>
      </c>
      <c r="E1138" s="300" t="s">
        <v>1</v>
      </c>
      <c r="F1138" s="301" t="s">
        <v>346</v>
      </c>
      <c r="G1138" s="299"/>
      <c r="H1138" s="302">
        <v>414.45999999999998</v>
      </c>
      <c r="I1138" s="303"/>
      <c r="J1138" s="299"/>
      <c r="K1138" s="299"/>
      <c r="L1138" s="304"/>
      <c r="M1138" s="305"/>
      <c r="N1138" s="306"/>
      <c r="O1138" s="306"/>
      <c r="P1138" s="306"/>
      <c r="Q1138" s="306"/>
      <c r="R1138" s="306"/>
      <c r="S1138" s="306"/>
      <c r="T1138" s="307"/>
      <c r="U1138" s="16"/>
      <c r="V1138" s="16"/>
      <c r="W1138" s="16"/>
      <c r="X1138" s="16"/>
      <c r="Y1138" s="16"/>
      <c r="Z1138" s="16"/>
      <c r="AA1138" s="16"/>
      <c r="AB1138" s="16"/>
      <c r="AC1138" s="16"/>
      <c r="AD1138" s="16"/>
      <c r="AE1138" s="16"/>
      <c r="AT1138" s="308" t="s">
        <v>271</v>
      </c>
      <c r="AU1138" s="308" t="s">
        <v>99</v>
      </c>
      <c r="AV1138" s="16" t="s">
        <v>278</v>
      </c>
      <c r="AW1138" s="16" t="s">
        <v>38</v>
      </c>
      <c r="AX1138" s="16" t="s">
        <v>83</v>
      </c>
      <c r="AY1138" s="308" t="s">
        <v>184</v>
      </c>
    </row>
    <row r="1139" s="13" customFormat="1">
      <c r="A1139" s="13"/>
      <c r="B1139" s="266"/>
      <c r="C1139" s="267"/>
      <c r="D1139" s="258" t="s">
        <v>271</v>
      </c>
      <c r="E1139" s="268" t="s">
        <v>1</v>
      </c>
      <c r="F1139" s="269" t="s">
        <v>1656</v>
      </c>
      <c r="G1139" s="267"/>
      <c r="H1139" s="270">
        <v>35.627000000000002</v>
      </c>
      <c r="I1139" s="271"/>
      <c r="J1139" s="267"/>
      <c r="K1139" s="267"/>
      <c r="L1139" s="272"/>
      <c r="M1139" s="273"/>
      <c r="N1139" s="274"/>
      <c r="O1139" s="274"/>
      <c r="P1139" s="274"/>
      <c r="Q1139" s="274"/>
      <c r="R1139" s="274"/>
      <c r="S1139" s="274"/>
      <c r="T1139" s="275"/>
      <c r="U1139" s="13"/>
      <c r="V1139" s="13"/>
      <c r="W1139" s="13"/>
      <c r="X1139" s="13"/>
      <c r="Y1139" s="13"/>
      <c r="Z1139" s="13"/>
      <c r="AA1139" s="13"/>
      <c r="AB1139" s="13"/>
      <c r="AC1139" s="13"/>
      <c r="AD1139" s="13"/>
      <c r="AE1139" s="13"/>
      <c r="AT1139" s="276" t="s">
        <v>271</v>
      </c>
      <c r="AU1139" s="276" t="s">
        <v>99</v>
      </c>
      <c r="AV1139" s="13" t="s">
        <v>99</v>
      </c>
      <c r="AW1139" s="13" t="s">
        <v>38</v>
      </c>
      <c r="AX1139" s="13" t="s">
        <v>83</v>
      </c>
      <c r="AY1139" s="276" t="s">
        <v>184</v>
      </c>
    </row>
    <row r="1140" s="13" customFormat="1">
      <c r="A1140" s="13"/>
      <c r="B1140" s="266"/>
      <c r="C1140" s="267"/>
      <c r="D1140" s="258" t="s">
        <v>271</v>
      </c>
      <c r="E1140" s="268" t="s">
        <v>1</v>
      </c>
      <c r="F1140" s="269" t="s">
        <v>1657</v>
      </c>
      <c r="G1140" s="267"/>
      <c r="H1140" s="270">
        <v>334.86900000000003</v>
      </c>
      <c r="I1140" s="271"/>
      <c r="J1140" s="267"/>
      <c r="K1140" s="267"/>
      <c r="L1140" s="272"/>
      <c r="M1140" s="273"/>
      <c r="N1140" s="274"/>
      <c r="O1140" s="274"/>
      <c r="P1140" s="274"/>
      <c r="Q1140" s="274"/>
      <c r="R1140" s="274"/>
      <c r="S1140" s="274"/>
      <c r="T1140" s="275"/>
      <c r="U1140" s="13"/>
      <c r="V1140" s="13"/>
      <c r="W1140" s="13"/>
      <c r="X1140" s="13"/>
      <c r="Y1140" s="13"/>
      <c r="Z1140" s="13"/>
      <c r="AA1140" s="13"/>
      <c r="AB1140" s="13"/>
      <c r="AC1140" s="13"/>
      <c r="AD1140" s="13"/>
      <c r="AE1140" s="13"/>
      <c r="AT1140" s="276" t="s">
        <v>271</v>
      </c>
      <c r="AU1140" s="276" t="s">
        <v>99</v>
      </c>
      <c r="AV1140" s="13" t="s">
        <v>99</v>
      </c>
      <c r="AW1140" s="13" t="s">
        <v>38</v>
      </c>
      <c r="AX1140" s="13" t="s">
        <v>83</v>
      </c>
      <c r="AY1140" s="276" t="s">
        <v>184</v>
      </c>
    </row>
    <row r="1141" s="13" customFormat="1">
      <c r="A1141" s="13"/>
      <c r="B1141" s="266"/>
      <c r="C1141" s="267"/>
      <c r="D1141" s="258" t="s">
        <v>271</v>
      </c>
      <c r="E1141" s="268" t="s">
        <v>1</v>
      </c>
      <c r="F1141" s="269" t="s">
        <v>1037</v>
      </c>
      <c r="G1141" s="267"/>
      <c r="H1141" s="270">
        <v>58.039999999999999</v>
      </c>
      <c r="I1141" s="271"/>
      <c r="J1141" s="267"/>
      <c r="K1141" s="267"/>
      <c r="L1141" s="272"/>
      <c r="M1141" s="273"/>
      <c r="N1141" s="274"/>
      <c r="O1141" s="274"/>
      <c r="P1141" s="274"/>
      <c r="Q1141" s="274"/>
      <c r="R1141" s="274"/>
      <c r="S1141" s="274"/>
      <c r="T1141" s="275"/>
      <c r="U1141" s="13"/>
      <c r="V1141" s="13"/>
      <c r="W1141" s="13"/>
      <c r="X1141" s="13"/>
      <c r="Y1141" s="13"/>
      <c r="Z1141" s="13"/>
      <c r="AA1141" s="13"/>
      <c r="AB1141" s="13"/>
      <c r="AC1141" s="13"/>
      <c r="AD1141" s="13"/>
      <c r="AE1141" s="13"/>
      <c r="AT1141" s="276" t="s">
        <v>271</v>
      </c>
      <c r="AU1141" s="276" t="s">
        <v>99</v>
      </c>
      <c r="AV1141" s="13" t="s">
        <v>99</v>
      </c>
      <c r="AW1141" s="13" t="s">
        <v>38</v>
      </c>
      <c r="AX1141" s="13" t="s">
        <v>83</v>
      </c>
      <c r="AY1141" s="276" t="s">
        <v>184</v>
      </c>
    </row>
    <row r="1142" s="14" customFormat="1">
      <c r="A1142" s="14"/>
      <c r="B1142" s="277"/>
      <c r="C1142" s="278"/>
      <c r="D1142" s="258" t="s">
        <v>271</v>
      </c>
      <c r="E1142" s="279" t="s">
        <v>1</v>
      </c>
      <c r="F1142" s="280" t="s">
        <v>273</v>
      </c>
      <c r="G1142" s="278"/>
      <c r="H1142" s="281">
        <v>1518.8309999999999</v>
      </c>
      <c r="I1142" s="282"/>
      <c r="J1142" s="278"/>
      <c r="K1142" s="278"/>
      <c r="L1142" s="283"/>
      <c r="M1142" s="284"/>
      <c r="N1142" s="285"/>
      <c r="O1142" s="285"/>
      <c r="P1142" s="285"/>
      <c r="Q1142" s="285"/>
      <c r="R1142" s="285"/>
      <c r="S1142" s="285"/>
      <c r="T1142" s="286"/>
      <c r="U1142" s="14"/>
      <c r="V1142" s="14"/>
      <c r="W1142" s="14"/>
      <c r="X1142" s="14"/>
      <c r="Y1142" s="14"/>
      <c r="Z1142" s="14"/>
      <c r="AA1142" s="14"/>
      <c r="AB1142" s="14"/>
      <c r="AC1142" s="14"/>
      <c r="AD1142" s="14"/>
      <c r="AE1142" s="14"/>
      <c r="AT1142" s="287" t="s">
        <v>271</v>
      </c>
      <c r="AU1142" s="287" t="s">
        <v>99</v>
      </c>
      <c r="AV1142" s="14" t="s">
        <v>196</v>
      </c>
      <c r="AW1142" s="14" t="s">
        <v>38</v>
      </c>
      <c r="AX1142" s="14" t="s">
        <v>91</v>
      </c>
      <c r="AY1142" s="287" t="s">
        <v>184</v>
      </c>
    </row>
    <row r="1143" s="2" customFormat="1" ht="16.5" customHeight="1">
      <c r="A1143" s="40"/>
      <c r="B1143" s="41"/>
      <c r="C1143" s="245" t="s">
        <v>1658</v>
      </c>
      <c r="D1143" s="245" t="s">
        <v>187</v>
      </c>
      <c r="E1143" s="246" t="s">
        <v>1659</v>
      </c>
      <c r="F1143" s="247" t="s">
        <v>1660</v>
      </c>
      <c r="G1143" s="248" t="s">
        <v>1444</v>
      </c>
      <c r="H1143" s="322"/>
      <c r="I1143" s="250"/>
      <c r="J1143" s="251">
        <f>ROUND(I1143*H1143,2)</f>
        <v>0</v>
      </c>
      <c r="K1143" s="247" t="s">
        <v>191</v>
      </c>
      <c r="L1143" s="46"/>
      <c r="M1143" s="252" t="s">
        <v>1</v>
      </c>
      <c r="N1143" s="253" t="s">
        <v>49</v>
      </c>
      <c r="O1143" s="93"/>
      <c r="P1143" s="254">
        <f>O1143*H1143</f>
        <v>0</v>
      </c>
      <c r="Q1143" s="254">
        <v>0</v>
      </c>
      <c r="R1143" s="254">
        <f>Q1143*H1143</f>
        <v>0</v>
      </c>
      <c r="S1143" s="254">
        <v>0</v>
      </c>
      <c r="T1143" s="255">
        <f>S1143*H1143</f>
        <v>0</v>
      </c>
      <c r="U1143" s="40"/>
      <c r="V1143" s="40"/>
      <c r="W1143" s="40"/>
      <c r="X1143" s="40"/>
      <c r="Y1143" s="40"/>
      <c r="Z1143" s="40"/>
      <c r="AA1143" s="40"/>
      <c r="AB1143" s="40"/>
      <c r="AC1143" s="40"/>
      <c r="AD1143" s="40"/>
      <c r="AE1143" s="40"/>
      <c r="AR1143" s="256" t="s">
        <v>332</v>
      </c>
      <c r="AT1143" s="256" t="s">
        <v>187</v>
      </c>
      <c r="AU1143" s="256" t="s">
        <v>99</v>
      </c>
      <c r="AY1143" s="18" t="s">
        <v>184</v>
      </c>
      <c r="BE1143" s="257">
        <f>IF(N1143="základní",J1143,0)</f>
        <v>0</v>
      </c>
      <c r="BF1143" s="257">
        <f>IF(N1143="snížená",J1143,0)</f>
        <v>0</v>
      </c>
      <c r="BG1143" s="257">
        <f>IF(N1143="zákl. přenesená",J1143,0)</f>
        <v>0</v>
      </c>
      <c r="BH1143" s="257">
        <f>IF(N1143="sníž. přenesená",J1143,0)</f>
        <v>0</v>
      </c>
      <c r="BI1143" s="257">
        <f>IF(N1143="nulová",J1143,0)</f>
        <v>0</v>
      </c>
      <c r="BJ1143" s="18" t="s">
        <v>99</v>
      </c>
      <c r="BK1143" s="257">
        <f>ROUND(I1143*H1143,2)</f>
        <v>0</v>
      </c>
      <c r="BL1143" s="18" t="s">
        <v>332</v>
      </c>
      <c r="BM1143" s="256" t="s">
        <v>1661</v>
      </c>
    </row>
    <row r="1144" s="12" customFormat="1" ht="22.8" customHeight="1">
      <c r="A1144" s="12"/>
      <c r="B1144" s="229"/>
      <c r="C1144" s="230"/>
      <c r="D1144" s="231" t="s">
        <v>82</v>
      </c>
      <c r="E1144" s="243" t="s">
        <v>1662</v>
      </c>
      <c r="F1144" s="243" t="s">
        <v>1663</v>
      </c>
      <c r="G1144" s="230"/>
      <c r="H1144" s="230"/>
      <c r="I1144" s="233"/>
      <c r="J1144" s="244">
        <f>BK1144</f>
        <v>0</v>
      </c>
      <c r="K1144" s="230"/>
      <c r="L1144" s="235"/>
      <c r="M1144" s="236"/>
      <c r="N1144" s="237"/>
      <c r="O1144" s="237"/>
      <c r="P1144" s="238">
        <f>SUM(P1145:P1186)</f>
        <v>0</v>
      </c>
      <c r="Q1144" s="237"/>
      <c r="R1144" s="238">
        <f>SUM(R1145:R1186)</f>
        <v>2.9709136300000001</v>
      </c>
      <c r="S1144" s="237"/>
      <c r="T1144" s="239">
        <f>SUM(T1145:T1186)</f>
        <v>43.088620000000006</v>
      </c>
      <c r="U1144" s="12"/>
      <c r="V1144" s="12"/>
      <c r="W1144" s="12"/>
      <c r="X1144" s="12"/>
      <c r="Y1144" s="12"/>
      <c r="Z1144" s="12"/>
      <c r="AA1144" s="12"/>
      <c r="AB1144" s="12"/>
      <c r="AC1144" s="12"/>
      <c r="AD1144" s="12"/>
      <c r="AE1144" s="12"/>
      <c r="AR1144" s="240" t="s">
        <v>99</v>
      </c>
      <c r="AT1144" s="241" t="s">
        <v>82</v>
      </c>
      <c r="AU1144" s="241" t="s">
        <v>91</v>
      </c>
      <c r="AY1144" s="240" t="s">
        <v>184</v>
      </c>
      <c r="BK1144" s="242">
        <f>SUM(BK1145:BK1186)</f>
        <v>0</v>
      </c>
    </row>
    <row r="1145" s="2" customFormat="1" ht="16.5" customHeight="1">
      <c r="A1145" s="40"/>
      <c r="B1145" s="41"/>
      <c r="C1145" s="245" t="s">
        <v>1664</v>
      </c>
      <c r="D1145" s="245" t="s">
        <v>187</v>
      </c>
      <c r="E1145" s="246" t="s">
        <v>1665</v>
      </c>
      <c r="F1145" s="247" t="s">
        <v>1666</v>
      </c>
      <c r="G1145" s="248" t="s">
        <v>319</v>
      </c>
      <c r="H1145" s="249">
        <v>2.2120000000000002</v>
      </c>
      <c r="I1145" s="250"/>
      <c r="J1145" s="251">
        <f>ROUND(I1145*H1145,2)</f>
        <v>0</v>
      </c>
      <c r="K1145" s="247" t="s">
        <v>284</v>
      </c>
      <c r="L1145" s="46"/>
      <c r="M1145" s="252" t="s">
        <v>1</v>
      </c>
      <c r="N1145" s="253" t="s">
        <v>49</v>
      </c>
      <c r="O1145" s="93"/>
      <c r="P1145" s="254">
        <f>O1145*H1145</f>
        <v>0</v>
      </c>
      <c r="Q1145" s="254">
        <v>0</v>
      </c>
      <c r="R1145" s="254">
        <f>Q1145*H1145</f>
        <v>0</v>
      </c>
      <c r="S1145" s="254">
        <v>0</v>
      </c>
      <c r="T1145" s="255">
        <f>S1145*H1145</f>
        <v>0</v>
      </c>
      <c r="U1145" s="40"/>
      <c r="V1145" s="40"/>
      <c r="W1145" s="40"/>
      <c r="X1145" s="40"/>
      <c r="Y1145" s="40"/>
      <c r="Z1145" s="40"/>
      <c r="AA1145" s="40"/>
      <c r="AB1145" s="40"/>
      <c r="AC1145" s="40"/>
      <c r="AD1145" s="40"/>
      <c r="AE1145" s="40"/>
      <c r="AR1145" s="256" t="s">
        <v>332</v>
      </c>
      <c r="AT1145" s="256" t="s">
        <v>187</v>
      </c>
      <c r="AU1145" s="256" t="s">
        <v>99</v>
      </c>
      <c r="AY1145" s="18" t="s">
        <v>184</v>
      </c>
      <c r="BE1145" s="257">
        <f>IF(N1145="základní",J1145,0)</f>
        <v>0</v>
      </c>
      <c r="BF1145" s="257">
        <f>IF(N1145="snížená",J1145,0)</f>
        <v>0</v>
      </c>
      <c r="BG1145" s="257">
        <f>IF(N1145="zákl. přenesená",J1145,0)</f>
        <v>0</v>
      </c>
      <c r="BH1145" s="257">
        <f>IF(N1145="sníž. přenesená",J1145,0)</f>
        <v>0</v>
      </c>
      <c r="BI1145" s="257">
        <f>IF(N1145="nulová",J1145,0)</f>
        <v>0</v>
      </c>
      <c r="BJ1145" s="18" t="s">
        <v>99</v>
      </c>
      <c r="BK1145" s="257">
        <f>ROUND(I1145*H1145,2)</f>
        <v>0</v>
      </c>
      <c r="BL1145" s="18" t="s">
        <v>332</v>
      </c>
      <c r="BM1145" s="256" t="s">
        <v>1667</v>
      </c>
    </row>
    <row r="1146" s="2" customFormat="1">
      <c r="A1146" s="40"/>
      <c r="B1146" s="41"/>
      <c r="C1146" s="42"/>
      <c r="D1146" s="258" t="s">
        <v>194</v>
      </c>
      <c r="E1146" s="42"/>
      <c r="F1146" s="259" t="s">
        <v>1668</v>
      </c>
      <c r="G1146" s="42"/>
      <c r="H1146" s="42"/>
      <c r="I1146" s="156"/>
      <c r="J1146" s="42"/>
      <c r="K1146" s="42"/>
      <c r="L1146" s="46"/>
      <c r="M1146" s="260"/>
      <c r="N1146" s="261"/>
      <c r="O1146" s="93"/>
      <c r="P1146" s="93"/>
      <c r="Q1146" s="93"/>
      <c r="R1146" s="93"/>
      <c r="S1146" s="93"/>
      <c r="T1146" s="94"/>
      <c r="U1146" s="40"/>
      <c r="V1146" s="40"/>
      <c r="W1146" s="40"/>
      <c r="X1146" s="40"/>
      <c r="Y1146" s="40"/>
      <c r="Z1146" s="40"/>
      <c r="AA1146" s="40"/>
      <c r="AB1146" s="40"/>
      <c r="AC1146" s="40"/>
      <c r="AD1146" s="40"/>
      <c r="AE1146" s="40"/>
      <c r="AT1146" s="18" t="s">
        <v>194</v>
      </c>
      <c r="AU1146" s="18" t="s">
        <v>99</v>
      </c>
    </row>
    <row r="1147" s="15" customFormat="1">
      <c r="A1147" s="15"/>
      <c r="B1147" s="288"/>
      <c r="C1147" s="289"/>
      <c r="D1147" s="258" t="s">
        <v>271</v>
      </c>
      <c r="E1147" s="290" t="s">
        <v>1</v>
      </c>
      <c r="F1147" s="291" t="s">
        <v>1669</v>
      </c>
      <c r="G1147" s="289"/>
      <c r="H1147" s="290" t="s">
        <v>1</v>
      </c>
      <c r="I1147" s="292"/>
      <c r="J1147" s="289"/>
      <c r="K1147" s="289"/>
      <c r="L1147" s="293"/>
      <c r="M1147" s="294"/>
      <c r="N1147" s="295"/>
      <c r="O1147" s="295"/>
      <c r="P1147" s="295"/>
      <c r="Q1147" s="295"/>
      <c r="R1147" s="295"/>
      <c r="S1147" s="295"/>
      <c r="T1147" s="296"/>
      <c r="U1147" s="15"/>
      <c r="V1147" s="15"/>
      <c r="W1147" s="15"/>
      <c r="X1147" s="15"/>
      <c r="Y1147" s="15"/>
      <c r="Z1147" s="15"/>
      <c r="AA1147" s="15"/>
      <c r="AB1147" s="15"/>
      <c r="AC1147" s="15"/>
      <c r="AD1147" s="15"/>
      <c r="AE1147" s="15"/>
      <c r="AT1147" s="297" t="s">
        <v>271</v>
      </c>
      <c r="AU1147" s="297" t="s">
        <v>99</v>
      </c>
      <c r="AV1147" s="15" t="s">
        <v>91</v>
      </c>
      <c r="AW1147" s="15" t="s">
        <v>38</v>
      </c>
      <c r="AX1147" s="15" t="s">
        <v>83</v>
      </c>
      <c r="AY1147" s="297" t="s">
        <v>184</v>
      </c>
    </row>
    <row r="1148" s="15" customFormat="1">
      <c r="A1148" s="15"/>
      <c r="B1148" s="288"/>
      <c r="C1148" s="289"/>
      <c r="D1148" s="258" t="s">
        <v>271</v>
      </c>
      <c r="E1148" s="290" t="s">
        <v>1</v>
      </c>
      <c r="F1148" s="291" t="s">
        <v>544</v>
      </c>
      <c r="G1148" s="289"/>
      <c r="H1148" s="290" t="s">
        <v>1</v>
      </c>
      <c r="I1148" s="292"/>
      <c r="J1148" s="289"/>
      <c r="K1148" s="289"/>
      <c r="L1148" s="293"/>
      <c r="M1148" s="294"/>
      <c r="N1148" s="295"/>
      <c r="O1148" s="295"/>
      <c r="P1148" s="295"/>
      <c r="Q1148" s="295"/>
      <c r="R1148" s="295"/>
      <c r="S1148" s="295"/>
      <c r="T1148" s="296"/>
      <c r="U1148" s="15"/>
      <c r="V1148" s="15"/>
      <c r="W1148" s="15"/>
      <c r="X1148" s="15"/>
      <c r="Y1148" s="15"/>
      <c r="Z1148" s="15"/>
      <c r="AA1148" s="15"/>
      <c r="AB1148" s="15"/>
      <c r="AC1148" s="15"/>
      <c r="AD1148" s="15"/>
      <c r="AE1148" s="15"/>
      <c r="AT1148" s="297" t="s">
        <v>271</v>
      </c>
      <c r="AU1148" s="297" t="s">
        <v>99</v>
      </c>
      <c r="AV1148" s="15" t="s">
        <v>91</v>
      </c>
      <c r="AW1148" s="15" t="s">
        <v>38</v>
      </c>
      <c r="AX1148" s="15" t="s">
        <v>83</v>
      </c>
      <c r="AY1148" s="297" t="s">
        <v>184</v>
      </c>
    </row>
    <row r="1149" s="13" customFormat="1">
      <c r="A1149" s="13"/>
      <c r="B1149" s="266"/>
      <c r="C1149" s="267"/>
      <c r="D1149" s="258" t="s">
        <v>271</v>
      </c>
      <c r="E1149" s="268" t="s">
        <v>1</v>
      </c>
      <c r="F1149" s="269" t="s">
        <v>1670</v>
      </c>
      <c r="G1149" s="267"/>
      <c r="H1149" s="270">
        <v>2.2120000000000002</v>
      </c>
      <c r="I1149" s="271"/>
      <c r="J1149" s="267"/>
      <c r="K1149" s="267"/>
      <c r="L1149" s="272"/>
      <c r="M1149" s="273"/>
      <c r="N1149" s="274"/>
      <c r="O1149" s="274"/>
      <c r="P1149" s="274"/>
      <c r="Q1149" s="274"/>
      <c r="R1149" s="274"/>
      <c r="S1149" s="274"/>
      <c r="T1149" s="275"/>
      <c r="U1149" s="13"/>
      <c r="V1149" s="13"/>
      <c r="W1149" s="13"/>
      <c r="X1149" s="13"/>
      <c r="Y1149" s="13"/>
      <c r="Z1149" s="13"/>
      <c r="AA1149" s="13"/>
      <c r="AB1149" s="13"/>
      <c r="AC1149" s="13"/>
      <c r="AD1149" s="13"/>
      <c r="AE1149" s="13"/>
      <c r="AT1149" s="276" t="s">
        <v>271</v>
      </c>
      <c r="AU1149" s="276" t="s">
        <v>99</v>
      </c>
      <c r="AV1149" s="13" t="s">
        <v>99</v>
      </c>
      <c r="AW1149" s="13" t="s">
        <v>38</v>
      </c>
      <c r="AX1149" s="13" t="s">
        <v>83</v>
      </c>
      <c r="AY1149" s="276" t="s">
        <v>184</v>
      </c>
    </row>
    <row r="1150" s="15" customFormat="1">
      <c r="A1150" s="15"/>
      <c r="B1150" s="288"/>
      <c r="C1150" s="289"/>
      <c r="D1150" s="258" t="s">
        <v>271</v>
      </c>
      <c r="E1150" s="290" t="s">
        <v>1</v>
      </c>
      <c r="F1150" s="291" t="s">
        <v>1671</v>
      </c>
      <c r="G1150" s="289"/>
      <c r="H1150" s="290" t="s">
        <v>1</v>
      </c>
      <c r="I1150" s="292"/>
      <c r="J1150" s="289"/>
      <c r="K1150" s="289"/>
      <c r="L1150" s="293"/>
      <c r="M1150" s="294"/>
      <c r="N1150" s="295"/>
      <c r="O1150" s="295"/>
      <c r="P1150" s="295"/>
      <c r="Q1150" s="295"/>
      <c r="R1150" s="295"/>
      <c r="S1150" s="295"/>
      <c r="T1150" s="296"/>
      <c r="U1150" s="15"/>
      <c r="V1150" s="15"/>
      <c r="W1150" s="15"/>
      <c r="X1150" s="15"/>
      <c r="Y1150" s="15"/>
      <c r="Z1150" s="15"/>
      <c r="AA1150" s="15"/>
      <c r="AB1150" s="15"/>
      <c r="AC1150" s="15"/>
      <c r="AD1150" s="15"/>
      <c r="AE1150" s="15"/>
      <c r="AT1150" s="297" t="s">
        <v>271</v>
      </c>
      <c r="AU1150" s="297" t="s">
        <v>99</v>
      </c>
      <c r="AV1150" s="15" t="s">
        <v>91</v>
      </c>
      <c r="AW1150" s="15" t="s">
        <v>38</v>
      </c>
      <c r="AX1150" s="15" t="s">
        <v>83</v>
      </c>
      <c r="AY1150" s="297" t="s">
        <v>184</v>
      </c>
    </row>
    <row r="1151" s="14" customFormat="1">
      <c r="A1151" s="14"/>
      <c r="B1151" s="277"/>
      <c r="C1151" s="278"/>
      <c r="D1151" s="258" t="s">
        <v>271</v>
      </c>
      <c r="E1151" s="279" t="s">
        <v>1</v>
      </c>
      <c r="F1151" s="280" t="s">
        <v>273</v>
      </c>
      <c r="G1151" s="278"/>
      <c r="H1151" s="281">
        <v>2.2120000000000002</v>
      </c>
      <c r="I1151" s="282"/>
      <c r="J1151" s="278"/>
      <c r="K1151" s="278"/>
      <c r="L1151" s="283"/>
      <c r="M1151" s="284"/>
      <c r="N1151" s="285"/>
      <c r="O1151" s="285"/>
      <c r="P1151" s="285"/>
      <c r="Q1151" s="285"/>
      <c r="R1151" s="285"/>
      <c r="S1151" s="285"/>
      <c r="T1151" s="286"/>
      <c r="U1151" s="14"/>
      <c r="V1151" s="14"/>
      <c r="W1151" s="14"/>
      <c r="X1151" s="14"/>
      <c r="Y1151" s="14"/>
      <c r="Z1151" s="14"/>
      <c r="AA1151" s="14"/>
      <c r="AB1151" s="14"/>
      <c r="AC1151" s="14"/>
      <c r="AD1151" s="14"/>
      <c r="AE1151" s="14"/>
      <c r="AT1151" s="287" t="s">
        <v>271</v>
      </c>
      <c r="AU1151" s="287" t="s">
        <v>99</v>
      </c>
      <c r="AV1151" s="14" t="s">
        <v>196</v>
      </c>
      <c r="AW1151" s="14" t="s">
        <v>38</v>
      </c>
      <c r="AX1151" s="14" t="s">
        <v>91</v>
      </c>
      <c r="AY1151" s="287" t="s">
        <v>184</v>
      </c>
    </row>
    <row r="1152" s="2" customFormat="1" ht="16.5" customHeight="1">
      <c r="A1152" s="40"/>
      <c r="B1152" s="41"/>
      <c r="C1152" s="245" t="s">
        <v>1672</v>
      </c>
      <c r="D1152" s="245" t="s">
        <v>187</v>
      </c>
      <c r="E1152" s="246" t="s">
        <v>1673</v>
      </c>
      <c r="F1152" s="247" t="s">
        <v>1674</v>
      </c>
      <c r="G1152" s="248" t="s">
        <v>269</v>
      </c>
      <c r="H1152" s="249">
        <v>52.051000000000002</v>
      </c>
      <c r="I1152" s="250"/>
      <c r="J1152" s="251">
        <f>ROUND(I1152*H1152,2)</f>
        <v>0</v>
      </c>
      <c r="K1152" s="247" t="s">
        <v>191</v>
      </c>
      <c r="L1152" s="46"/>
      <c r="M1152" s="252" t="s">
        <v>1</v>
      </c>
      <c r="N1152" s="253" t="s">
        <v>49</v>
      </c>
      <c r="O1152" s="93"/>
      <c r="P1152" s="254">
        <f>O1152*H1152</f>
        <v>0</v>
      </c>
      <c r="Q1152" s="254">
        <v>0.010030000000000001</v>
      </c>
      <c r="R1152" s="254">
        <f>Q1152*H1152</f>
        <v>0.52207153000000006</v>
      </c>
      <c r="S1152" s="254">
        <v>0</v>
      </c>
      <c r="T1152" s="255">
        <f>S1152*H1152</f>
        <v>0</v>
      </c>
      <c r="U1152" s="40"/>
      <c r="V1152" s="40"/>
      <c r="W1152" s="40"/>
      <c r="X1152" s="40"/>
      <c r="Y1152" s="40"/>
      <c r="Z1152" s="40"/>
      <c r="AA1152" s="40"/>
      <c r="AB1152" s="40"/>
      <c r="AC1152" s="40"/>
      <c r="AD1152" s="40"/>
      <c r="AE1152" s="40"/>
      <c r="AR1152" s="256" t="s">
        <v>332</v>
      </c>
      <c r="AT1152" s="256" t="s">
        <v>187</v>
      </c>
      <c r="AU1152" s="256" t="s">
        <v>99</v>
      </c>
      <c r="AY1152" s="18" t="s">
        <v>184</v>
      </c>
      <c r="BE1152" s="257">
        <f>IF(N1152="základní",J1152,0)</f>
        <v>0</v>
      </c>
      <c r="BF1152" s="257">
        <f>IF(N1152="snížená",J1152,0)</f>
        <v>0</v>
      </c>
      <c r="BG1152" s="257">
        <f>IF(N1152="zákl. přenesená",J1152,0)</f>
        <v>0</v>
      </c>
      <c r="BH1152" s="257">
        <f>IF(N1152="sníž. přenesená",J1152,0)</f>
        <v>0</v>
      </c>
      <c r="BI1152" s="257">
        <f>IF(N1152="nulová",J1152,0)</f>
        <v>0</v>
      </c>
      <c r="BJ1152" s="18" t="s">
        <v>99</v>
      </c>
      <c r="BK1152" s="257">
        <f>ROUND(I1152*H1152,2)</f>
        <v>0</v>
      </c>
      <c r="BL1152" s="18" t="s">
        <v>332</v>
      </c>
      <c r="BM1152" s="256" t="s">
        <v>1675</v>
      </c>
    </row>
    <row r="1153" s="15" customFormat="1">
      <c r="A1153" s="15"/>
      <c r="B1153" s="288"/>
      <c r="C1153" s="289"/>
      <c r="D1153" s="258" t="s">
        <v>271</v>
      </c>
      <c r="E1153" s="290" t="s">
        <v>1</v>
      </c>
      <c r="F1153" s="291" t="s">
        <v>544</v>
      </c>
      <c r="G1153" s="289"/>
      <c r="H1153" s="290" t="s">
        <v>1</v>
      </c>
      <c r="I1153" s="292"/>
      <c r="J1153" s="289"/>
      <c r="K1153" s="289"/>
      <c r="L1153" s="293"/>
      <c r="M1153" s="294"/>
      <c r="N1153" s="295"/>
      <c r="O1153" s="295"/>
      <c r="P1153" s="295"/>
      <c r="Q1153" s="295"/>
      <c r="R1153" s="295"/>
      <c r="S1153" s="295"/>
      <c r="T1153" s="296"/>
      <c r="U1153" s="15"/>
      <c r="V1153" s="15"/>
      <c r="W1153" s="15"/>
      <c r="X1153" s="15"/>
      <c r="Y1153" s="15"/>
      <c r="Z1153" s="15"/>
      <c r="AA1153" s="15"/>
      <c r="AB1153" s="15"/>
      <c r="AC1153" s="15"/>
      <c r="AD1153" s="15"/>
      <c r="AE1153" s="15"/>
      <c r="AT1153" s="297" t="s">
        <v>271</v>
      </c>
      <c r="AU1153" s="297" t="s">
        <v>99</v>
      </c>
      <c r="AV1153" s="15" t="s">
        <v>91</v>
      </c>
      <c r="AW1153" s="15" t="s">
        <v>38</v>
      </c>
      <c r="AX1153" s="15" t="s">
        <v>83</v>
      </c>
      <c r="AY1153" s="297" t="s">
        <v>184</v>
      </c>
    </row>
    <row r="1154" s="13" customFormat="1">
      <c r="A1154" s="13"/>
      <c r="B1154" s="266"/>
      <c r="C1154" s="267"/>
      <c r="D1154" s="258" t="s">
        <v>271</v>
      </c>
      <c r="E1154" s="268" t="s">
        <v>1</v>
      </c>
      <c r="F1154" s="269" t="s">
        <v>1452</v>
      </c>
      <c r="G1154" s="267"/>
      <c r="H1154" s="270">
        <v>52.051000000000002</v>
      </c>
      <c r="I1154" s="271"/>
      <c r="J1154" s="267"/>
      <c r="K1154" s="267"/>
      <c r="L1154" s="272"/>
      <c r="M1154" s="273"/>
      <c r="N1154" s="274"/>
      <c r="O1154" s="274"/>
      <c r="P1154" s="274"/>
      <c r="Q1154" s="274"/>
      <c r="R1154" s="274"/>
      <c r="S1154" s="274"/>
      <c r="T1154" s="275"/>
      <c r="U1154" s="13"/>
      <c r="V1154" s="13"/>
      <c r="W1154" s="13"/>
      <c r="X1154" s="13"/>
      <c r="Y1154" s="13"/>
      <c r="Z1154" s="13"/>
      <c r="AA1154" s="13"/>
      <c r="AB1154" s="13"/>
      <c r="AC1154" s="13"/>
      <c r="AD1154" s="13"/>
      <c r="AE1154" s="13"/>
      <c r="AT1154" s="276" t="s">
        <v>271</v>
      </c>
      <c r="AU1154" s="276" t="s">
        <v>99</v>
      </c>
      <c r="AV1154" s="13" t="s">
        <v>99</v>
      </c>
      <c r="AW1154" s="13" t="s">
        <v>38</v>
      </c>
      <c r="AX1154" s="13" t="s">
        <v>83</v>
      </c>
      <c r="AY1154" s="276" t="s">
        <v>184</v>
      </c>
    </row>
    <row r="1155" s="14" customFormat="1">
      <c r="A1155" s="14"/>
      <c r="B1155" s="277"/>
      <c r="C1155" s="278"/>
      <c r="D1155" s="258" t="s">
        <v>271</v>
      </c>
      <c r="E1155" s="279" t="s">
        <v>1</v>
      </c>
      <c r="F1155" s="280" t="s">
        <v>273</v>
      </c>
      <c r="G1155" s="278"/>
      <c r="H1155" s="281">
        <v>52.051000000000002</v>
      </c>
      <c r="I1155" s="282"/>
      <c r="J1155" s="278"/>
      <c r="K1155" s="278"/>
      <c r="L1155" s="283"/>
      <c r="M1155" s="284"/>
      <c r="N1155" s="285"/>
      <c r="O1155" s="285"/>
      <c r="P1155" s="285"/>
      <c r="Q1155" s="285"/>
      <c r="R1155" s="285"/>
      <c r="S1155" s="285"/>
      <c r="T1155" s="286"/>
      <c r="U1155" s="14"/>
      <c r="V1155" s="14"/>
      <c r="W1155" s="14"/>
      <c r="X1155" s="14"/>
      <c r="Y1155" s="14"/>
      <c r="Z1155" s="14"/>
      <c r="AA1155" s="14"/>
      <c r="AB1155" s="14"/>
      <c r="AC1155" s="14"/>
      <c r="AD1155" s="14"/>
      <c r="AE1155" s="14"/>
      <c r="AT1155" s="287" t="s">
        <v>271</v>
      </c>
      <c r="AU1155" s="287" t="s">
        <v>99</v>
      </c>
      <c r="AV1155" s="14" t="s">
        <v>196</v>
      </c>
      <c r="AW1155" s="14" t="s">
        <v>38</v>
      </c>
      <c r="AX1155" s="14" t="s">
        <v>91</v>
      </c>
      <c r="AY1155" s="287" t="s">
        <v>184</v>
      </c>
    </row>
    <row r="1156" s="2" customFormat="1" ht="16.5" customHeight="1">
      <c r="A1156" s="40"/>
      <c r="B1156" s="41"/>
      <c r="C1156" s="245" t="s">
        <v>1676</v>
      </c>
      <c r="D1156" s="245" t="s">
        <v>187</v>
      </c>
      <c r="E1156" s="246" t="s">
        <v>1677</v>
      </c>
      <c r="F1156" s="247" t="s">
        <v>1678</v>
      </c>
      <c r="G1156" s="248" t="s">
        <v>269</v>
      </c>
      <c r="H1156" s="249">
        <v>170.29499999999999</v>
      </c>
      <c r="I1156" s="250"/>
      <c r="J1156" s="251">
        <f>ROUND(I1156*H1156,2)</f>
        <v>0</v>
      </c>
      <c r="K1156" s="247" t="s">
        <v>191</v>
      </c>
      <c r="L1156" s="46"/>
      <c r="M1156" s="252" t="s">
        <v>1</v>
      </c>
      <c r="N1156" s="253" t="s">
        <v>49</v>
      </c>
      <c r="O1156" s="93"/>
      <c r="P1156" s="254">
        <f>O1156*H1156</f>
        <v>0</v>
      </c>
      <c r="Q1156" s="254">
        <v>0.01438</v>
      </c>
      <c r="R1156" s="254">
        <f>Q1156*H1156</f>
        <v>2.4488420999999998</v>
      </c>
      <c r="S1156" s="254">
        <v>0</v>
      </c>
      <c r="T1156" s="255">
        <f>S1156*H1156</f>
        <v>0</v>
      </c>
      <c r="U1156" s="40"/>
      <c r="V1156" s="40"/>
      <c r="W1156" s="40"/>
      <c r="X1156" s="40"/>
      <c r="Y1156" s="40"/>
      <c r="Z1156" s="40"/>
      <c r="AA1156" s="40"/>
      <c r="AB1156" s="40"/>
      <c r="AC1156" s="40"/>
      <c r="AD1156" s="40"/>
      <c r="AE1156" s="40"/>
      <c r="AR1156" s="256" t="s">
        <v>332</v>
      </c>
      <c r="AT1156" s="256" t="s">
        <v>187</v>
      </c>
      <c r="AU1156" s="256" t="s">
        <v>99</v>
      </c>
      <c r="AY1156" s="18" t="s">
        <v>184</v>
      </c>
      <c r="BE1156" s="257">
        <f>IF(N1156="základní",J1156,0)</f>
        <v>0</v>
      </c>
      <c r="BF1156" s="257">
        <f>IF(N1156="snížená",J1156,0)</f>
        <v>0</v>
      </c>
      <c r="BG1156" s="257">
        <f>IF(N1156="zákl. přenesená",J1156,0)</f>
        <v>0</v>
      </c>
      <c r="BH1156" s="257">
        <f>IF(N1156="sníž. přenesená",J1156,0)</f>
        <v>0</v>
      </c>
      <c r="BI1156" s="257">
        <f>IF(N1156="nulová",J1156,0)</f>
        <v>0</v>
      </c>
      <c r="BJ1156" s="18" t="s">
        <v>99</v>
      </c>
      <c r="BK1156" s="257">
        <f>ROUND(I1156*H1156,2)</f>
        <v>0</v>
      </c>
      <c r="BL1156" s="18" t="s">
        <v>332</v>
      </c>
      <c r="BM1156" s="256" t="s">
        <v>1679</v>
      </c>
    </row>
    <row r="1157" s="15" customFormat="1">
      <c r="A1157" s="15"/>
      <c r="B1157" s="288"/>
      <c r="C1157" s="289"/>
      <c r="D1157" s="258" t="s">
        <v>271</v>
      </c>
      <c r="E1157" s="290" t="s">
        <v>1</v>
      </c>
      <c r="F1157" s="291" t="s">
        <v>544</v>
      </c>
      <c r="G1157" s="289"/>
      <c r="H1157" s="290" t="s">
        <v>1</v>
      </c>
      <c r="I1157" s="292"/>
      <c r="J1157" s="289"/>
      <c r="K1157" s="289"/>
      <c r="L1157" s="293"/>
      <c r="M1157" s="294"/>
      <c r="N1157" s="295"/>
      <c r="O1157" s="295"/>
      <c r="P1157" s="295"/>
      <c r="Q1157" s="295"/>
      <c r="R1157" s="295"/>
      <c r="S1157" s="295"/>
      <c r="T1157" s="296"/>
      <c r="U1157" s="15"/>
      <c r="V1157" s="15"/>
      <c r="W1157" s="15"/>
      <c r="X1157" s="15"/>
      <c r="Y1157" s="15"/>
      <c r="Z1157" s="15"/>
      <c r="AA1157" s="15"/>
      <c r="AB1157" s="15"/>
      <c r="AC1157" s="15"/>
      <c r="AD1157" s="15"/>
      <c r="AE1157" s="15"/>
      <c r="AT1157" s="297" t="s">
        <v>271</v>
      </c>
      <c r="AU1157" s="297" t="s">
        <v>99</v>
      </c>
      <c r="AV1157" s="15" t="s">
        <v>91</v>
      </c>
      <c r="AW1157" s="15" t="s">
        <v>38</v>
      </c>
      <c r="AX1157" s="15" t="s">
        <v>83</v>
      </c>
      <c r="AY1157" s="297" t="s">
        <v>184</v>
      </c>
    </row>
    <row r="1158" s="13" customFormat="1">
      <c r="A1158" s="13"/>
      <c r="B1158" s="266"/>
      <c r="C1158" s="267"/>
      <c r="D1158" s="258" t="s">
        <v>271</v>
      </c>
      <c r="E1158" s="268" t="s">
        <v>1</v>
      </c>
      <c r="F1158" s="269" t="s">
        <v>1452</v>
      </c>
      <c r="G1158" s="267"/>
      <c r="H1158" s="270">
        <v>52.051000000000002</v>
      </c>
      <c r="I1158" s="271"/>
      <c r="J1158" s="267"/>
      <c r="K1158" s="267"/>
      <c r="L1158" s="272"/>
      <c r="M1158" s="273"/>
      <c r="N1158" s="274"/>
      <c r="O1158" s="274"/>
      <c r="P1158" s="274"/>
      <c r="Q1158" s="274"/>
      <c r="R1158" s="274"/>
      <c r="S1158" s="274"/>
      <c r="T1158" s="275"/>
      <c r="U1158" s="13"/>
      <c r="V1158" s="13"/>
      <c r="W1158" s="13"/>
      <c r="X1158" s="13"/>
      <c r="Y1158" s="13"/>
      <c r="Z1158" s="13"/>
      <c r="AA1158" s="13"/>
      <c r="AB1158" s="13"/>
      <c r="AC1158" s="13"/>
      <c r="AD1158" s="13"/>
      <c r="AE1158" s="13"/>
      <c r="AT1158" s="276" t="s">
        <v>271</v>
      </c>
      <c r="AU1158" s="276" t="s">
        <v>99</v>
      </c>
      <c r="AV1158" s="13" t="s">
        <v>99</v>
      </c>
      <c r="AW1158" s="13" t="s">
        <v>38</v>
      </c>
      <c r="AX1158" s="13" t="s">
        <v>83</v>
      </c>
      <c r="AY1158" s="276" t="s">
        <v>184</v>
      </c>
    </row>
    <row r="1159" s="16" customFormat="1">
      <c r="A1159" s="16"/>
      <c r="B1159" s="298"/>
      <c r="C1159" s="299"/>
      <c r="D1159" s="258" t="s">
        <v>271</v>
      </c>
      <c r="E1159" s="300" t="s">
        <v>1</v>
      </c>
      <c r="F1159" s="301" t="s">
        <v>346</v>
      </c>
      <c r="G1159" s="299"/>
      <c r="H1159" s="302">
        <v>52.051000000000002</v>
      </c>
      <c r="I1159" s="303"/>
      <c r="J1159" s="299"/>
      <c r="K1159" s="299"/>
      <c r="L1159" s="304"/>
      <c r="M1159" s="305"/>
      <c r="N1159" s="306"/>
      <c r="O1159" s="306"/>
      <c r="P1159" s="306"/>
      <c r="Q1159" s="306"/>
      <c r="R1159" s="306"/>
      <c r="S1159" s="306"/>
      <c r="T1159" s="307"/>
      <c r="U1159" s="16"/>
      <c r="V1159" s="16"/>
      <c r="W1159" s="16"/>
      <c r="X1159" s="16"/>
      <c r="Y1159" s="16"/>
      <c r="Z1159" s="16"/>
      <c r="AA1159" s="16"/>
      <c r="AB1159" s="16"/>
      <c r="AC1159" s="16"/>
      <c r="AD1159" s="16"/>
      <c r="AE1159" s="16"/>
      <c r="AT1159" s="308" t="s">
        <v>271</v>
      </c>
      <c r="AU1159" s="308" t="s">
        <v>99</v>
      </c>
      <c r="AV1159" s="16" t="s">
        <v>278</v>
      </c>
      <c r="AW1159" s="16" t="s">
        <v>38</v>
      </c>
      <c r="AX1159" s="16" t="s">
        <v>83</v>
      </c>
      <c r="AY1159" s="308" t="s">
        <v>184</v>
      </c>
    </row>
    <row r="1160" s="13" customFormat="1">
      <c r="A1160" s="13"/>
      <c r="B1160" s="266"/>
      <c r="C1160" s="267"/>
      <c r="D1160" s="258" t="s">
        <v>271</v>
      </c>
      <c r="E1160" s="268" t="s">
        <v>1</v>
      </c>
      <c r="F1160" s="269" t="s">
        <v>1680</v>
      </c>
      <c r="G1160" s="267"/>
      <c r="H1160" s="270">
        <v>118.244</v>
      </c>
      <c r="I1160" s="271"/>
      <c r="J1160" s="267"/>
      <c r="K1160" s="267"/>
      <c r="L1160" s="272"/>
      <c r="M1160" s="273"/>
      <c r="N1160" s="274"/>
      <c r="O1160" s="274"/>
      <c r="P1160" s="274"/>
      <c r="Q1160" s="274"/>
      <c r="R1160" s="274"/>
      <c r="S1160" s="274"/>
      <c r="T1160" s="275"/>
      <c r="U1160" s="13"/>
      <c r="V1160" s="13"/>
      <c r="W1160" s="13"/>
      <c r="X1160" s="13"/>
      <c r="Y1160" s="13"/>
      <c r="Z1160" s="13"/>
      <c r="AA1160" s="13"/>
      <c r="AB1160" s="13"/>
      <c r="AC1160" s="13"/>
      <c r="AD1160" s="13"/>
      <c r="AE1160" s="13"/>
      <c r="AT1160" s="276" t="s">
        <v>271</v>
      </c>
      <c r="AU1160" s="276" t="s">
        <v>99</v>
      </c>
      <c r="AV1160" s="13" t="s">
        <v>99</v>
      </c>
      <c r="AW1160" s="13" t="s">
        <v>38</v>
      </c>
      <c r="AX1160" s="13" t="s">
        <v>83</v>
      </c>
      <c r="AY1160" s="276" t="s">
        <v>184</v>
      </c>
    </row>
    <row r="1161" s="14" customFormat="1">
      <c r="A1161" s="14"/>
      <c r="B1161" s="277"/>
      <c r="C1161" s="278"/>
      <c r="D1161" s="258" t="s">
        <v>271</v>
      </c>
      <c r="E1161" s="279" t="s">
        <v>1</v>
      </c>
      <c r="F1161" s="280" t="s">
        <v>273</v>
      </c>
      <c r="G1161" s="278"/>
      <c r="H1161" s="281">
        <v>170.29499999999999</v>
      </c>
      <c r="I1161" s="282"/>
      <c r="J1161" s="278"/>
      <c r="K1161" s="278"/>
      <c r="L1161" s="283"/>
      <c r="M1161" s="284"/>
      <c r="N1161" s="285"/>
      <c r="O1161" s="285"/>
      <c r="P1161" s="285"/>
      <c r="Q1161" s="285"/>
      <c r="R1161" s="285"/>
      <c r="S1161" s="285"/>
      <c r="T1161" s="286"/>
      <c r="U1161" s="14"/>
      <c r="V1161" s="14"/>
      <c r="W1161" s="14"/>
      <c r="X1161" s="14"/>
      <c r="Y1161" s="14"/>
      <c r="Z1161" s="14"/>
      <c r="AA1161" s="14"/>
      <c r="AB1161" s="14"/>
      <c r="AC1161" s="14"/>
      <c r="AD1161" s="14"/>
      <c r="AE1161" s="14"/>
      <c r="AT1161" s="287" t="s">
        <v>271</v>
      </c>
      <c r="AU1161" s="287" t="s">
        <v>99</v>
      </c>
      <c r="AV1161" s="14" t="s">
        <v>196</v>
      </c>
      <c r="AW1161" s="14" t="s">
        <v>38</v>
      </c>
      <c r="AX1161" s="14" t="s">
        <v>91</v>
      </c>
      <c r="AY1161" s="287" t="s">
        <v>184</v>
      </c>
    </row>
    <row r="1162" s="2" customFormat="1" ht="16.5" customHeight="1">
      <c r="A1162" s="40"/>
      <c r="B1162" s="41"/>
      <c r="C1162" s="245" t="s">
        <v>1681</v>
      </c>
      <c r="D1162" s="245" t="s">
        <v>187</v>
      </c>
      <c r="E1162" s="246" t="s">
        <v>1682</v>
      </c>
      <c r="F1162" s="247" t="s">
        <v>1683</v>
      </c>
      <c r="G1162" s="248" t="s">
        <v>269</v>
      </c>
      <c r="H1162" s="249">
        <v>155.53999999999999</v>
      </c>
      <c r="I1162" s="250"/>
      <c r="J1162" s="251">
        <f>ROUND(I1162*H1162,2)</f>
        <v>0</v>
      </c>
      <c r="K1162" s="247" t="s">
        <v>191</v>
      </c>
      <c r="L1162" s="46"/>
      <c r="M1162" s="252" t="s">
        <v>1</v>
      </c>
      <c r="N1162" s="253" t="s">
        <v>49</v>
      </c>
      <c r="O1162" s="93"/>
      <c r="P1162" s="254">
        <f>O1162*H1162</f>
        <v>0</v>
      </c>
      <c r="Q1162" s="254">
        <v>0</v>
      </c>
      <c r="R1162" s="254">
        <f>Q1162*H1162</f>
        <v>0</v>
      </c>
      <c r="S1162" s="254">
        <v>0.017999999999999999</v>
      </c>
      <c r="T1162" s="255">
        <f>S1162*H1162</f>
        <v>2.7997199999999998</v>
      </c>
      <c r="U1162" s="40"/>
      <c r="V1162" s="40"/>
      <c r="W1162" s="40"/>
      <c r="X1162" s="40"/>
      <c r="Y1162" s="40"/>
      <c r="Z1162" s="40"/>
      <c r="AA1162" s="40"/>
      <c r="AB1162" s="40"/>
      <c r="AC1162" s="40"/>
      <c r="AD1162" s="40"/>
      <c r="AE1162" s="40"/>
      <c r="AR1162" s="256" t="s">
        <v>332</v>
      </c>
      <c r="AT1162" s="256" t="s">
        <v>187</v>
      </c>
      <c r="AU1162" s="256" t="s">
        <v>99</v>
      </c>
      <c r="AY1162" s="18" t="s">
        <v>184</v>
      </c>
      <c r="BE1162" s="257">
        <f>IF(N1162="základní",J1162,0)</f>
        <v>0</v>
      </c>
      <c r="BF1162" s="257">
        <f>IF(N1162="snížená",J1162,0)</f>
        <v>0</v>
      </c>
      <c r="BG1162" s="257">
        <f>IF(N1162="zákl. přenesená",J1162,0)</f>
        <v>0</v>
      </c>
      <c r="BH1162" s="257">
        <f>IF(N1162="sníž. přenesená",J1162,0)</f>
        <v>0</v>
      </c>
      <c r="BI1162" s="257">
        <f>IF(N1162="nulová",J1162,0)</f>
        <v>0</v>
      </c>
      <c r="BJ1162" s="18" t="s">
        <v>99</v>
      </c>
      <c r="BK1162" s="257">
        <f>ROUND(I1162*H1162,2)</f>
        <v>0</v>
      </c>
      <c r="BL1162" s="18" t="s">
        <v>332</v>
      </c>
      <c r="BM1162" s="256" t="s">
        <v>1684</v>
      </c>
    </row>
    <row r="1163" s="15" customFormat="1">
      <c r="A1163" s="15"/>
      <c r="B1163" s="288"/>
      <c r="C1163" s="289"/>
      <c r="D1163" s="258" t="s">
        <v>271</v>
      </c>
      <c r="E1163" s="290" t="s">
        <v>1</v>
      </c>
      <c r="F1163" s="291" t="s">
        <v>760</v>
      </c>
      <c r="G1163" s="289"/>
      <c r="H1163" s="290" t="s">
        <v>1</v>
      </c>
      <c r="I1163" s="292"/>
      <c r="J1163" s="289"/>
      <c r="K1163" s="289"/>
      <c r="L1163" s="293"/>
      <c r="M1163" s="294"/>
      <c r="N1163" s="295"/>
      <c r="O1163" s="295"/>
      <c r="P1163" s="295"/>
      <c r="Q1163" s="295"/>
      <c r="R1163" s="295"/>
      <c r="S1163" s="295"/>
      <c r="T1163" s="296"/>
      <c r="U1163" s="15"/>
      <c r="V1163" s="15"/>
      <c r="W1163" s="15"/>
      <c r="X1163" s="15"/>
      <c r="Y1163" s="15"/>
      <c r="Z1163" s="15"/>
      <c r="AA1163" s="15"/>
      <c r="AB1163" s="15"/>
      <c r="AC1163" s="15"/>
      <c r="AD1163" s="15"/>
      <c r="AE1163" s="15"/>
      <c r="AT1163" s="297" t="s">
        <v>271</v>
      </c>
      <c r="AU1163" s="297" t="s">
        <v>99</v>
      </c>
      <c r="AV1163" s="15" t="s">
        <v>91</v>
      </c>
      <c r="AW1163" s="15" t="s">
        <v>38</v>
      </c>
      <c r="AX1163" s="15" t="s">
        <v>83</v>
      </c>
      <c r="AY1163" s="297" t="s">
        <v>184</v>
      </c>
    </row>
    <row r="1164" s="13" customFormat="1">
      <c r="A1164" s="13"/>
      <c r="B1164" s="266"/>
      <c r="C1164" s="267"/>
      <c r="D1164" s="258" t="s">
        <v>271</v>
      </c>
      <c r="E1164" s="268" t="s">
        <v>1</v>
      </c>
      <c r="F1164" s="269" t="s">
        <v>1685</v>
      </c>
      <c r="G1164" s="267"/>
      <c r="H1164" s="270">
        <v>155.53999999999999</v>
      </c>
      <c r="I1164" s="271"/>
      <c r="J1164" s="267"/>
      <c r="K1164" s="267"/>
      <c r="L1164" s="272"/>
      <c r="M1164" s="273"/>
      <c r="N1164" s="274"/>
      <c r="O1164" s="274"/>
      <c r="P1164" s="274"/>
      <c r="Q1164" s="274"/>
      <c r="R1164" s="274"/>
      <c r="S1164" s="274"/>
      <c r="T1164" s="275"/>
      <c r="U1164" s="13"/>
      <c r="V1164" s="13"/>
      <c r="W1164" s="13"/>
      <c r="X1164" s="13"/>
      <c r="Y1164" s="13"/>
      <c r="Z1164" s="13"/>
      <c r="AA1164" s="13"/>
      <c r="AB1164" s="13"/>
      <c r="AC1164" s="13"/>
      <c r="AD1164" s="13"/>
      <c r="AE1164" s="13"/>
      <c r="AT1164" s="276" t="s">
        <v>271</v>
      </c>
      <c r="AU1164" s="276" t="s">
        <v>99</v>
      </c>
      <c r="AV1164" s="13" t="s">
        <v>99</v>
      </c>
      <c r="AW1164" s="13" t="s">
        <v>38</v>
      </c>
      <c r="AX1164" s="13" t="s">
        <v>83</v>
      </c>
      <c r="AY1164" s="276" t="s">
        <v>184</v>
      </c>
    </row>
    <row r="1165" s="14" customFormat="1">
      <c r="A1165" s="14"/>
      <c r="B1165" s="277"/>
      <c r="C1165" s="278"/>
      <c r="D1165" s="258" t="s">
        <v>271</v>
      </c>
      <c r="E1165" s="279" t="s">
        <v>1</v>
      </c>
      <c r="F1165" s="280" t="s">
        <v>273</v>
      </c>
      <c r="G1165" s="278"/>
      <c r="H1165" s="281">
        <v>155.53999999999999</v>
      </c>
      <c r="I1165" s="282"/>
      <c r="J1165" s="278"/>
      <c r="K1165" s="278"/>
      <c r="L1165" s="283"/>
      <c r="M1165" s="284"/>
      <c r="N1165" s="285"/>
      <c r="O1165" s="285"/>
      <c r="P1165" s="285"/>
      <c r="Q1165" s="285"/>
      <c r="R1165" s="285"/>
      <c r="S1165" s="285"/>
      <c r="T1165" s="286"/>
      <c r="U1165" s="14"/>
      <c r="V1165" s="14"/>
      <c r="W1165" s="14"/>
      <c r="X1165" s="14"/>
      <c r="Y1165" s="14"/>
      <c r="Z1165" s="14"/>
      <c r="AA1165" s="14"/>
      <c r="AB1165" s="14"/>
      <c r="AC1165" s="14"/>
      <c r="AD1165" s="14"/>
      <c r="AE1165" s="14"/>
      <c r="AT1165" s="287" t="s">
        <v>271</v>
      </c>
      <c r="AU1165" s="287" t="s">
        <v>99</v>
      </c>
      <c r="AV1165" s="14" t="s">
        <v>196</v>
      </c>
      <c r="AW1165" s="14" t="s">
        <v>38</v>
      </c>
      <c r="AX1165" s="14" t="s">
        <v>91</v>
      </c>
      <c r="AY1165" s="287" t="s">
        <v>184</v>
      </c>
    </row>
    <row r="1166" s="2" customFormat="1" ht="16.5" customHeight="1">
      <c r="A1166" s="40"/>
      <c r="B1166" s="41"/>
      <c r="C1166" s="245" t="s">
        <v>1686</v>
      </c>
      <c r="D1166" s="245" t="s">
        <v>187</v>
      </c>
      <c r="E1166" s="246" t="s">
        <v>1687</v>
      </c>
      <c r="F1166" s="247" t="s">
        <v>1688</v>
      </c>
      <c r="G1166" s="248" t="s">
        <v>269</v>
      </c>
      <c r="H1166" s="249">
        <v>171</v>
      </c>
      <c r="I1166" s="250"/>
      <c r="J1166" s="251">
        <f>ROUND(I1166*H1166,2)</f>
        <v>0</v>
      </c>
      <c r="K1166" s="247" t="s">
        <v>191</v>
      </c>
      <c r="L1166" s="46"/>
      <c r="M1166" s="252" t="s">
        <v>1</v>
      </c>
      <c r="N1166" s="253" t="s">
        <v>49</v>
      </c>
      <c r="O1166" s="93"/>
      <c r="P1166" s="254">
        <f>O1166*H1166</f>
        <v>0</v>
      </c>
      <c r="Q1166" s="254">
        <v>0</v>
      </c>
      <c r="R1166" s="254">
        <f>Q1166*H1166</f>
        <v>0</v>
      </c>
      <c r="S1166" s="254">
        <v>0.017999999999999999</v>
      </c>
      <c r="T1166" s="255">
        <f>S1166*H1166</f>
        <v>3.0779999999999998</v>
      </c>
      <c r="U1166" s="40"/>
      <c r="V1166" s="40"/>
      <c r="W1166" s="40"/>
      <c r="X1166" s="40"/>
      <c r="Y1166" s="40"/>
      <c r="Z1166" s="40"/>
      <c r="AA1166" s="40"/>
      <c r="AB1166" s="40"/>
      <c r="AC1166" s="40"/>
      <c r="AD1166" s="40"/>
      <c r="AE1166" s="40"/>
      <c r="AR1166" s="256" t="s">
        <v>332</v>
      </c>
      <c r="AT1166" s="256" t="s">
        <v>187</v>
      </c>
      <c r="AU1166" s="256" t="s">
        <v>99</v>
      </c>
      <c r="AY1166" s="18" t="s">
        <v>184</v>
      </c>
      <c r="BE1166" s="257">
        <f>IF(N1166="základní",J1166,0)</f>
        <v>0</v>
      </c>
      <c r="BF1166" s="257">
        <f>IF(N1166="snížená",J1166,0)</f>
        <v>0</v>
      </c>
      <c r="BG1166" s="257">
        <f>IF(N1166="zákl. přenesená",J1166,0)</f>
        <v>0</v>
      </c>
      <c r="BH1166" s="257">
        <f>IF(N1166="sníž. přenesená",J1166,0)</f>
        <v>0</v>
      </c>
      <c r="BI1166" s="257">
        <f>IF(N1166="nulová",J1166,0)</f>
        <v>0</v>
      </c>
      <c r="BJ1166" s="18" t="s">
        <v>99</v>
      </c>
      <c r="BK1166" s="257">
        <f>ROUND(I1166*H1166,2)</f>
        <v>0</v>
      </c>
      <c r="BL1166" s="18" t="s">
        <v>332</v>
      </c>
      <c r="BM1166" s="256" t="s">
        <v>1689</v>
      </c>
    </row>
    <row r="1167" s="15" customFormat="1">
      <c r="A1167" s="15"/>
      <c r="B1167" s="288"/>
      <c r="C1167" s="289"/>
      <c r="D1167" s="258" t="s">
        <v>271</v>
      </c>
      <c r="E1167" s="290" t="s">
        <v>1</v>
      </c>
      <c r="F1167" s="291" t="s">
        <v>548</v>
      </c>
      <c r="G1167" s="289"/>
      <c r="H1167" s="290" t="s">
        <v>1</v>
      </c>
      <c r="I1167" s="292"/>
      <c r="J1167" s="289"/>
      <c r="K1167" s="289"/>
      <c r="L1167" s="293"/>
      <c r="M1167" s="294"/>
      <c r="N1167" s="295"/>
      <c r="O1167" s="295"/>
      <c r="P1167" s="295"/>
      <c r="Q1167" s="295"/>
      <c r="R1167" s="295"/>
      <c r="S1167" s="295"/>
      <c r="T1167" s="296"/>
      <c r="U1167" s="15"/>
      <c r="V1167" s="15"/>
      <c r="W1167" s="15"/>
      <c r="X1167" s="15"/>
      <c r="Y1167" s="15"/>
      <c r="Z1167" s="15"/>
      <c r="AA1167" s="15"/>
      <c r="AB1167" s="15"/>
      <c r="AC1167" s="15"/>
      <c r="AD1167" s="15"/>
      <c r="AE1167" s="15"/>
      <c r="AT1167" s="297" t="s">
        <v>271</v>
      </c>
      <c r="AU1167" s="297" t="s">
        <v>99</v>
      </c>
      <c r="AV1167" s="15" t="s">
        <v>91</v>
      </c>
      <c r="AW1167" s="15" t="s">
        <v>38</v>
      </c>
      <c r="AX1167" s="15" t="s">
        <v>83</v>
      </c>
      <c r="AY1167" s="297" t="s">
        <v>184</v>
      </c>
    </row>
    <row r="1168" s="13" customFormat="1">
      <c r="A1168" s="13"/>
      <c r="B1168" s="266"/>
      <c r="C1168" s="267"/>
      <c r="D1168" s="258" t="s">
        <v>271</v>
      </c>
      <c r="E1168" s="268" t="s">
        <v>1</v>
      </c>
      <c r="F1168" s="269" t="s">
        <v>1532</v>
      </c>
      <c r="G1168" s="267"/>
      <c r="H1168" s="270">
        <v>40.5</v>
      </c>
      <c r="I1168" s="271"/>
      <c r="J1168" s="267"/>
      <c r="K1168" s="267"/>
      <c r="L1168" s="272"/>
      <c r="M1168" s="273"/>
      <c r="N1168" s="274"/>
      <c r="O1168" s="274"/>
      <c r="P1168" s="274"/>
      <c r="Q1168" s="274"/>
      <c r="R1168" s="274"/>
      <c r="S1168" s="274"/>
      <c r="T1168" s="275"/>
      <c r="U1168" s="13"/>
      <c r="V1168" s="13"/>
      <c r="W1168" s="13"/>
      <c r="X1168" s="13"/>
      <c r="Y1168" s="13"/>
      <c r="Z1168" s="13"/>
      <c r="AA1168" s="13"/>
      <c r="AB1168" s="13"/>
      <c r="AC1168" s="13"/>
      <c r="AD1168" s="13"/>
      <c r="AE1168" s="13"/>
      <c r="AT1168" s="276" t="s">
        <v>271</v>
      </c>
      <c r="AU1168" s="276" t="s">
        <v>99</v>
      </c>
      <c r="AV1168" s="13" t="s">
        <v>99</v>
      </c>
      <c r="AW1168" s="13" t="s">
        <v>38</v>
      </c>
      <c r="AX1168" s="13" t="s">
        <v>83</v>
      </c>
      <c r="AY1168" s="276" t="s">
        <v>184</v>
      </c>
    </row>
    <row r="1169" s="13" customFormat="1">
      <c r="A1169" s="13"/>
      <c r="B1169" s="266"/>
      <c r="C1169" s="267"/>
      <c r="D1169" s="258" t="s">
        <v>271</v>
      </c>
      <c r="E1169" s="268" t="s">
        <v>1</v>
      </c>
      <c r="F1169" s="269" t="s">
        <v>1533</v>
      </c>
      <c r="G1169" s="267"/>
      <c r="H1169" s="270">
        <v>130.5</v>
      </c>
      <c r="I1169" s="271"/>
      <c r="J1169" s="267"/>
      <c r="K1169" s="267"/>
      <c r="L1169" s="272"/>
      <c r="M1169" s="273"/>
      <c r="N1169" s="274"/>
      <c r="O1169" s="274"/>
      <c r="P1169" s="274"/>
      <c r="Q1169" s="274"/>
      <c r="R1169" s="274"/>
      <c r="S1169" s="274"/>
      <c r="T1169" s="275"/>
      <c r="U1169" s="13"/>
      <c r="V1169" s="13"/>
      <c r="W1169" s="13"/>
      <c r="X1169" s="13"/>
      <c r="Y1169" s="13"/>
      <c r="Z1169" s="13"/>
      <c r="AA1169" s="13"/>
      <c r="AB1169" s="13"/>
      <c r="AC1169" s="13"/>
      <c r="AD1169" s="13"/>
      <c r="AE1169" s="13"/>
      <c r="AT1169" s="276" t="s">
        <v>271</v>
      </c>
      <c r="AU1169" s="276" t="s">
        <v>99</v>
      </c>
      <c r="AV1169" s="13" t="s">
        <v>99</v>
      </c>
      <c r="AW1169" s="13" t="s">
        <v>38</v>
      </c>
      <c r="AX1169" s="13" t="s">
        <v>83</v>
      </c>
      <c r="AY1169" s="276" t="s">
        <v>184</v>
      </c>
    </row>
    <row r="1170" s="14" customFormat="1">
      <c r="A1170" s="14"/>
      <c r="B1170" s="277"/>
      <c r="C1170" s="278"/>
      <c r="D1170" s="258" t="s">
        <v>271</v>
      </c>
      <c r="E1170" s="279" t="s">
        <v>1</v>
      </c>
      <c r="F1170" s="280" t="s">
        <v>273</v>
      </c>
      <c r="G1170" s="278"/>
      <c r="H1170" s="281">
        <v>171</v>
      </c>
      <c r="I1170" s="282"/>
      <c r="J1170" s="278"/>
      <c r="K1170" s="278"/>
      <c r="L1170" s="283"/>
      <c r="M1170" s="284"/>
      <c r="N1170" s="285"/>
      <c r="O1170" s="285"/>
      <c r="P1170" s="285"/>
      <c r="Q1170" s="285"/>
      <c r="R1170" s="285"/>
      <c r="S1170" s="285"/>
      <c r="T1170" s="286"/>
      <c r="U1170" s="14"/>
      <c r="V1170" s="14"/>
      <c r="W1170" s="14"/>
      <c r="X1170" s="14"/>
      <c r="Y1170" s="14"/>
      <c r="Z1170" s="14"/>
      <c r="AA1170" s="14"/>
      <c r="AB1170" s="14"/>
      <c r="AC1170" s="14"/>
      <c r="AD1170" s="14"/>
      <c r="AE1170" s="14"/>
      <c r="AT1170" s="287" t="s">
        <v>271</v>
      </c>
      <c r="AU1170" s="287" t="s">
        <v>99</v>
      </c>
      <c r="AV1170" s="14" t="s">
        <v>196</v>
      </c>
      <c r="AW1170" s="14" t="s">
        <v>38</v>
      </c>
      <c r="AX1170" s="14" t="s">
        <v>91</v>
      </c>
      <c r="AY1170" s="287" t="s">
        <v>184</v>
      </c>
    </row>
    <row r="1171" s="2" customFormat="1" ht="16.5" customHeight="1">
      <c r="A1171" s="40"/>
      <c r="B1171" s="41"/>
      <c r="C1171" s="245" t="s">
        <v>1690</v>
      </c>
      <c r="D1171" s="245" t="s">
        <v>187</v>
      </c>
      <c r="E1171" s="246" t="s">
        <v>1691</v>
      </c>
      <c r="F1171" s="247" t="s">
        <v>1692</v>
      </c>
      <c r="G1171" s="248" t="s">
        <v>269</v>
      </c>
      <c r="H1171" s="249">
        <v>336.29000000000002</v>
      </c>
      <c r="I1171" s="250"/>
      <c r="J1171" s="251">
        <f>ROUND(I1171*H1171,2)</f>
        <v>0</v>
      </c>
      <c r="K1171" s="247" t="s">
        <v>191</v>
      </c>
      <c r="L1171" s="46"/>
      <c r="M1171" s="252" t="s">
        <v>1</v>
      </c>
      <c r="N1171" s="253" t="s">
        <v>49</v>
      </c>
      <c r="O1171" s="93"/>
      <c r="P1171" s="254">
        <f>O1171*H1171</f>
        <v>0</v>
      </c>
      <c r="Q1171" s="254">
        <v>0</v>
      </c>
      <c r="R1171" s="254">
        <f>Q1171*H1171</f>
        <v>0</v>
      </c>
      <c r="S1171" s="254">
        <v>0.029999999999999999</v>
      </c>
      <c r="T1171" s="255">
        <f>S1171*H1171</f>
        <v>10.088700000000001</v>
      </c>
      <c r="U1171" s="40"/>
      <c r="V1171" s="40"/>
      <c r="W1171" s="40"/>
      <c r="X1171" s="40"/>
      <c r="Y1171" s="40"/>
      <c r="Z1171" s="40"/>
      <c r="AA1171" s="40"/>
      <c r="AB1171" s="40"/>
      <c r="AC1171" s="40"/>
      <c r="AD1171" s="40"/>
      <c r="AE1171" s="40"/>
      <c r="AR1171" s="256" t="s">
        <v>332</v>
      </c>
      <c r="AT1171" s="256" t="s">
        <v>187</v>
      </c>
      <c r="AU1171" s="256" t="s">
        <v>99</v>
      </c>
      <c r="AY1171" s="18" t="s">
        <v>184</v>
      </c>
      <c r="BE1171" s="257">
        <f>IF(N1171="základní",J1171,0)</f>
        <v>0</v>
      </c>
      <c r="BF1171" s="257">
        <f>IF(N1171="snížená",J1171,0)</f>
        <v>0</v>
      </c>
      <c r="BG1171" s="257">
        <f>IF(N1171="zákl. přenesená",J1171,0)</f>
        <v>0</v>
      </c>
      <c r="BH1171" s="257">
        <f>IF(N1171="sníž. přenesená",J1171,0)</f>
        <v>0</v>
      </c>
      <c r="BI1171" s="257">
        <f>IF(N1171="nulová",J1171,0)</f>
        <v>0</v>
      </c>
      <c r="BJ1171" s="18" t="s">
        <v>99</v>
      </c>
      <c r="BK1171" s="257">
        <f>ROUND(I1171*H1171,2)</f>
        <v>0</v>
      </c>
      <c r="BL1171" s="18" t="s">
        <v>332</v>
      </c>
      <c r="BM1171" s="256" t="s">
        <v>1693</v>
      </c>
    </row>
    <row r="1172" s="15" customFormat="1">
      <c r="A1172" s="15"/>
      <c r="B1172" s="288"/>
      <c r="C1172" s="289"/>
      <c r="D1172" s="258" t="s">
        <v>271</v>
      </c>
      <c r="E1172" s="290" t="s">
        <v>1</v>
      </c>
      <c r="F1172" s="291" t="s">
        <v>760</v>
      </c>
      <c r="G1172" s="289"/>
      <c r="H1172" s="290" t="s">
        <v>1</v>
      </c>
      <c r="I1172" s="292"/>
      <c r="J1172" s="289"/>
      <c r="K1172" s="289"/>
      <c r="L1172" s="293"/>
      <c r="M1172" s="294"/>
      <c r="N1172" s="295"/>
      <c r="O1172" s="295"/>
      <c r="P1172" s="295"/>
      <c r="Q1172" s="295"/>
      <c r="R1172" s="295"/>
      <c r="S1172" s="295"/>
      <c r="T1172" s="296"/>
      <c r="U1172" s="15"/>
      <c r="V1172" s="15"/>
      <c r="W1172" s="15"/>
      <c r="X1172" s="15"/>
      <c r="Y1172" s="15"/>
      <c r="Z1172" s="15"/>
      <c r="AA1172" s="15"/>
      <c r="AB1172" s="15"/>
      <c r="AC1172" s="15"/>
      <c r="AD1172" s="15"/>
      <c r="AE1172" s="15"/>
      <c r="AT1172" s="297" t="s">
        <v>271</v>
      </c>
      <c r="AU1172" s="297" t="s">
        <v>99</v>
      </c>
      <c r="AV1172" s="15" t="s">
        <v>91</v>
      </c>
      <c r="AW1172" s="15" t="s">
        <v>38</v>
      </c>
      <c r="AX1172" s="15" t="s">
        <v>83</v>
      </c>
      <c r="AY1172" s="297" t="s">
        <v>184</v>
      </c>
    </row>
    <row r="1173" s="13" customFormat="1">
      <c r="A1173" s="13"/>
      <c r="B1173" s="266"/>
      <c r="C1173" s="267"/>
      <c r="D1173" s="258" t="s">
        <v>271</v>
      </c>
      <c r="E1173" s="268" t="s">
        <v>1</v>
      </c>
      <c r="F1173" s="269" t="s">
        <v>1527</v>
      </c>
      <c r="G1173" s="267"/>
      <c r="H1173" s="270">
        <v>180.75</v>
      </c>
      <c r="I1173" s="271"/>
      <c r="J1173" s="267"/>
      <c r="K1173" s="267"/>
      <c r="L1173" s="272"/>
      <c r="M1173" s="273"/>
      <c r="N1173" s="274"/>
      <c r="O1173" s="274"/>
      <c r="P1173" s="274"/>
      <c r="Q1173" s="274"/>
      <c r="R1173" s="274"/>
      <c r="S1173" s="274"/>
      <c r="T1173" s="275"/>
      <c r="U1173" s="13"/>
      <c r="V1173" s="13"/>
      <c r="W1173" s="13"/>
      <c r="X1173" s="13"/>
      <c r="Y1173" s="13"/>
      <c r="Z1173" s="13"/>
      <c r="AA1173" s="13"/>
      <c r="AB1173" s="13"/>
      <c r="AC1173" s="13"/>
      <c r="AD1173" s="13"/>
      <c r="AE1173" s="13"/>
      <c r="AT1173" s="276" t="s">
        <v>271</v>
      </c>
      <c r="AU1173" s="276" t="s">
        <v>99</v>
      </c>
      <c r="AV1173" s="13" t="s">
        <v>99</v>
      </c>
      <c r="AW1173" s="13" t="s">
        <v>38</v>
      </c>
      <c r="AX1173" s="13" t="s">
        <v>83</v>
      </c>
      <c r="AY1173" s="276" t="s">
        <v>184</v>
      </c>
    </row>
    <row r="1174" s="13" customFormat="1">
      <c r="A1174" s="13"/>
      <c r="B1174" s="266"/>
      <c r="C1174" s="267"/>
      <c r="D1174" s="258" t="s">
        <v>271</v>
      </c>
      <c r="E1174" s="268" t="s">
        <v>1</v>
      </c>
      <c r="F1174" s="269" t="s">
        <v>1694</v>
      </c>
      <c r="G1174" s="267"/>
      <c r="H1174" s="270">
        <v>155.53999999999999</v>
      </c>
      <c r="I1174" s="271"/>
      <c r="J1174" s="267"/>
      <c r="K1174" s="267"/>
      <c r="L1174" s="272"/>
      <c r="M1174" s="273"/>
      <c r="N1174" s="274"/>
      <c r="O1174" s="274"/>
      <c r="P1174" s="274"/>
      <c r="Q1174" s="274"/>
      <c r="R1174" s="274"/>
      <c r="S1174" s="274"/>
      <c r="T1174" s="275"/>
      <c r="U1174" s="13"/>
      <c r="V1174" s="13"/>
      <c r="W1174" s="13"/>
      <c r="X1174" s="13"/>
      <c r="Y1174" s="13"/>
      <c r="Z1174" s="13"/>
      <c r="AA1174" s="13"/>
      <c r="AB1174" s="13"/>
      <c r="AC1174" s="13"/>
      <c r="AD1174" s="13"/>
      <c r="AE1174" s="13"/>
      <c r="AT1174" s="276" t="s">
        <v>271</v>
      </c>
      <c r="AU1174" s="276" t="s">
        <v>99</v>
      </c>
      <c r="AV1174" s="13" t="s">
        <v>99</v>
      </c>
      <c r="AW1174" s="13" t="s">
        <v>38</v>
      </c>
      <c r="AX1174" s="13" t="s">
        <v>83</v>
      </c>
      <c r="AY1174" s="276" t="s">
        <v>184</v>
      </c>
    </row>
    <row r="1175" s="14" customFormat="1">
      <c r="A1175" s="14"/>
      <c r="B1175" s="277"/>
      <c r="C1175" s="278"/>
      <c r="D1175" s="258" t="s">
        <v>271</v>
      </c>
      <c r="E1175" s="279" t="s">
        <v>1</v>
      </c>
      <c r="F1175" s="280" t="s">
        <v>273</v>
      </c>
      <c r="G1175" s="278"/>
      <c r="H1175" s="281">
        <v>336.29000000000002</v>
      </c>
      <c r="I1175" s="282"/>
      <c r="J1175" s="278"/>
      <c r="K1175" s="278"/>
      <c r="L1175" s="283"/>
      <c r="M1175" s="284"/>
      <c r="N1175" s="285"/>
      <c r="O1175" s="285"/>
      <c r="P1175" s="285"/>
      <c r="Q1175" s="285"/>
      <c r="R1175" s="285"/>
      <c r="S1175" s="285"/>
      <c r="T1175" s="286"/>
      <c r="U1175" s="14"/>
      <c r="V1175" s="14"/>
      <c r="W1175" s="14"/>
      <c r="X1175" s="14"/>
      <c r="Y1175" s="14"/>
      <c r="Z1175" s="14"/>
      <c r="AA1175" s="14"/>
      <c r="AB1175" s="14"/>
      <c r="AC1175" s="14"/>
      <c r="AD1175" s="14"/>
      <c r="AE1175" s="14"/>
      <c r="AT1175" s="287" t="s">
        <v>271</v>
      </c>
      <c r="AU1175" s="287" t="s">
        <v>99</v>
      </c>
      <c r="AV1175" s="14" t="s">
        <v>196</v>
      </c>
      <c r="AW1175" s="14" t="s">
        <v>38</v>
      </c>
      <c r="AX1175" s="14" t="s">
        <v>91</v>
      </c>
      <c r="AY1175" s="287" t="s">
        <v>184</v>
      </c>
    </row>
    <row r="1176" s="2" customFormat="1" ht="16.5" customHeight="1">
      <c r="A1176" s="40"/>
      <c r="B1176" s="41"/>
      <c r="C1176" s="245" t="s">
        <v>1695</v>
      </c>
      <c r="D1176" s="245" t="s">
        <v>187</v>
      </c>
      <c r="E1176" s="246" t="s">
        <v>1696</v>
      </c>
      <c r="F1176" s="247" t="s">
        <v>1697</v>
      </c>
      <c r="G1176" s="248" t="s">
        <v>309</v>
      </c>
      <c r="H1176" s="249">
        <v>297</v>
      </c>
      <c r="I1176" s="250"/>
      <c r="J1176" s="251">
        <f>ROUND(I1176*H1176,2)</f>
        <v>0</v>
      </c>
      <c r="K1176" s="247" t="s">
        <v>191</v>
      </c>
      <c r="L1176" s="46"/>
      <c r="M1176" s="252" t="s">
        <v>1</v>
      </c>
      <c r="N1176" s="253" t="s">
        <v>49</v>
      </c>
      <c r="O1176" s="93"/>
      <c r="P1176" s="254">
        <f>O1176*H1176</f>
        <v>0</v>
      </c>
      <c r="Q1176" s="254">
        <v>0</v>
      </c>
      <c r="R1176" s="254">
        <f>Q1176*H1176</f>
        <v>0</v>
      </c>
      <c r="S1176" s="254">
        <v>0.025000000000000001</v>
      </c>
      <c r="T1176" s="255">
        <f>S1176*H1176</f>
        <v>7.4250000000000007</v>
      </c>
      <c r="U1176" s="40"/>
      <c r="V1176" s="40"/>
      <c r="W1176" s="40"/>
      <c r="X1176" s="40"/>
      <c r="Y1176" s="40"/>
      <c r="Z1176" s="40"/>
      <c r="AA1176" s="40"/>
      <c r="AB1176" s="40"/>
      <c r="AC1176" s="40"/>
      <c r="AD1176" s="40"/>
      <c r="AE1176" s="40"/>
      <c r="AR1176" s="256" t="s">
        <v>332</v>
      </c>
      <c r="AT1176" s="256" t="s">
        <v>187</v>
      </c>
      <c r="AU1176" s="256" t="s">
        <v>99</v>
      </c>
      <c r="AY1176" s="18" t="s">
        <v>184</v>
      </c>
      <c r="BE1176" s="257">
        <f>IF(N1176="základní",J1176,0)</f>
        <v>0</v>
      </c>
      <c r="BF1176" s="257">
        <f>IF(N1176="snížená",J1176,0)</f>
        <v>0</v>
      </c>
      <c r="BG1176" s="257">
        <f>IF(N1176="zákl. přenesená",J1176,0)</f>
        <v>0</v>
      </c>
      <c r="BH1176" s="257">
        <f>IF(N1176="sníž. přenesená",J1176,0)</f>
        <v>0</v>
      </c>
      <c r="BI1176" s="257">
        <f>IF(N1176="nulová",J1176,0)</f>
        <v>0</v>
      </c>
      <c r="BJ1176" s="18" t="s">
        <v>99</v>
      </c>
      <c r="BK1176" s="257">
        <f>ROUND(I1176*H1176,2)</f>
        <v>0</v>
      </c>
      <c r="BL1176" s="18" t="s">
        <v>332</v>
      </c>
      <c r="BM1176" s="256" t="s">
        <v>1698</v>
      </c>
    </row>
    <row r="1177" s="15" customFormat="1">
      <c r="A1177" s="15"/>
      <c r="B1177" s="288"/>
      <c r="C1177" s="289"/>
      <c r="D1177" s="258" t="s">
        <v>271</v>
      </c>
      <c r="E1177" s="290" t="s">
        <v>1</v>
      </c>
      <c r="F1177" s="291" t="s">
        <v>548</v>
      </c>
      <c r="G1177" s="289"/>
      <c r="H1177" s="290" t="s">
        <v>1</v>
      </c>
      <c r="I1177" s="292"/>
      <c r="J1177" s="289"/>
      <c r="K1177" s="289"/>
      <c r="L1177" s="293"/>
      <c r="M1177" s="294"/>
      <c r="N1177" s="295"/>
      <c r="O1177" s="295"/>
      <c r="P1177" s="295"/>
      <c r="Q1177" s="295"/>
      <c r="R1177" s="295"/>
      <c r="S1177" s="295"/>
      <c r="T1177" s="296"/>
      <c r="U1177" s="15"/>
      <c r="V1177" s="15"/>
      <c r="W1177" s="15"/>
      <c r="X1177" s="15"/>
      <c r="Y1177" s="15"/>
      <c r="Z1177" s="15"/>
      <c r="AA1177" s="15"/>
      <c r="AB1177" s="15"/>
      <c r="AC1177" s="15"/>
      <c r="AD1177" s="15"/>
      <c r="AE1177" s="15"/>
      <c r="AT1177" s="297" t="s">
        <v>271</v>
      </c>
      <c r="AU1177" s="297" t="s">
        <v>99</v>
      </c>
      <c r="AV1177" s="15" t="s">
        <v>91</v>
      </c>
      <c r="AW1177" s="15" t="s">
        <v>38</v>
      </c>
      <c r="AX1177" s="15" t="s">
        <v>83</v>
      </c>
      <c r="AY1177" s="297" t="s">
        <v>184</v>
      </c>
    </row>
    <row r="1178" s="13" customFormat="1">
      <c r="A1178" s="13"/>
      <c r="B1178" s="266"/>
      <c r="C1178" s="267"/>
      <c r="D1178" s="258" t="s">
        <v>271</v>
      </c>
      <c r="E1178" s="268" t="s">
        <v>1</v>
      </c>
      <c r="F1178" s="269" t="s">
        <v>1699</v>
      </c>
      <c r="G1178" s="267"/>
      <c r="H1178" s="270">
        <v>99</v>
      </c>
      <c r="I1178" s="271"/>
      <c r="J1178" s="267"/>
      <c r="K1178" s="267"/>
      <c r="L1178" s="272"/>
      <c r="M1178" s="273"/>
      <c r="N1178" s="274"/>
      <c r="O1178" s="274"/>
      <c r="P1178" s="274"/>
      <c r="Q1178" s="274"/>
      <c r="R1178" s="274"/>
      <c r="S1178" s="274"/>
      <c r="T1178" s="275"/>
      <c r="U1178" s="13"/>
      <c r="V1178" s="13"/>
      <c r="W1178" s="13"/>
      <c r="X1178" s="13"/>
      <c r="Y1178" s="13"/>
      <c r="Z1178" s="13"/>
      <c r="AA1178" s="13"/>
      <c r="AB1178" s="13"/>
      <c r="AC1178" s="13"/>
      <c r="AD1178" s="13"/>
      <c r="AE1178" s="13"/>
      <c r="AT1178" s="276" t="s">
        <v>271</v>
      </c>
      <c r="AU1178" s="276" t="s">
        <v>99</v>
      </c>
      <c r="AV1178" s="13" t="s">
        <v>99</v>
      </c>
      <c r="AW1178" s="13" t="s">
        <v>38</v>
      </c>
      <c r="AX1178" s="13" t="s">
        <v>83</v>
      </c>
      <c r="AY1178" s="276" t="s">
        <v>184</v>
      </c>
    </row>
    <row r="1179" s="13" customFormat="1">
      <c r="A1179" s="13"/>
      <c r="B1179" s="266"/>
      <c r="C1179" s="267"/>
      <c r="D1179" s="258" t="s">
        <v>271</v>
      </c>
      <c r="E1179" s="268" t="s">
        <v>1</v>
      </c>
      <c r="F1179" s="269" t="s">
        <v>1700</v>
      </c>
      <c r="G1179" s="267"/>
      <c r="H1179" s="270">
        <v>198</v>
      </c>
      <c r="I1179" s="271"/>
      <c r="J1179" s="267"/>
      <c r="K1179" s="267"/>
      <c r="L1179" s="272"/>
      <c r="M1179" s="273"/>
      <c r="N1179" s="274"/>
      <c r="O1179" s="274"/>
      <c r="P1179" s="274"/>
      <c r="Q1179" s="274"/>
      <c r="R1179" s="274"/>
      <c r="S1179" s="274"/>
      <c r="T1179" s="275"/>
      <c r="U1179" s="13"/>
      <c r="V1179" s="13"/>
      <c r="W1179" s="13"/>
      <c r="X1179" s="13"/>
      <c r="Y1179" s="13"/>
      <c r="Z1179" s="13"/>
      <c r="AA1179" s="13"/>
      <c r="AB1179" s="13"/>
      <c r="AC1179" s="13"/>
      <c r="AD1179" s="13"/>
      <c r="AE1179" s="13"/>
      <c r="AT1179" s="276" t="s">
        <v>271</v>
      </c>
      <c r="AU1179" s="276" t="s">
        <v>99</v>
      </c>
      <c r="AV1179" s="13" t="s">
        <v>99</v>
      </c>
      <c r="AW1179" s="13" t="s">
        <v>38</v>
      </c>
      <c r="AX1179" s="13" t="s">
        <v>83</v>
      </c>
      <c r="AY1179" s="276" t="s">
        <v>184</v>
      </c>
    </row>
    <row r="1180" s="14" customFormat="1">
      <c r="A1180" s="14"/>
      <c r="B1180" s="277"/>
      <c r="C1180" s="278"/>
      <c r="D1180" s="258" t="s">
        <v>271</v>
      </c>
      <c r="E1180" s="279" t="s">
        <v>1</v>
      </c>
      <c r="F1180" s="280" t="s">
        <v>273</v>
      </c>
      <c r="G1180" s="278"/>
      <c r="H1180" s="281">
        <v>297</v>
      </c>
      <c r="I1180" s="282"/>
      <c r="J1180" s="278"/>
      <c r="K1180" s="278"/>
      <c r="L1180" s="283"/>
      <c r="M1180" s="284"/>
      <c r="N1180" s="285"/>
      <c r="O1180" s="285"/>
      <c r="P1180" s="285"/>
      <c r="Q1180" s="285"/>
      <c r="R1180" s="285"/>
      <c r="S1180" s="285"/>
      <c r="T1180" s="286"/>
      <c r="U1180" s="14"/>
      <c r="V1180" s="14"/>
      <c r="W1180" s="14"/>
      <c r="X1180" s="14"/>
      <c r="Y1180" s="14"/>
      <c r="Z1180" s="14"/>
      <c r="AA1180" s="14"/>
      <c r="AB1180" s="14"/>
      <c r="AC1180" s="14"/>
      <c r="AD1180" s="14"/>
      <c r="AE1180" s="14"/>
      <c r="AT1180" s="287" t="s">
        <v>271</v>
      </c>
      <c r="AU1180" s="287" t="s">
        <v>99</v>
      </c>
      <c r="AV1180" s="14" t="s">
        <v>196</v>
      </c>
      <c r="AW1180" s="14" t="s">
        <v>38</v>
      </c>
      <c r="AX1180" s="14" t="s">
        <v>91</v>
      </c>
      <c r="AY1180" s="287" t="s">
        <v>184</v>
      </c>
    </row>
    <row r="1181" s="2" customFormat="1" ht="16.5" customHeight="1">
      <c r="A1181" s="40"/>
      <c r="B1181" s="41"/>
      <c r="C1181" s="245" t="s">
        <v>1701</v>
      </c>
      <c r="D1181" s="245" t="s">
        <v>187</v>
      </c>
      <c r="E1181" s="246" t="s">
        <v>1702</v>
      </c>
      <c r="F1181" s="247" t="s">
        <v>1703</v>
      </c>
      <c r="G1181" s="248" t="s">
        <v>269</v>
      </c>
      <c r="H1181" s="249">
        <v>492.43000000000001</v>
      </c>
      <c r="I1181" s="250"/>
      <c r="J1181" s="251">
        <f>ROUND(I1181*H1181,2)</f>
        <v>0</v>
      </c>
      <c r="K1181" s="247" t="s">
        <v>191</v>
      </c>
      <c r="L1181" s="46"/>
      <c r="M1181" s="252" t="s">
        <v>1</v>
      </c>
      <c r="N1181" s="253" t="s">
        <v>49</v>
      </c>
      <c r="O1181" s="93"/>
      <c r="P1181" s="254">
        <f>O1181*H1181</f>
        <v>0</v>
      </c>
      <c r="Q1181" s="254">
        <v>0</v>
      </c>
      <c r="R1181" s="254">
        <f>Q1181*H1181</f>
        <v>0</v>
      </c>
      <c r="S1181" s="254">
        <v>0.040000000000000001</v>
      </c>
      <c r="T1181" s="255">
        <f>S1181*H1181</f>
        <v>19.697200000000002</v>
      </c>
      <c r="U1181" s="40"/>
      <c r="V1181" s="40"/>
      <c r="W1181" s="40"/>
      <c r="X1181" s="40"/>
      <c r="Y1181" s="40"/>
      <c r="Z1181" s="40"/>
      <c r="AA1181" s="40"/>
      <c r="AB1181" s="40"/>
      <c r="AC1181" s="40"/>
      <c r="AD1181" s="40"/>
      <c r="AE1181" s="40"/>
      <c r="AR1181" s="256" t="s">
        <v>332</v>
      </c>
      <c r="AT1181" s="256" t="s">
        <v>187</v>
      </c>
      <c r="AU1181" s="256" t="s">
        <v>99</v>
      </c>
      <c r="AY1181" s="18" t="s">
        <v>184</v>
      </c>
      <c r="BE1181" s="257">
        <f>IF(N1181="základní",J1181,0)</f>
        <v>0</v>
      </c>
      <c r="BF1181" s="257">
        <f>IF(N1181="snížená",J1181,0)</f>
        <v>0</v>
      </c>
      <c r="BG1181" s="257">
        <f>IF(N1181="zákl. přenesená",J1181,0)</f>
        <v>0</v>
      </c>
      <c r="BH1181" s="257">
        <f>IF(N1181="sníž. přenesená",J1181,0)</f>
        <v>0</v>
      </c>
      <c r="BI1181" s="257">
        <f>IF(N1181="nulová",J1181,0)</f>
        <v>0</v>
      </c>
      <c r="BJ1181" s="18" t="s">
        <v>99</v>
      </c>
      <c r="BK1181" s="257">
        <f>ROUND(I1181*H1181,2)</f>
        <v>0</v>
      </c>
      <c r="BL1181" s="18" t="s">
        <v>332</v>
      </c>
      <c r="BM1181" s="256" t="s">
        <v>1704</v>
      </c>
    </row>
    <row r="1182" s="15" customFormat="1">
      <c r="A1182" s="15"/>
      <c r="B1182" s="288"/>
      <c r="C1182" s="289"/>
      <c r="D1182" s="258" t="s">
        <v>271</v>
      </c>
      <c r="E1182" s="290" t="s">
        <v>1</v>
      </c>
      <c r="F1182" s="291" t="s">
        <v>760</v>
      </c>
      <c r="G1182" s="289"/>
      <c r="H1182" s="290" t="s">
        <v>1</v>
      </c>
      <c r="I1182" s="292"/>
      <c r="J1182" s="289"/>
      <c r="K1182" s="289"/>
      <c r="L1182" s="293"/>
      <c r="M1182" s="294"/>
      <c r="N1182" s="295"/>
      <c r="O1182" s="295"/>
      <c r="P1182" s="295"/>
      <c r="Q1182" s="295"/>
      <c r="R1182" s="295"/>
      <c r="S1182" s="295"/>
      <c r="T1182" s="296"/>
      <c r="U1182" s="15"/>
      <c r="V1182" s="15"/>
      <c r="W1182" s="15"/>
      <c r="X1182" s="15"/>
      <c r="Y1182" s="15"/>
      <c r="Z1182" s="15"/>
      <c r="AA1182" s="15"/>
      <c r="AB1182" s="15"/>
      <c r="AC1182" s="15"/>
      <c r="AD1182" s="15"/>
      <c r="AE1182" s="15"/>
      <c r="AT1182" s="297" t="s">
        <v>271</v>
      </c>
      <c r="AU1182" s="297" t="s">
        <v>99</v>
      </c>
      <c r="AV1182" s="15" t="s">
        <v>91</v>
      </c>
      <c r="AW1182" s="15" t="s">
        <v>38</v>
      </c>
      <c r="AX1182" s="15" t="s">
        <v>83</v>
      </c>
      <c r="AY1182" s="297" t="s">
        <v>184</v>
      </c>
    </row>
    <row r="1183" s="13" customFormat="1">
      <c r="A1183" s="13"/>
      <c r="B1183" s="266"/>
      <c r="C1183" s="267"/>
      <c r="D1183" s="258" t="s">
        <v>271</v>
      </c>
      <c r="E1183" s="268" t="s">
        <v>1</v>
      </c>
      <c r="F1183" s="269" t="s">
        <v>1275</v>
      </c>
      <c r="G1183" s="267"/>
      <c r="H1183" s="270">
        <v>247.46000000000001</v>
      </c>
      <c r="I1183" s="271"/>
      <c r="J1183" s="267"/>
      <c r="K1183" s="267"/>
      <c r="L1183" s="272"/>
      <c r="M1183" s="273"/>
      <c r="N1183" s="274"/>
      <c r="O1183" s="274"/>
      <c r="P1183" s="274"/>
      <c r="Q1183" s="274"/>
      <c r="R1183" s="274"/>
      <c r="S1183" s="274"/>
      <c r="T1183" s="275"/>
      <c r="U1183" s="13"/>
      <c r="V1183" s="13"/>
      <c r="W1183" s="13"/>
      <c r="X1183" s="13"/>
      <c r="Y1183" s="13"/>
      <c r="Z1183" s="13"/>
      <c r="AA1183" s="13"/>
      <c r="AB1183" s="13"/>
      <c r="AC1183" s="13"/>
      <c r="AD1183" s="13"/>
      <c r="AE1183" s="13"/>
      <c r="AT1183" s="276" t="s">
        <v>271</v>
      </c>
      <c r="AU1183" s="276" t="s">
        <v>99</v>
      </c>
      <c r="AV1183" s="13" t="s">
        <v>99</v>
      </c>
      <c r="AW1183" s="13" t="s">
        <v>38</v>
      </c>
      <c r="AX1183" s="13" t="s">
        <v>83</v>
      </c>
      <c r="AY1183" s="276" t="s">
        <v>184</v>
      </c>
    </row>
    <row r="1184" s="13" customFormat="1">
      <c r="A1184" s="13"/>
      <c r="B1184" s="266"/>
      <c r="C1184" s="267"/>
      <c r="D1184" s="258" t="s">
        <v>271</v>
      </c>
      <c r="E1184" s="268" t="s">
        <v>1</v>
      </c>
      <c r="F1184" s="269" t="s">
        <v>1276</v>
      </c>
      <c r="G1184" s="267"/>
      <c r="H1184" s="270">
        <v>244.97</v>
      </c>
      <c r="I1184" s="271"/>
      <c r="J1184" s="267"/>
      <c r="K1184" s="267"/>
      <c r="L1184" s="272"/>
      <c r="M1184" s="273"/>
      <c r="N1184" s="274"/>
      <c r="O1184" s="274"/>
      <c r="P1184" s="274"/>
      <c r="Q1184" s="274"/>
      <c r="R1184" s="274"/>
      <c r="S1184" s="274"/>
      <c r="T1184" s="275"/>
      <c r="U1184" s="13"/>
      <c r="V1184" s="13"/>
      <c r="W1184" s="13"/>
      <c r="X1184" s="13"/>
      <c r="Y1184" s="13"/>
      <c r="Z1184" s="13"/>
      <c r="AA1184" s="13"/>
      <c r="AB1184" s="13"/>
      <c r="AC1184" s="13"/>
      <c r="AD1184" s="13"/>
      <c r="AE1184" s="13"/>
      <c r="AT1184" s="276" t="s">
        <v>271</v>
      </c>
      <c r="AU1184" s="276" t="s">
        <v>99</v>
      </c>
      <c r="AV1184" s="13" t="s">
        <v>99</v>
      </c>
      <c r="AW1184" s="13" t="s">
        <v>38</v>
      </c>
      <c r="AX1184" s="13" t="s">
        <v>83</v>
      </c>
      <c r="AY1184" s="276" t="s">
        <v>184</v>
      </c>
    </row>
    <row r="1185" s="14" customFormat="1">
      <c r="A1185" s="14"/>
      <c r="B1185" s="277"/>
      <c r="C1185" s="278"/>
      <c r="D1185" s="258" t="s">
        <v>271</v>
      </c>
      <c r="E1185" s="279" t="s">
        <v>1</v>
      </c>
      <c r="F1185" s="280" t="s">
        <v>273</v>
      </c>
      <c r="G1185" s="278"/>
      <c r="H1185" s="281">
        <v>492.43000000000001</v>
      </c>
      <c r="I1185" s="282"/>
      <c r="J1185" s="278"/>
      <c r="K1185" s="278"/>
      <c r="L1185" s="283"/>
      <c r="M1185" s="284"/>
      <c r="N1185" s="285"/>
      <c r="O1185" s="285"/>
      <c r="P1185" s="285"/>
      <c r="Q1185" s="285"/>
      <c r="R1185" s="285"/>
      <c r="S1185" s="285"/>
      <c r="T1185" s="286"/>
      <c r="U1185" s="14"/>
      <c r="V1185" s="14"/>
      <c r="W1185" s="14"/>
      <c r="X1185" s="14"/>
      <c r="Y1185" s="14"/>
      <c r="Z1185" s="14"/>
      <c r="AA1185" s="14"/>
      <c r="AB1185" s="14"/>
      <c r="AC1185" s="14"/>
      <c r="AD1185" s="14"/>
      <c r="AE1185" s="14"/>
      <c r="AT1185" s="287" t="s">
        <v>271</v>
      </c>
      <c r="AU1185" s="287" t="s">
        <v>99</v>
      </c>
      <c r="AV1185" s="14" t="s">
        <v>196</v>
      </c>
      <c r="AW1185" s="14" t="s">
        <v>38</v>
      </c>
      <c r="AX1185" s="14" t="s">
        <v>91</v>
      </c>
      <c r="AY1185" s="287" t="s">
        <v>184</v>
      </c>
    </row>
    <row r="1186" s="2" customFormat="1" ht="16.5" customHeight="1">
      <c r="A1186" s="40"/>
      <c r="B1186" s="41"/>
      <c r="C1186" s="245" t="s">
        <v>1705</v>
      </c>
      <c r="D1186" s="245" t="s">
        <v>187</v>
      </c>
      <c r="E1186" s="246" t="s">
        <v>1706</v>
      </c>
      <c r="F1186" s="247" t="s">
        <v>1707</v>
      </c>
      <c r="G1186" s="248" t="s">
        <v>1444</v>
      </c>
      <c r="H1186" s="322"/>
      <c r="I1186" s="250"/>
      <c r="J1186" s="251">
        <f>ROUND(I1186*H1186,2)</f>
        <v>0</v>
      </c>
      <c r="K1186" s="247" t="s">
        <v>191</v>
      </c>
      <c r="L1186" s="46"/>
      <c r="M1186" s="252" t="s">
        <v>1</v>
      </c>
      <c r="N1186" s="253" t="s">
        <v>49</v>
      </c>
      <c r="O1186" s="93"/>
      <c r="P1186" s="254">
        <f>O1186*H1186</f>
        <v>0</v>
      </c>
      <c r="Q1186" s="254">
        <v>0</v>
      </c>
      <c r="R1186" s="254">
        <f>Q1186*H1186</f>
        <v>0</v>
      </c>
      <c r="S1186" s="254">
        <v>0</v>
      </c>
      <c r="T1186" s="255">
        <f>S1186*H1186</f>
        <v>0</v>
      </c>
      <c r="U1186" s="40"/>
      <c r="V1186" s="40"/>
      <c r="W1186" s="40"/>
      <c r="X1186" s="40"/>
      <c r="Y1186" s="40"/>
      <c r="Z1186" s="40"/>
      <c r="AA1186" s="40"/>
      <c r="AB1186" s="40"/>
      <c r="AC1186" s="40"/>
      <c r="AD1186" s="40"/>
      <c r="AE1186" s="40"/>
      <c r="AR1186" s="256" t="s">
        <v>332</v>
      </c>
      <c r="AT1186" s="256" t="s">
        <v>187</v>
      </c>
      <c r="AU1186" s="256" t="s">
        <v>99</v>
      </c>
      <c r="AY1186" s="18" t="s">
        <v>184</v>
      </c>
      <c r="BE1186" s="257">
        <f>IF(N1186="základní",J1186,0)</f>
        <v>0</v>
      </c>
      <c r="BF1186" s="257">
        <f>IF(N1186="snížená",J1186,0)</f>
        <v>0</v>
      </c>
      <c r="BG1186" s="257">
        <f>IF(N1186="zákl. přenesená",J1186,0)</f>
        <v>0</v>
      </c>
      <c r="BH1186" s="257">
        <f>IF(N1186="sníž. přenesená",J1186,0)</f>
        <v>0</v>
      </c>
      <c r="BI1186" s="257">
        <f>IF(N1186="nulová",J1186,0)</f>
        <v>0</v>
      </c>
      <c r="BJ1186" s="18" t="s">
        <v>99</v>
      </c>
      <c r="BK1186" s="257">
        <f>ROUND(I1186*H1186,2)</f>
        <v>0</v>
      </c>
      <c r="BL1186" s="18" t="s">
        <v>332</v>
      </c>
      <c r="BM1186" s="256" t="s">
        <v>1708</v>
      </c>
    </row>
    <row r="1187" s="12" customFormat="1" ht="22.8" customHeight="1">
      <c r="A1187" s="12"/>
      <c r="B1187" s="229"/>
      <c r="C1187" s="230"/>
      <c r="D1187" s="231" t="s">
        <v>82</v>
      </c>
      <c r="E1187" s="243" t="s">
        <v>1709</v>
      </c>
      <c r="F1187" s="243" t="s">
        <v>1710</v>
      </c>
      <c r="G1187" s="230"/>
      <c r="H1187" s="230"/>
      <c r="I1187" s="233"/>
      <c r="J1187" s="244">
        <f>BK1187</f>
        <v>0</v>
      </c>
      <c r="K1187" s="230"/>
      <c r="L1187" s="235"/>
      <c r="M1187" s="236"/>
      <c r="N1187" s="237"/>
      <c r="O1187" s="237"/>
      <c r="P1187" s="238">
        <f>SUM(P1188:P1259)</f>
        <v>0</v>
      </c>
      <c r="Q1187" s="237"/>
      <c r="R1187" s="238">
        <f>SUM(R1188:R1259)</f>
        <v>23.93808245</v>
      </c>
      <c r="S1187" s="237"/>
      <c r="T1187" s="239">
        <f>SUM(T1188:T1259)</f>
        <v>0</v>
      </c>
      <c r="U1187" s="12"/>
      <c r="V1187" s="12"/>
      <c r="W1187" s="12"/>
      <c r="X1187" s="12"/>
      <c r="Y1187" s="12"/>
      <c r="Z1187" s="12"/>
      <c r="AA1187" s="12"/>
      <c r="AB1187" s="12"/>
      <c r="AC1187" s="12"/>
      <c r="AD1187" s="12"/>
      <c r="AE1187" s="12"/>
      <c r="AR1187" s="240" t="s">
        <v>99</v>
      </c>
      <c r="AT1187" s="241" t="s">
        <v>82</v>
      </c>
      <c r="AU1187" s="241" t="s">
        <v>91</v>
      </c>
      <c r="AY1187" s="240" t="s">
        <v>184</v>
      </c>
      <c r="BK1187" s="242">
        <f>SUM(BK1188:BK1259)</f>
        <v>0</v>
      </c>
    </row>
    <row r="1188" s="2" customFormat="1" ht="16.5" customHeight="1">
      <c r="A1188" s="40"/>
      <c r="B1188" s="41"/>
      <c r="C1188" s="245" t="s">
        <v>1711</v>
      </c>
      <c r="D1188" s="245" t="s">
        <v>187</v>
      </c>
      <c r="E1188" s="246" t="s">
        <v>1712</v>
      </c>
      <c r="F1188" s="247" t="s">
        <v>1713</v>
      </c>
      <c r="G1188" s="248" t="s">
        <v>269</v>
      </c>
      <c r="H1188" s="249">
        <v>30.390000000000001</v>
      </c>
      <c r="I1188" s="250"/>
      <c r="J1188" s="251">
        <f>ROUND(I1188*H1188,2)</f>
        <v>0</v>
      </c>
      <c r="K1188" s="247" t="s">
        <v>191</v>
      </c>
      <c r="L1188" s="46"/>
      <c r="M1188" s="252" t="s">
        <v>1</v>
      </c>
      <c r="N1188" s="253" t="s">
        <v>49</v>
      </c>
      <c r="O1188" s="93"/>
      <c r="P1188" s="254">
        <f>O1188*H1188</f>
        <v>0</v>
      </c>
      <c r="Q1188" s="254">
        <v>0</v>
      </c>
      <c r="R1188" s="254">
        <f>Q1188*H1188</f>
        <v>0</v>
      </c>
      <c r="S1188" s="254">
        <v>0</v>
      </c>
      <c r="T1188" s="255">
        <f>S1188*H1188</f>
        <v>0</v>
      </c>
      <c r="U1188" s="40"/>
      <c r="V1188" s="40"/>
      <c r="W1188" s="40"/>
      <c r="X1188" s="40"/>
      <c r="Y1188" s="40"/>
      <c r="Z1188" s="40"/>
      <c r="AA1188" s="40"/>
      <c r="AB1188" s="40"/>
      <c r="AC1188" s="40"/>
      <c r="AD1188" s="40"/>
      <c r="AE1188" s="40"/>
      <c r="AR1188" s="256" t="s">
        <v>332</v>
      </c>
      <c r="AT1188" s="256" t="s">
        <v>187</v>
      </c>
      <c r="AU1188" s="256" t="s">
        <v>99</v>
      </c>
      <c r="AY1188" s="18" t="s">
        <v>184</v>
      </c>
      <c r="BE1188" s="257">
        <f>IF(N1188="základní",J1188,0)</f>
        <v>0</v>
      </c>
      <c r="BF1188" s="257">
        <f>IF(N1188="snížená",J1188,0)</f>
        <v>0</v>
      </c>
      <c r="BG1188" s="257">
        <f>IF(N1188="zákl. přenesená",J1188,0)</f>
        <v>0</v>
      </c>
      <c r="BH1188" s="257">
        <f>IF(N1188="sníž. přenesená",J1188,0)</f>
        <v>0</v>
      </c>
      <c r="BI1188" s="257">
        <f>IF(N1188="nulová",J1188,0)</f>
        <v>0</v>
      </c>
      <c r="BJ1188" s="18" t="s">
        <v>99</v>
      </c>
      <c r="BK1188" s="257">
        <f>ROUND(I1188*H1188,2)</f>
        <v>0</v>
      </c>
      <c r="BL1188" s="18" t="s">
        <v>332</v>
      </c>
      <c r="BM1188" s="256" t="s">
        <v>1714</v>
      </c>
    </row>
    <row r="1189" s="15" customFormat="1">
      <c r="A1189" s="15"/>
      <c r="B1189" s="288"/>
      <c r="C1189" s="289"/>
      <c r="D1189" s="258" t="s">
        <v>271</v>
      </c>
      <c r="E1189" s="290" t="s">
        <v>1</v>
      </c>
      <c r="F1189" s="291" t="s">
        <v>535</v>
      </c>
      <c r="G1189" s="289"/>
      <c r="H1189" s="290" t="s">
        <v>1</v>
      </c>
      <c r="I1189" s="292"/>
      <c r="J1189" s="289"/>
      <c r="K1189" s="289"/>
      <c r="L1189" s="293"/>
      <c r="M1189" s="294"/>
      <c r="N1189" s="295"/>
      <c r="O1189" s="295"/>
      <c r="P1189" s="295"/>
      <c r="Q1189" s="295"/>
      <c r="R1189" s="295"/>
      <c r="S1189" s="295"/>
      <c r="T1189" s="296"/>
      <c r="U1189" s="15"/>
      <c r="V1189" s="15"/>
      <c r="W1189" s="15"/>
      <c r="X1189" s="15"/>
      <c r="Y1189" s="15"/>
      <c r="Z1189" s="15"/>
      <c r="AA1189" s="15"/>
      <c r="AB1189" s="15"/>
      <c r="AC1189" s="15"/>
      <c r="AD1189" s="15"/>
      <c r="AE1189" s="15"/>
      <c r="AT1189" s="297" t="s">
        <v>271</v>
      </c>
      <c r="AU1189" s="297" t="s">
        <v>99</v>
      </c>
      <c r="AV1189" s="15" t="s">
        <v>91</v>
      </c>
      <c r="AW1189" s="15" t="s">
        <v>38</v>
      </c>
      <c r="AX1189" s="15" t="s">
        <v>83</v>
      </c>
      <c r="AY1189" s="297" t="s">
        <v>184</v>
      </c>
    </row>
    <row r="1190" s="13" customFormat="1">
      <c r="A1190" s="13"/>
      <c r="B1190" s="266"/>
      <c r="C1190" s="267"/>
      <c r="D1190" s="258" t="s">
        <v>271</v>
      </c>
      <c r="E1190" s="268" t="s">
        <v>1</v>
      </c>
      <c r="F1190" s="269" t="s">
        <v>1715</v>
      </c>
      <c r="G1190" s="267"/>
      <c r="H1190" s="270">
        <v>2.7549999999999999</v>
      </c>
      <c r="I1190" s="271"/>
      <c r="J1190" s="267"/>
      <c r="K1190" s="267"/>
      <c r="L1190" s="272"/>
      <c r="M1190" s="273"/>
      <c r="N1190" s="274"/>
      <c r="O1190" s="274"/>
      <c r="P1190" s="274"/>
      <c r="Q1190" s="274"/>
      <c r="R1190" s="274"/>
      <c r="S1190" s="274"/>
      <c r="T1190" s="275"/>
      <c r="U1190" s="13"/>
      <c r="V1190" s="13"/>
      <c r="W1190" s="13"/>
      <c r="X1190" s="13"/>
      <c r="Y1190" s="13"/>
      <c r="Z1190" s="13"/>
      <c r="AA1190" s="13"/>
      <c r="AB1190" s="13"/>
      <c r="AC1190" s="13"/>
      <c r="AD1190" s="13"/>
      <c r="AE1190" s="13"/>
      <c r="AT1190" s="276" t="s">
        <v>271</v>
      </c>
      <c r="AU1190" s="276" t="s">
        <v>99</v>
      </c>
      <c r="AV1190" s="13" t="s">
        <v>99</v>
      </c>
      <c r="AW1190" s="13" t="s">
        <v>38</v>
      </c>
      <c r="AX1190" s="13" t="s">
        <v>83</v>
      </c>
      <c r="AY1190" s="276" t="s">
        <v>184</v>
      </c>
    </row>
    <row r="1191" s="13" customFormat="1">
      <c r="A1191" s="13"/>
      <c r="B1191" s="266"/>
      <c r="C1191" s="267"/>
      <c r="D1191" s="258" t="s">
        <v>271</v>
      </c>
      <c r="E1191" s="268" t="s">
        <v>1</v>
      </c>
      <c r="F1191" s="269" t="s">
        <v>1716</v>
      </c>
      <c r="G1191" s="267"/>
      <c r="H1191" s="270">
        <v>16.25</v>
      </c>
      <c r="I1191" s="271"/>
      <c r="J1191" s="267"/>
      <c r="K1191" s="267"/>
      <c r="L1191" s="272"/>
      <c r="M1191" s="273"/>
      <c r="N1191" s="274"/>
      <c r="O1191" s="274"/>
      <c r="P1191" s="274"/>
      <c r="Q1191" s="274"/>
      <c r="R1191" s="274"/>
      <c r="S1191" s="274"/>
      <c r="T1191" s="275"/>
      <c r="U1191" s="13"/>
      <c r="V1191" s="13"/>
      <c r="W1191" s="13"/>
      <c r="X1191" s="13"/>
      <c r="Y1191" s="13"/>
      <c r="Z1191" s="13"/>
      <c r="AA1191" s="13"/>
      <c r="AB1191" s="13"/>
      <c r="AC1191" s="13"/>
      <c r="AD1191" s="13"/>
      <c r="AE1191" s="13"/>
      <c r="AT1191" s="276" t="s">
        <v>271</v>
      </c>
      <c r="AU1191" s="276" t="s">
        <v>99</v>
      </c>
      <c r="AV1191" s="13" t="s">
        <v>99</v>
      </c>
      <c r="AW1191" s="13" t="s">
        <v>38</v>
      </c>
      <c r="AX1191" s="13" t="s">
        <v>83</v>
      </c>
      <c r="AY1191" s="276" t="s">
        <v>184</v>
      </c>
    </row>
    <row r="1192" s="13" customFormat="1">
      <c r="A1192" s="13"/>
      <c r="B1192" s="266"/>
      <c r="C1192" s="267"/>
      <c r="D1192" s="258" t="s">
        <v>271</v>
      </c>
      <c r="E1192" s="268" t="s">
        <v>1</v>
      </c>
      <c r="F1192" s="269" t="s">
        <v>1717</v>
      </c>
      <c r="G1192" s="267"/>
      <c r="H1192" s="270">
        <v>11.385</v>
      </c>
      <c r="I1192" s="271"/>
      <c r="J1192" s="267"/>
      <c r="K1192" s="267"/>
      <c r="L1192" s="272"/>
      <c r="M1192" s="273"/>
      <c r="N1192" s="274"/>
      <c r="O1192" s="274"/>
      <c r="P1192" s="274"/>
      <c r="Q1192" s="274"/>
      <c r="R1192" s="274"/>
      <c r="S1192" s="274"/>
      <c r="T1192" s="275"/>
      <c r="U1192" s="13"/>
      <c r="V1192" s="13"/>
      <c r="W1192" s="13"/>
      <c r="X1192" s="13"/>
      <c r="Y1192" s="13"/>
      <c r="Z1192" s="13"/>
      <c r="AA1192" s="13"/>
      <c r="AB1192" s="13"/>
      <c r="AC1192" s="13"/>
      <c r="AD1192" s="13"/>
      <c r="AE1192" s="13"/>
      <c r="AT1192" s="276" t="s">
        <v>271</v>
      </c>
      <c r="AU1192" s="276" t="s">
        <v>99</v>
      </c>
      <c r="AV1192" s="13" t="s">
        <v>99</v>
      </c>
      <c r="AW1192" s="13" t="s">
        <v>38</v>
      </c>
      <c r="AX1192" s="13" t="s">
        <v>83</v>
      </c>
      <c r="AY1192" s="276" t="s">
        <v>184</v>
      </c>
    </row>
    <row r="1193" s="14" customFormat="1">
      <c r="A1193" s="14"/>
      <c r="B1193" s="277"/>
      <c r="C1193" s="278"/>
      <c r="D1193" s="258" t="s">
        <v>271</v>
      </c>
      <c r="E1193" s="279" t="s">
        <v>1</v>
      </c>
      <c r="F1193" s="280" t="s">
        <v>273</v>
      </c>
      <c r="G1193" s="278"/>
      <c r="H1193" s="281">
        <v>30.390000000000001</v>
      </c>
      <c r="I1193" s="282"/>
      <c r="J1193" s="278"/>
      <c r="K1193" s="278"/>
      <c r="L1193" s="283"/>
      <c r="M1193" s="284"/>
      <c r="N1193" s="285"/>
      <c r="O1193" s="285"/>
      <c r="P1193" s="285"/>
      <c r="Q1193" s="285"/>
      <c r="R1193" s="285"/>
      <c r="S1193" s="285"/>
      <c r="T1193" s="286"/>
      <c r="U1193" s="14"/>
      <c r="V1193" s="14"/>
      <c r="W1193" s="14"/>
      <c r="X1193" s="14"/>
      <c r="Y1193" s="14"/>
      <c r="Z1193" s="14"/>
      <c r="AA1193" s="14"/>
      <c r="AB1193" s="14"/>
      <c r="AC1193" s="14"/>
      <c r="AD1193" s="14"/>
      <c r="AE1193" s="14"/>
      <c r="AT1193" s="287" t="s">
        <v>271</v>
      </c>
      <c r="AU1193" s="287" t="s">
        <v>99</v>
      </c>
      <c r="AV1193" s="14" t="s">
        <v>196</v>
      </c>
      <c r="AW1193" s="14" t="s">
        <v>38</v>
      </c>
      <c r="AX1193" s="14" t="s">
        <v>91</v>
      </c>
      <c r="AY1193" s="287" t="s">
        <v>184</v>
      </c>
    </row>
    <row r="1194" s="2" customFormat="1" ht="16.5" customHeight="1">
      <c r="A1194" s="40"/>
      <c r="B1194" s="41"/>
      <c r="C1194" s="312" t="s">
        <v>1718</v>
      </c>
      <c r="D1194" s="312" t="s">
        <v>497</v>
      </c>
      <c r="E1194" s="313" t="s">
        <v>1719</v>
      </c>
      <c r="F1194" s="314" t="s">
        <v>1720</v>
      </c>
      <c r="G1194" s="315" t="s">
        <v>269</v>
      </c>
      <c r="H1194" s="316">
        <v>33.429000000000002</v>
      </c>
      <c r="I1194" s="317"/>
      <c r="J1194" s="318">
        <f>ROUND(I1194*H1194,2)</f>
        <v>0</v>
      </c>
      <c r="K1194" s="314" t="s">
        <v>191</v>
      </c>
      <c r="L1194" s="319"/>
      <c r="M1194" s="320" t="s">
        <v>1</v>
      </c>
      <c r="N1194" s="321" t="s">
        <v>49</v>
      </c>
      <c r="O1194" s="93"/>
      <c r="P1194" s="254">
        <f>O1194*H1194</f>
        <v>0</v>
      </c>
      <c r="Q1194" s="254">
        <v>0.00011</v>
      </c>
      <c r="R1194" s="254">
        <f>Q1194*H1194</f>
        <v>0.0036771900000000003</v>
      </c>
      <c r="S1194" s="254">
        <v>0</v>
      </c>
      <c r="T1194" s="255">
        <f>S1194*H1194</f>
        <v>0</v>
      </c>
      <c r="U1194" s="40"/>
      <c r="V1194" s="40"/>
      <c r="W1194" s="40"/>
      <c r="X1194" s="40"/>
      <c r="Y1194" s="40"/>
      <c r="Z1194" s="40"/>
      <c r="AA1194" s="40"/>
      <c r="AB1194" s="40"/>
      <c r="AC1194" s="40"/>
      <c r="AD1194" s="40"/>
      <c r="AE1194" s="40"/>
      <c r="AR1194" s="256" t="s">
        <v>576</v>
      </c>
      <c r="AT1194" s="256" t="s">
        <v>497</v>
      </c>
      <c r="AU1194" s="256" t="s">
        <v>99</v>
      </c>
      <c r="AY1194" s="18" t="s">
        <v>184</v>
      </c>
      <c r="BE1194" s="257">
        <f>IF(N1194="základní",J1194,0)</f>
        <v>0</v>
      </c>
      <c r="BF1194" s="257">
        <f>IF(N1194="snížená",J1194,0)</f>
        <v>0</v>
      </c>
      <c r="BG1194" s="257">
        <f>IF(N1194="zákl. přenesená",J1194,0)</f>
        <v>0</v>
      </c>
      <c r="BH1194" s="257">
        <f>IF(N1194="sníž. přenesená",J1194,0)</f>
        <v>0</v>
      </c>
      <c r="BI1194" s="257">
        <f>IF(N1194="nulová",J1194,0)</f>
        <v>0</v>
      </c>
      <c r="BJ1194" s="18" t="s">
        <v>99</v>
      </c>
      <c r="BK1194" s="257">
        <f>ROUND(I1194*H1194,2)</f>
        <v>0</v>
      </c>
      <c r="BL1194" s="18" t="s">
        <v>332</v>
      </c>
      <c r="BM1194" s="256" t="s">
        <v>1721</v>
      </c>
    </row>
    <row r="1195" s="13" customFormat="1">
      <c r="A1195" s="13"/>
      <c r="B1195" s="266"/>
      <c r="C1195" s="267"/>
      <c r="D1195" s="258" t="s">
        <v>271</v>
      </c>
      <c r="E1195" s="267"/>
      <c r="F1195" s="269" t="s">
        <v>1722</v>
      </c>
      <c r="G1195" s="267"/>
      <c r="H1195" s="270">
        <v>33.429000000000002</v>
      </c>
      <c r="I1195" s="271"/>
      <c r="J1195" s="267"/>
      <c r="K1195" s="267"/>
      <c r="L1195" s="272"/>
      <c r="M1195" s="273"/>
      <c r="N1195" s="274"/>
      <c r="O1195" s="274"/>
      <c r="P1195" s="274"/>
      <c r="Q1195" s="274"/>
      <c r="R1195" s="274"/>
      <c r="S1195" s="274"/>
      <c r="T1195" s="275"/>
      <c r="U1195" s="13"/>
      <c r="V1195" s="13"/>
      <c r="W1195" s="13"/>
      <c r="X1195" s="13"/>
      <c r="Y1195" s="13"/>
      <c r="Z1195" s="13"/>
      <c r="AA1195" s="13"/>
      <c r="AB1195" s="13"/>
      <c r="AC1195" s="13"/>
      <c r="AD1195" s="13"/>
      <c r="AE1195" s="13"/>
      <c r="AT1195" s="276" t="s">
        <v>271</v>
      </c>
      <c r="AU1195" s="276" t="s">
        <v>99</v>
      </c>
      <c r="AV1195" s="13" t="s">
        <v>99</v>
      </c>
      <c r="AW1195" s="13" t="s">
        <v>4</v>
      </c>
      <c r="AX1195" s="13" t="s">
        <v>91</v>
      </c>
      <c r="AY1195" s="276" t="s">
        <v>184</v>
      </c>
    </row>
    <row r="1196" s="2" customFormat="1" ht="16.5" customHeight="1">
      <c r="A1196" s="40"/>
      <c r="B1196" s="41"/>
      <c r="C1196" s="245" t="s">
        <v>1723</v>
      </c>
      <c r="D1196" s="245" t="s">
        <v>187</v>
      </c>
      <c r="E1196" s="246" t="s">
        <v>1724</v>
      </c>
      <c r="F1196" s="247" t="s">
        <v>1725</v>
      </c>
      <c r="G1196" s="248" t="s">
        <v>269</v>
      </c>
      <c r="H1196" s="249">
        <v>30.390000000000001</v>
      </c>
      <c r="I1196" s="250"/>
      <c r="J1196" s="251">
        <f>ROUND(I1196*H1196,2)</f>
        <v>0</v>
      </c>
      <c r="K1196" s="247" t="s">
        <v>191</v>
      </c>
      <c r="L1196" s="46"/>
      <c r="M1196" s="252" t="s">
        <v>1</v>
      </c>
      <c r="N1196" s="253" t="s">
        <v>49</v>
      </c>
      <c r="O1196" s="93"/>
      <c r="P1196" s="254">
        <f>O1196*H1196</f>
        <v>0</v>
      </c>
      <c r="Q1196" s="254">
        <v>0.027900000000000001</v>
      </c>
      <c r="R1196" s="254">
        <f>Q1196*H1196</f>
        <v>0.84788100000000011</v>
      </c>
      <c r="S1196" s="254">
        <v>0</v>
      </c>
      <c r="T1196" s="255">
        <f>S1196*H1196</f>
        <v>0</v>
      </c>
      <c r="U1196" s="40"/>
      <c r="V1196" s="40"/>
      <c r="W1196" s="40"/>
      <c r="X1196" s="40"/>
      <c r="Y1196" s="40"/>
      <c r="Z1196" s="40"/>
      <c r="AA1196" s="40"/>
      <c r="AB1196" s="40"/>
      <c r="AC1196" s="40"/>
      <c r="AD1196" s="40"/>
      <c r="AE1196" s="40"/>
      <c r="AR1196" s="256" t="s">
        <v>332</v>
      </c>
      <c r="AT1196" s="256" t="s">
        <v>187</v>
      </c>
      <c r="AU1196" s="256" t="s">
        <v>99</v>
      </c>
      <c r="AY1196" s="18" t="s">
        <v>184</v>
      </c>
      <c r="BE1196" s="257">
        <f>IF(N1196="základní",J1196,0)</f>
        <v>0</v>
      </c>
      <c r="BF1196" s="257">
        <f>IF(N1196="snížená",J1196,0)</f>
        <v>0</v>
      </c>
      <c r="BG1196" s="257">
        <f>IF(N1196="zákl. přenesená",J1196,0)</f>
        <v>0</v>
      </c>
      <c r="BH1196" s="257">
        <f>IF(N1196="sníž. přenesená",J1196,0)</f>
        <v>0</v>
      </c>
      <c r="BI1196" s="257">
        <f>IF(N1196="nulová",J1196,0)</f>
        <v>0</v>
      </c>
      <c r="BJ1196" s="18" t="s">
        <v>99</v>
      </c>
      <c r="BK1196" s="257">
        <f>ROUND(I1196*H1196,2)</f>
        <v>0</v>
      </c>
      <c r="BL1196" s="18" t="s">
        <v>332</v>
      </c>
      <c r="BM1196" s="256" t="s">
        <v>1726</v>
      </c>
    </row>
    <row r="1197" s="15" customFormat="1">
      <c r="A1197" s="15"/>
      <c r="B1197" s="288"/>
      <c r="C1197" s="289"/>
      <c r="D1197" s="258" t="s">
        <v>271</v>
      </c>
      <c r="E1197" s="290" t="s">
        <v>1</v>
      </c>
      <c r="F1197" s="291" t="s">
        <v>535</v>
      </c>
      <c r="G1197" s="289"/>
      <c r="H1197" s="290" t="s">
        <v>1</v>
      </c>
      <c r="I1197" s="292"/>
      <c r="J1197" s="289"/>
      <c r="K1197" s="289"/>
      <c r="L1197" s="293"/>
      <c r="M1197" s="294"/>
      <c r="N1197" s="295"/>
      <c r="O1197" s="295"/>
      <c r="P1197" s="295"/>
      <c r="Q1197" s="295"/>
      <c r="R1197" s="295"/>
      <c r="S1197" s="295"/>
      <c r="T1197" s="296"/>
      <c r="U1197" s="15"/>
      <c r="V1197" s="15"/>
      <c r="W1197" s="15"/>
      <c r="X1197" s="15"/>
      <c r="Y1197" s="15"/>
      <c r="Z1197" s="15"/>
      <c r="AA1197" s="15"/>
      <c r="AB1197" s="15"/>
      <c r="AC1197" s="15"/>
      <c r="AD1197" s="15"/>
      <c r="AE1197" s="15"/>
      <c r="AT1197" s="297" t="s">
        <v>271</v>
      </c>
      <c r="AU1197" s="297" t="s">
        <v>99</v>
      </c>
      <c r="AV1197" s="15" t="s">
        <v>91</v>
      </c>
      <c r="AW1197" s="15" t="s">
        <v>38</v>
      </c>
      <c r="AX1197" s="15" t="s">
        <v>83</v>
      </c>
      <c r="AY1197" s="297" t="s">
        <v>184</v>
      </c>
    </row>
    <row r="1198" s="13" customFormat="1">
      <c r="A1198" s="13"/>
      <c r="B1198" s="266"/>
      <c r="C1198" s="267"/>
      <c r="D1198" s="258" t="s">
        <v>271</v>
      </c>
      <c r="E1198" s="268" t="s">
        <v>1</v>
      </c>
      <c r="F1198" s="269" t="s">
        <v>1715</v>
      </c>
      <c r="G1198" s="267"/>
      <c r="H1198" s="270">
        <v>2.7549999999999999</v>
      </c>
      <c r="I1198" s="271"/>
      <c r="J1198" s="267"/>
      <c r="K1198" s="267"/>
      <c r="L1198" s="272"/>
      <c r="M1198" s="273"/>
      <c r="N1198" s="274"/>
      <c r="O1198" s="274"/>
      <c r="P1198" s="274"/>
      <c r="Q1198" s="274"/>
      <c r="R1198" s="274"/>
      <c r="S1198" s="274"/>
      <c r="T1198" s="275"/>
      <c r="U1198" s="13"/>
      <c r="V1198" s="13"/>
      <c r="W1198" s="13"/>
      <c r="X1198" s="13"/>
      <c r="Y1198" s="13"/>
      <c r="Z1198" s="13"/>
      <c r="AA1198" s="13"/>
      <c r="AB1198" s="13"/>
      <c r="AC1198" s="13"/>
      <c r="AD1198" s="13"/>
      <c r="AE1198" s="13"/>
      <c r="AT1198" s="276" t="s">
        <v>271</v>
      </c>
      <c r="AU1198" s="276" t="s">
        <v>99</v>
      </c>
      <c r="AV1198" s="13" t="s">
        <v>99</v>
      </c>
      <c r="AW1198" s="13" t="s">
        <v>38</v>
      </c>
      <c r="AX1198" s="13" t="s">
        <v>83</v>
      </c>
      <c r="AY1198" s="276" t="s">
        <v>184</v>
      </c>
    </row>
    <row r="1199" s="13" customFormat="1">
      <c r="A1199" s="13"/>
      <c r="B1199" s="266"/>
      <c r="C1199" s="267"/>
      <c r="D1199" s="258" t="s">
        <v>271</v>
      </c>
      <c r="E1199" s="268" t="s">
        <v>1</v>
      </c>
      <c r="F1199" s="269" t="s">
        <v>1716</v>
      </c>
      <c r="G1199" s="267"/>
      <c r="H1199" s="270">
        <v>16.25</v>
      </c>
      <c r="I1199" s="271"/>
      <c r="J1199" s="267"/>
      <c r="K1199" s="267"/>
      <c r="L1199" s="272"/>
      <c r="M1199" s="273"/>
      <c r="N1199" s="274"/>
      <c r="O1199" s="274"/>
      <c r="P1199" s="274"/>
      <c r="Q1199" s="274"/>
      <c r="R1199" s="274"/>
      <c r="S1199" s="274"/>
      <c r="T1199" s="275"/>
      <c r="U1199" s="13"/>
      <c r="V1199" s="13"/>
      <c r="W1199" s="13"/>
      <c r="X1199" s="13"/>
      <c r="Y1199" s="13"/>
      <c r="Z1199" s="13"/>
      <c r="AA1199" s="13"/>
      <c r="AB1199" s="13"/>
      <c r="AC1199" s="13"/>
      <c r="AD1199" s="13"/>
      <c r="AE1199" s="13"/>
      <c r="AT1199" s="276" t="s">
        <v>271</v>
      </c>
      <c r="AU1199" s="276" t="s">
        <v>99</v>
      </c>
      <c r="AV1199" s="13" t="s">
        <v>99</v>
      </c>
      <c r="AW1199" s="13" t="s">
        <v>38</v>
      </c>
      <c r="AX1199" s="13" t="s">
        <v>83</v>
      </c>
      <c r="AY1199" s="276" t="s">
        <v>184</v>
      </c>
    </row>
    <row r="1200" s="13" customFormat="1">
      <c r="A1200" s="13"/>
      <c r="B1200" s="266"/>
      <c r="C1200" s="267"/>
      <c r="D1200" s="258" t="s">
        <v>271</v>
      </c>
      <c r="E1200" s="268" t="s">
        <v>1</v>
      </c>
      <c r="F1200" s="269" t="s">
        <v>1717</v>
      </c>
      <c r="G1200" s="267"/>
      <c r="H1200" s="270">
        <v>11.385</v>
      </c>
      <c r="I1200" s="271"/>
      <c r="J1200" s="267"/>
      <c r="K1200" s="267"/>
      <c r="L1200" s="272"/>
      <c r="M1200" s="273"/>
      <c r="N1200" s="274"/>
      <c r="O1200" s="274"/>
      <c r="P1200" s="274"/>
      <c r="Q1200" s="274"/>
      <c r="R1200" s="274"/>
      <c r="S1200" s="274"/>
      <c r="T1200" s="275"/>
      <c r="U1200" s="13"/>
      <c r="V1200" s="13"/>
      <c r="W1200" s="13"/>
      <c r="X1200" s="13"/>
      <c r="Y1200" s="13"/>
      <c r="Z1200" s="13"/>
      <c r="AA1200" s="13"/>
      <c r="AB1200" s="13"/>
      <c r="AC1200" s="13"/>
      <c r="AD1200" s="13"/>
      <c r="AE1200" s="13"/>
      <c r="AT1200" s="276" t="s">
        <v>271</v>
      </c>
      <c r="AU1200" s="276" t="s">
        <v>99</v>
      </c>
      <c r="AV1200" s="13" t="s">
        <v>99</v>
      </c>
      <c r="AW1200" s="13" t="s">
        <v>38</v>
      </c>
      <c r="AX1200" s="13" t="s">
        <v>83</v>
      </c>
      <c r="AY1200" s="276" t="s">
        <v>184</v>
      </c>
    </row>
    <row r="1201" s="14" customFormat="1">
      <c r="A1201" s="14"/>
      <c r="B1201" s="277"/>
      <c r="C1201" s="278"/>
      <c r="D1201" s="258" t="s">
        <v>271</v>
      </c>
      <c r="E1201" s="279" t="s">
        <v>1</v>
      </c>
      <c r="F1201" s="280" t="s">
        <v>273</v>
      </c>
      <c r="G1201" s="278"/>
      <c r="H1201" s="281">
        <v>30.390000000000001</v>
      </c>
      <c r="I1201" s="282"/>
      <c r="J1201" s="278"/>
      <c r="K1201" s="278"/>
      <c r="L1201" s="283"/>
      <c r="M1201" s="284"/>
      <c r="N1201" s="285"/>
      <c r="O1201" s="285"/>
      <c r="P1201" s="285"/>
      <c r="Q1201" s="285"/>
      <c r="R1201" s="285"/>
      <c r="S1201" s="285"/>
      <c r="T1201" s="286"/>
      <c r="U1201" s="14"/>
      <c r="V1201" s="14"/>
      <c r="W1201" s="14"/>
      <c r="X1201" s="14"/>
      <c r="Y1201" s="14"/>
      <c r="Z1201" s="14"/>
      <c r="AA1201" s="14"/>
      <c r="AB1201" s="14"/>
      <c r="AC1201" s="14"/>
      <c r="AD1201" s="14"/>
      <c r="AE1201" s="14"/>
      <c r="AT1201" s="287" t="s">
        <v>271</v>
      </c>
      <c r="AU1201" s="287" t="s">
        <v>99</v>
      </c>
      <c r="AV1201" s="14" t="s">
        <v>196</v>
      </c>
      <c r="AW1201" s="14" t="s">
        <v>38</v>
      </c>
      <c r="AX1201" s="14" t="s">
        <v>91</v>
      </c>
      <c r="AY1201" s="287" t="s">
        <v>184</v>
      </c>
    </row>
    <row r="1202" s="2" customFormat="1" ht="16.5" customHeight="1">
      <c r="A1202" s="40"/>
      <c r="B1202" s="41"/>
      <c r="C1202" s="245" t="s">
        <v>1727</v>
      </c>
      <c r="D1202" s="245" t="s">
        <v>187</v>
      </c>
      <c r="E1202" s="246" t="s">
        <v>1728</v>
      </c>
      <c r="F1202" s="247" t="s">
        <v>1729</v>
      </c>
      <c r="G1202" s="248" t="s">
        <v>269</v>
      </c>
      <c r="H1202" s="249">
        <v>30.390000000000001</v>
      </c>
      <c r="I1202" s="250"/>
      <c r="J1202" s="251">
        <f>ROUND(I1202*H1202,2)</f>
        <v>0</v>
      </c>
      <c r="K1202" s="247" t="s">
        <v>191</v>
      </c>
      <c r="L1202" s="46"/>
      <c r="M1202" s="252" t="s">
        <v>1</v>
      </c>
      <c r="N1202" s="253" t="s">
        <v>49</v>
      </c>
      <c r="O1202" s="93"/>
      <c r="P1202" s="254">
        <f>O1202*H1202</f>
        <v>0</v>
      </c>
      <c r="Q1202" s="254">
        <v>0.00010000000000000001</v>
      </c>
      <c r="R1202" s="254">
        <f>Q1202*H1202</f>
        <v>0.003039</v>
      </c>
      <c r="S1202" s="254">
        <v>0</v>
      </c>
      <c r="T1202" s="255">
        <f>S1202*H1202</f>
        <v>0</v>
      </c>
      <c r="U1202" s="40"/>
      <c r="V1202" s="40"/>
      <c r="W1202" s="40"/>
      <c r="X1202" s="40"/>
      <c r="Y1202" s="40"/>
      <c r="Z1202" s="40"/>
      <c r="AA1202" s="40"/>
      <c r="AB1202" s="40"/>
      <c r="AC1202" s="40"/>
      <c r="AD1202" s="40"/>
      <c r="AE1202" s="40"/>
      <c r="AR1202" s="256" t="s">
        <v>332</v>
      </c>
      <c r="AT1202" s="256" t="s">
        <v>187</v>
      </c>
      <c r="AU1202" s="256" t="s">
        <v>99</v>
      </c>
      <c r="AY1202" s="18" t="s">
        <v>184</v>
      </c>
      <c r="BE1202" s="257">
        <f>IF(N1202="základní",J1202,0)</f>
        <v>0</v>
      </c>
      <c r="BF1202" s="257">
        <f>IF(N1202="snížená",J1202,0)</f>
        <v>0</v>
      </c>
      <c r="BG1202" s="257">
        <f>IF(N1202="zákl. přenesená",J1202,0)</f>
        <v>0</v>
      </c>
      <c r="BH1202" s="257">
        <f>IF(N1202="sníž. přenesená",J1202,0)</f>
        <v>0</v>
      </c>
      <c r="BI1202" s="257">
        <f>IF(N1202="nulová",J1202,0)</f>
        <v>0</v>
      </c>
      <c r="BJ1202" s="18" t="s">
        <v>99</v>
      </c>
      <c r="BK1202" s="257">
        <f>ROUND(I1202*H1202,2)</f>
        <v>0</v>
      </c>
      <c r="BL1202" s="18" t="s">
        <v>332</v>
      </c>
      <c r="BM1202" s="256" t="s">
        <v>1730</v>
      </c>
    </row>
    <row r="1203" s="15" customFormat="1">
      <c r="A1203" s="15"/>
      <c r="B1203" s="288"/>
      <c r="C1203" s="289"/>
      <c r="D1203" s="258" t="s">
        <v>271</v>
      </c>
      <c r="E1203" s="290" t="s">
        <v>1</v>
      </c>
      <c r="F1203" s="291" t="s">
        <v>535</v>
      </c>
      <c r="G1203" s="289"/>
      <c r="H1203" s="290" t="s">
        <v>1</v>
      </c>
      <c r="I1203" s="292"/>
      <c r="J1203" s="289"/>
      <c r="K1203" s="289"/>
      <c r="L1203" s="293"/>
      <c r="M1203" s="294"/>
      <c r="N1203" s="295"/>
      <c r="O1203" s="295"/>
      <c r="P1203" s="295"/>
      <c r="Q1203" s="295"/>
      <c r="R1203" s="295"/>
      <c r="S1203" s="295"/>
      <c r="T1203" s="296"/>
      <c r="U1203" s="15"/>
      <c r="V1203" s="15"/>
      <c r="W1203" s="15"/>
      <c r="X1203" s="15"/>
      <c r="Y1203" s="15"/>
      <c r="Z1203" s="15"/>
      <c r="AA1203" s="15"/>
      <c r="AB1203" s="15"/>
      <c r="AC1203" s="15"/>
      <c r="AD1203" s="15"/>
      <c r="AE1203" s="15"/>
      <c r="AT1203" s="297" t="s">
        <v>271</v>
      </c>
      <c r="AU1203" s="297" t="s">
        <v>99</v>
      </c>
      <c r="AV1203" s="15" t="s">
        <v>91</v>
      </c>
      <c r="AW1203" s="15" t="s">
        <v>38</v>
      </c>
      <c r="AX1203" s="15" t="s">
        <v>83</v>
      </c>
      <c r="AY1203" s="297" t="s">
        <v>184</v>
      </c>
    </row>
    <row r="1204" s="13" customFormat="1">
      <c r="A1204" s="13"/>
      <c r="B1204" s="266"/>
      <c r="C1204" s="267"/>
      <c r="D1204" s="258" t="s">
        <v>271</v>
      </c>
      <c r="E1204" s="268" t="s">
        <v>1</v>
      </c>
      <c r="F1204" s="269" t="s">
        <v>1715</v>
      </c>
      <c r="G1204" s="267"/>
      <c r="H1204" s="270">
        <v>2.7549999999999999</v>
      </c>
      <c r="I1204" s="271"/>
      <c r="J1204" s="267"/>
      <c r="K1204" s="267"/>
      <c r="L1204" s="272"/>
      <c r="M1204" s="273"/>
      <c r="N1204" s="274"/>
      <c r="O1204" s="274"/>
      <c r="P1204" s="274"/>
      <c r="Q1204" s="274"/>
      <c r="R1204" s="274"/>
      <c r="S1204" s="274"/>
      <c r="T1204" s="275"/>
      <c r="U1204" s="13"/>
      <c r="V1204" s="13"/>
      <c r="W1204" s="13"/>
      <c r="X1204" s="13"/>
      <c r="Y1204" s="13"/>
      <c r="Z1204" s="13"/>
      <c r="AA1204" s="13"/>
      <c r="AB1204" s="13"/>
      <c r="AC1204" s="13"/>
      <c r="AD1204" s="13"/>
      <c r="AE1204" s="13"/>
      <c r="AT1204" s="276" t="s">
        <v>271</v>
      </c>
      <c r="AU1204" s="276" t="s">
        <v>99</v>
      </c>
      <c r="AV1204" s="13" t="s">
        <v>99</v>
      </c>
      <c r="AW1204" s="13" t="s">
        <v>38</v>
      </c>
      <c r="AX1204" s="13" t="s">
        <v>83</v>
      </c>
      <c r="AY1204" s="276" t="s">
        <v>184</v>
      </c>
    </row>
    <row r="1205" s="13" customFormat="1">
      <c r="A1205" s="13"/>
      <c r="B1205" s="266"/>
      <c r="C1205" s="267"/>
      <c r="D1205" s="258" t="s">
        <v>271</v>
      </c>
      <c r="E1205" s="268" t="s">
        <v>1</v>
      </c>
      <c r="F1205" s="269" t="s">
        <v>1716</v>
      </c>
      <c r="G1205" s="267"/>
      <c r="H1205" s="270">
        <v>16.25</v>
      </c>
      <c r="I1205" s="271"/>
      <c r="J1205" s="267"/>
      <c r="K1205" s="267"/>
      <c r="L1205" s="272"/>
      <c r="M1205" s="273"/>
      <c r="N1205" s="274"/>
      <c r="O1205" s="274"/>
      <c r="P1205" s="274"/>
      <c r="Q1205" s="274"/>
      <c r="R1205" s="274"/>
      <c r="S1205" s="274"/>
      <c r="T1205" s="275"/>
      <c r="U1205" s="13"/>
      <c r="V1205" s="13"/>
      <c r="W1205" s="13"/>
      <c r="X1205" s="13"/>
      <c r="Y1205" s="13"/>
      <c r="Z1205" s="13"/>
      <c r="AA1205" s="13"/>
      <c r="AB1205" s="13"/>
      <c r="AC1205" s="13"/>
      <c r="AD1205" s="13"/>
      <c r="AE1205" s="13"/>
      <c r="AT1205" s="276" t="s">
        <v>271</v>
      </c>
      <c r="AU1205" s="276" t="s">
        <v>99</v>
      </c>
      <c r="AV1205" s="13" t="s">
        <v>99</v>
      </c>
      <c r="AW1205" s="13" t="s">
        <v>38</v>
      </c>
      <c r="AX1205" s="13" t="s">
        <v>83</v>
      </c>
      <c r="AY1205" s="276" t="s">
        <v>184</v>
      </c>
    </row>
    <row r="1206" s="13" customFormat="1">
      <c r="A1206" s="13"/>
      <c r="B1206" s="266"/>
      <c r="C1206" s="267"/>
      <c r="D1206" s="258" t="s">
        <v>271</v>
      </c>
      <c r="E1206" s="268" t="s">
        <v>1</v>
      </c>
      <c r="F1206" s="269" t="s">
        <v>1717</v>
      </c>
      <c r="G1206" s="267"/>
      <c r="H1206" s="270">
        <v>11.385</v>
      </c>
      <c r="I1206" s="271"/>
      <c r="J1206" s="267"/>
      <c r="K1206" s="267"/>
      <c r="L1206" s="272"/>
      <c r="M1206" s="273"/>
      <c r="N1206" s="274"/>
      <c r="O1206" s="274"/>
      <c r="P1206" s="274"/>
      <c r="Q1206" s="274"/>
      <c r="R1206" s="274"/>
      <c r="S1206" s="274"/>
      <c r="T1206" s="275"/>
      <c r="U1206" s="13"/>
      <c r="V1206" s="13"/>
      <c r="W1206" s="13"/>
      <c r="X1206" s="13"/>
      <c r="Y1206" s="13"/>
      <c r="Z1206" s="13"/>
      <c r="AA1206" s="13"/>
      <c r="AB1206" s="13"/>
      <c r="AC1206" s="13"/>
      <c r="AD1206" s="13"/>
      <c r="AE1206" s="13"/>
      <c r="AT1206" s="276" t="s">
        <v>271</v>
      </c>
      <c r="AU1206" s="276" t="s">
        <v>99</v>
      </c>
      <c r="AV1206" s="13" t="s">
        <v>99</v>
      </c>
      <c r="AW1206" s="13" t="s">
        <v>38</v>
      </c>
      <c r="AX1206" s="13" t="s">
        <v>83</v>
      </c>
      <c r="AY1206" s="276" t="s">
        <v>184</v>
      </c>
    </row>
    <row r="1207" s="14" customFormat="1">
      <c r="A1207" s="14"/>
      <c r="B1207" s="277"/>
      <c r="C1207" s="278"/>
      <c r="D1207" s="258" t="s">
        <v>271</v>
      </c>
      <c r="E1207" s="279" t="s">
        <v>1</v>
      </c>
      <c r="F1207" s="280" t="s">
        <v>273</v>
      </c>
      <c r="G1207" s="278"/>
      <c r="H1207" s="281">
        <v>30.390000000000001</v>
      </c>
      <c r="I1207" s="282"/>
      <c r="J1207" s="278"/>
      <c r="K1207" s="278"/>
      <c r="L1207" s="283"/>
      <c r="M1207" s="284"/>
      <c r="N1207" s="285"/>
      <c r="O1207" s="285"/>
      <c r="P1207" s="285"/>
      <c r="Q1207" s="285"/>
      <c r="R1207" s="285"/>
      <c r="S1207" s="285"/>
      <c r="T1207" s="286"/>
      <c r="U1207" s="14"/>
      <c r="V1207" s="14"/>
      <c r="W1207" s="14"/>
      <c r="X1207" s="14"/>
      <c r="Y1207" s="14"/>
      <c r="Z1207" s="14"/>
      <c r="AA1207" s="14"/>
      <c r="AB1207" s="14"/>
      <c r="AC1207" s="14"/>
      <c r="AD1207" s="14"/>
      <c r="AE1207" s="14"/>
      <c r="AT1207" s="287" t="s">
        <v>271</v>
      </c>
      <c r="AU1207" s="287" t="s">
        <v>99</v>
      </c>
      <c r="AV1207" s="14" t="s">
        <v>196</v>
      </c>
      <c r="AW1207" s="14" t="s">
        <v>38</v>
      </c>
      <c r="AX1207" s="14" t="s">
        <v>91</v>
      </c>
      <c r="AY1207" s="287" t="s">
        <v>184</v>
      </c>
    </row>
    <row r="1208" s="2" customFormat="1" ht="16.5" customHeight="1">
      <c r="A1208" s="40"/>
      <c r="B1208" s="41"/>
      <c r="C1208" s="245" t="s">
        <v>1731</v>
      </c>
      <c r="D1208" s="245" t="s">
        <v>187</v>
      </c>
      <c r="E1208" s="246" t="s">
        <v>1732</v>
      </c>
      <c r="F1208" s="247" t="s">
        <v>1733</v>
      </c>
      <c r="G1208" s="248" t="s">
        <v>269</v>
      </c>
      <c r="H1208" s="249">
        <v>30.390000000000001</v>
      </c>
      <c r="I1208" s="250"/>
      <c r="J1208" s="251">
        <f>ROUND(I1208*H1208,2)</f>
        <v>0</v>
      </c>
      <c r="K1208" s="247" t="s">
        <v>191</v>
      </c>
      <c r="L1208" s="46"/>
      <c r="M1208" s="252" t="s">
        <v>1</v>
      </c>
      <c r="N1208" s="253" t="s">
        <v>49</v>
      </c>
      <c r="O1208" s="93"/>
      <c r="P1208" s="254">
        <f>O1208*H1208</f>
        <v>0</v>
      </c>
      <c r="Q1208" s="254">
        <v>0.00069999999999999999</v>
      </c>
      <c r="R1208" s="254">
        <f>Q1208*H1208</f>
        <v>0.021273</v>
      </c>
      <c r="S1208" s="254">
        <v>0</v>
      </c>
      <c r="T1208" s="255">
        <f>S1208*H1208</f>
        <v>0</v>
      </c>
      <c r="U1208" s="40"/>
      <c r="V1208" s="40"/>
      <c r="W1208" s="40"/>
      <c r="X1208" s="40"/>
      <c r="Y1208" s="40"/>
      <c r="Z1208" s="40"/>
      <c r="AA1208" s="40"/>
      <c r="AB1208" s="40"/>
      <c r="AC1208" s="40"/>
      <c r="AD1208" s="40"/>
      <c r="AE1208" s="40"/>
      <c r="AR1208" s="256" t="s">
        <v>332</v>
      </c>
      <c r="AT1208" s="256" t="s">
        <v>187</v>
      </c>
      <c r="AU1208" s="256" t="s">
        <v>99</v>
      </c>
      <c r="AY1208" s="18" t="s">
        <v>184</v>
      </c>
      <c r="BE1208" s="257">
        <f>IF(N1208="základní",J1208,0)</f>
        <v>0</v>
      </c>
      <c r="BF1208" s="257">
        <f>IF(N1208="snížená",J1208,0)</f>
        <v>0</v>
      </c>
      <c r="BG1208" s="257">
        <f>IF(N1208="zákl. přenesená",J1208,0)</f>
        <v>0</v>
      </c>
      <c r="BH1208" s="257">
        <f>IF(N1208="sníž. přenesená",J1208,0)</f>
        <v>0</v>
      </c>
      <c r="BI1208" s="257">
        <f>IF(N1208="nulová",J1208,0)</f>
        <v>0</v>
      </c>
      <c r="BJ1208" s="18" t="s">
        <v>99</v>
      </c>
      <c r="BK1208" s="257">
        <f>ROUND(I1208*H1208,2)</f>
        <v>0</v>
      </c>
      <c r="BL1208" s="18" t="s">
        <v>332</v>
      </c>
      <c r="BM1208" s="256" t="s">
        <v>1734</v>
      </c>
    </row>
    <row r="1209" s="2" customFormat="1" ht="16.5" customHeight="1">
      <c r="A1209" s="40"/>
      <c r="B1209" s="41"/>
      <c r="C1209" s="245" t="s">
        <v>1735</v>
      </c>
      <c r="D1209" s="245" t="s">
        <v>187</v>
      </c>
      <c r="E1209" s="246" t="s">
        <v>1736</v>
      </c>
      <c r="F1209" s="247" t="s">
        <v>1737</v>
      </c>
      <c r="G1209" s="248" t="s">
        <v>269</v>
      </c>
      <c r="H1209" s="249">
        <v>111.84</v>
      </c>
      <c r="I1209" s="250"/>
      <c r="J1209" s="251">
        <f>ROUND(I1209*H1209,2)</f>
        <v>0</v>
      </c>
      <c r="K1209" s="247" t="s">
        <v>191</v>
      </c>
      <c r="L1209" s="46"/>
      <c r="M1209" s="252" t="s">
        <v>1</v>
      </c>
      <c r="N1209" s="253" t="s">
        <v>49</v>
      </c>
      <c r="O1209" s="93"/>
      <c r="P1209" s="254">
        <f>O1209*H1209</f>
        <v>0</v>
      </c>
      <c r="Q1209" s="254">
        <v>0.012200000000000001</v>
      </c>
      <c r="R1209" s="254">
        <f>Q1209*H1209</f>
        <v>1.3644480000000001</v>
      </c>
      <c r="S1209" s="254">
        <v>0</v>
      </c>
      <c r="T1209" s="255">
        <f>S1209*H1209</f>
        <v>0</v>
      </c>
      <c r="U1209" s="40"/>
      <c r="V1209" s="40"/>
      <c r="W1209" s="40"/>
      <c r="X1209" s="40"/>
      <c r="Y1209" s="40"/>
      <c r="Z1209" s="40"/>
      <c r="AA1209" s="40"/>
      <c r="AB1209" s="40"/>
      <c r="AC1209" s="40"/>
      <c r="AD1209" s="40"/>
      <c r="AE1209" s="40"/>
      <c r="AR1209" s="256" t="s">
        <v>332</v>
      </c>
      <c r="AT1209" s="256" t="s">
        <v>187</v>
      </c>
      <c r="AU1209" s="256" t="s">
        <v>99</v>
      </c>
      <c r="AY1209" s="18" t="s">
        <v>184</v>
      </c>
      <c r="BE1209" s="257">
        <f>IF(N1209="základní",J1209,0)</f>
        <v>0</v>
      </c>
      <c r="BF1209" s="257">
        <f>IF(N1209="snížená",J1209,0)</f>
        <v>0</v>
      </c>
      <c r="BG1209" s="257">
        <f>IF(N1209="zákl. přenesená",J1209,0)</f>
        <v>0</v>
      </c>
      <c r="BH1209" s="257">
        <f>IF(N1209="sníž. přenesená",J1209,0)</f>
        <v>0</v>
      </c>
      <c r="BI1209" s="257">
        <f>IF(N1209="nulová",J1209,0)</f>
        <v>0</v>
      </c>
      <c r="BJ1209" s="18" t="s">
        <v>99</v>
      </c>
      <c r="BK1209" s="257">
        <f>ROUND(I1209*H1209,2)</f>
        <v>0</v>
      </c>
      <c r="BL1209" s="18" t="s">
        <v>332</v>
      </c>
      <c r="BM1209" s="256" t="s">
        <v>1738</v>
      </c>
    </row>
    <row r="1210" s="15" customFormat="1">
      <c r="A1210" s="15"/>
      <c r="B1210" s="288"/>
      <c r="C1210" s="289"/>
      <c r="D1210" s="258" t="s">
        <v>271</v>
      </c>
      <c r="E1210" s="290" t="s">
        <v>1</v>
      </c>
      <c r="F1210" s="291" t="s">
        <v>760</v>
      </c>
      <c r="G1210" s="289"/>
      <c r="H1210" s="290" t="s">
        <v>1</v>
      </c>
      <c r="I1210" s="292"/>
      <c r="J1210" s="289"/>
      <c r="K1210" s="289"/>
      <c r="L1210" s="293"/>
      <c r="M1210" s="294"/>
      <c r="N1210" s="295"/>
      <c r="O1210" s="295"/>
      <c r="P1210" s="295"/>
      <c r="Q1210" s="295"/>
      <c r="R1210" s="295"/>
      <c r="S1210" s="295"/>
      <c r="T1210" s="296"/>
      <c r="U1210" s="15"/>
      <c r="V1210" s="15"/>
      <c r="W1210" s="15"/>
      <c r="X1210" s="15"/>
      <c r="Y1210" s="15"/>
      <c r="Z1210" s="15"/>
      <c r="AA1210" s="15"/>
      <c r="AB1210" s="15"/>
      <c r="AC1210" s="15"/>
      <c r="AD1210" s="15"/>
      <c r="AE1210" s="15"/>
      <c r="AT1210" s="297" t="s">
        <v>271</v>
      </c>
      <c r="AU1210" s="297" t="s">
        <v>99</v>
      </c>
      <c r="AV1210" s="15" t="s">
        <v>91</v>
      </c>
      <c r="AW1210" s="15" t="s">
        <v>38</v>
      </c>
      <c r="AX1210" s="15" t="s">
        <v>83</v>
      </c>
      <c r="AY1210" s="297" t="s">
        <v>184</v>
      </c>
    </row>
    <row r="1211" s="13" customFormat="1">
      <c r="A1211" s="13"/>
      <c r="B1211" s="266"/>
      <c r="C1211" s="267"/>
      <c r="D1211" s="258" t="s">
        <v>271</v>
      </c>
      <c r="E1211" s="268" t="s">
        <v>1</v>
      </c>
      <c r="F1211" s="269" t="s">
        <v>1739</v>
      </c>
      <c r="G1211" s="267"/>
      <c r="H1211" s="270">
        <v>55.920000000000002</v>
      </c>
      <c r="I1211" s="271"/>
      <c r="J1211" s="267"/>
      <c r="K1211" s="267"/>
      <c r="L1211" s="272"/>
      <c r="M1211" s="273"/>
      <c r="N1211" s="274"/>
      <c r="O1211" s="274"/>
      <c r="P1211" s="274"/>
      <c r="Q1211" s="274"/>
      <c r="R1211" s="274"/>
      <c r="S1211" s="274"/>
      <c r="T1211" s="275"/>
      <c r="U1211" s="13"/>
      <c r="V1211" s="13"/>
      <c r="W1211" s="13"/>
      <c r="X1211" s="13"/>
      <c r="Y1211" s="13"/>
      <c r="Z1211" s="13"/>
      <c r="AA1211" s="13"/>
      <c r="AB1211" s="13"/>
      <c r="AC1211" s="13"/>
      <c r="AD1211" s="13"/>
      <c r="AE1211" s="13"/>
      <c r="AT1211" s="276" t="s">
        <v>271</v>
      </c>
      <c r="AU1211" s="276" t="s">
        <v>99</v>
      </c>
      <c r="AV1211" s="13" t="s">
        <v>99</v>
      </c>
      <c r="AW1211" s="13" t="s">
        <v>38</v>
      </c>
      <c r="AX1211" s="13" t="s">
        <v>83</v>
      </c>
      <c r="AY1211" s="276" t="s">
        <v>184</v>
      </c>
    </row>
    <row r="1212" s="13" customFormat="1">
      <c r="A1212" s="13"/>
      <c r="B1212" s="266"/>
      <c r="C1212" s="267"/>
      <c r="D1212" s="258" t="s">
        <v>271</v>
      </c>
      <c r="E1212" s="268" t="s">
        <v>1</v>
      </c>
      <c r="F1212" s="269" t="s">
        <v>1740</v>
      </c>
      <c r="G1212" s="267"/>
      <c r="H1212" s="270">
        <v>55.920000000000002</v>
      </c>
      <c r="I1212" s="271"/>
      <c r="J1212" s="267"/>
      <c r="K1212" s="267"/>
      <c r="L1212" s="272"/>
      <c r="M1212" s="273"/>
      <c r="N1212" s="274"/>
      <c r="O1212" s="274"/>
      <c r="P1212" s="274"/>
      <c r="Q1212" s="274"/>
      <c r="R1212" s="274"/>
      <c r="S1212" s="274"/>
      <c r="T1212" s="275"/>
      <c r="U1212" s="13"/>
      <c r="V1212" s="13"/>
      <c r="W1212" s="13"/>
      <c r="X1212" s="13"/>
      <c r="Y1212" s="13"/>
      <c r="Z1212" s="13"/>
      <c r="AA1212" s="13"/>
      <c r="AB1212" s="13"/>
      <c r="AC1212" s="13"/>
      <c r="AD1212" s="13"/>
      <c r="AE1212" s="13"/>
      <c r="AT1212" s="276" t="s">
        <v>271</v>
      </c>
      <c r="AU1212" s="276" t="s">
        <v>99</v>
      </c>
      <c r="AV1212" s="13" t="s">
        <v>99</v>
      </c>
      <c r="AW1212" s="13" t="s">
        <v>38</v>
      </c>
      <c r="AX1212" s="13" t="s">
        <v>83</v>
      </c>
      <c r="AY1212" s="276" t="s">
        <v>184</v>
      </c>
    </row>
    <row r="1213" s="13" customFormat="1">
      <c r="A1213" s="13"/>
      <c r="B1213" s="266"/>
      <c r="C1213" s="267"/>
      <c r="D1213" s="258" t="s">
        <v>271</v>
      </c>
      <c r="E1213" s="268" t="s">
        <v>1</v>
      </c>
      <c r="F1213" s="269" t="s">
        <v>1741</v>
      </c>
      <c r="G1213" s="267"/>
      <c r="H1213" s="270">
        <v>0</v>
      </c>
      <c r="I1213" s="271"/>
      <c r="J1213" s="267"/>
      <c r="K1213" s="267"/>
      <c r="L1213" s="272"/>
      <c r="M1213" s="273"/>
      <c r="N1213" s="274"/>
      <c r="O1213" s="274"/>
      <c r="P1213" s="274"/>
      <c r="Q1213" s="274"/>
      <c r="R1213" s="274"/>
      <c r="S1213" s="274"/>
      <c r="T1213" s="275"/>
      <c r="U1213" s="13"/>
      <c r="V1213" s="13"/>
      <c r="W1213" s="13"/>
      <c r="X1213" s="13"/>
      <c r="Y1213" s="13"/>
      <c r="Z1213" s="13"/>
      <c r="AA1213" s="13"/>
      <c r="AB1213" s="13"/>
      <c r="AC1213" s="13"/>
      <c r="AD1213" s="13"/>
      <c r="AE1213" s="13"/>
      <c r="AT1213" s="276" t="s">
        <v>271</v>
      </c>
      <c r="AU1213" s="276" t="s">
        <v>99</v>
      </c>
      <c r="AV1213" s="13" t="s">
        <v>99</v>
      </c>
      <c r="AW1213" s="13" t="s">
        <v>38</v>
      </c>
      <c r="AX1213" s="13" t="s">
        <v>83</v>
      </c>
      <c r="AY1213" s="276" t="s">
        <v>184</v>
      </c>
    </row>
    <row r="1214" s="14" customFormat="1">
      <c r="A1214" s="14"/>
      <c r="B1214" s="277"/>
      <c r="C1214" s="278"/>
      <c r="D1214" s="258" t="s">
        <v>271</v>
      </c>
      <c r="E1214" s="279" t="s">
        <v>1</v>
      </c>
      <c r="F1214" s="280" t="s">
        <v>273</v>
      </c>
      <c r="G1214" s="278"/>
      <c r="H1214" s="281">
        <v>111.84</v>
      </c>
      <c r="I1214" s="282"/>
      <c r="J1214" s="278"/>
      <c r="K1214" s="278"/>
      <c r="L1214" s="283"/>
      <c r="M1214" s="284"/>
      <c r="N1214" s="285"/>
      <c r="O1214" s="285"/>
      <c r="P1214" s="285"/>
      <c r="Q1214" s="285"/>
      <c r="R1214" s="285"/>
      <c r="S1214" s="285"/>
      <c r="T1214" s="286"/>
      <c r="U1214" s="14"/>
      <c r="V1214" s="14"/>
      <c r="W1214" s="14"/>
      <c r="X1214" s="14"/>
      <c r="Y1214" s="14"/>
      <c r="Z1214" s="14"/>
      <c r="AA1214" s="14"/>
      <c r="AB1214" s="14"/>
      <c r="AC1214" s="14"/>
      <c r="AD1214" s="14"/>
      <c r="AE1214" s="14"/>
      <c r="AT1214" s="287" t="s">
        <v>271</v>
      </c>
      <c r="AU1214" s="287" t="s">
        <v>99</v>
      </c>
      <c r="AV1214" s="14" t="s">
        <v>196</v>
      </c>
      <c r="AW1214" s="14" t="s">
        <v>38</v>
      </c>
      <c r="AX1214" s="14" t="s">
        <v>91</v>
      </c>
      <c r="AY1214" s="287" t="s">
        <v>184</v>
      </c>
    </row>
    <row r="1215" s="2" customFormat="1" ht="16.5" customHeight="1">
      <c r="A1215" s="40"/>
      <c r="B1215" s="41"/>
      <c r="C1215" s="245" t="s">
        <v>1742</v>
      </c>
      <c r="D1215" s="245" t="s">
        <v>187</v>
      </c>
      <c r="E1215" s="246" t="s">
        <v>1743</v>
      </c>
      <c r="F1215" s="247" t="s">
        <v>1744</v>
      </c>
      <c r="G1215" s="248" t="s">
        <v>269</v>
      </c>
      <c r="H1215" s="249">
        <v>562.42999999999995</v>
      </c>
      <c r="I1215" s="250"/>
      <c r="J1215" s="251">
        <f>ROUND(I1215*H1215,2)</f>
        <v>0</v>
      </c>
      <c r="K1215" s="247" t="s">
        <v>191</v>
      </c>
      <c r="L1215" s="46"/>
      <c r="M1215" s="252" t="s">
        <v>1</v>
      </c>
      <c r="N1215" s="253" t="s">
        <v>49</v>
      </c>
      <c r="O1215" s="93"/>
      <c r="P1215" s="254">
        <f>O1215*H1215</f>
        <v>0</v>
      </c>
      <c r="Q1215" s="254">
        <v>0.0292</v>
      </c>
      <c r="R1215" s="254">
        <f>Q1215*H1215</f>
        <v>16.422955999999999</v>
      </c>
      <c r="S1215" s="254">
        <v>0</v>
      </c>
      <c r="T1215" s="255">
        <f>S1215*H1215</f>
        <v>0</v>
      </c>
      <c r="U1215" s="40"/>
      <c r="V1215" s="40"/>
      <c r="W1215" s="40"/>
      <c r="X1215" s="40"/>
      <c r="Y1215" s="40"/>
      <c r="Z1215" s="40"/>
      <c r="AA1215" s="40"/>
      <c r="AB1215" s="40"/>
      <c r="AC1215" s="40"/>
      <c r="AD1215" s="40"/>
      <c r="AE1215" s="40"/>
      <c r="AR1215" s="256" t="s">
        <v>332</v>
      </c>
      <c r="AT1215" s="256" t="s">
        <v>187</v>
      </c>
      <c r="AU1215" s="256" t="s">
        <v>99</v>
      </c>
      <c r="AY1215" s="18" t="s">
        <v>184</v>
      </c>
      <c r="BE1215" s="257">
        <f>IF(N1215="základní",J1215,0)</f>
        <v>0</v>
      </c>
      <c r="BF1215" s="257">
        <f>IF(N1215="snížená",J1215,0)</f>
        <v>0</v>
      </c>
      <c r="BG1215" s="257">
        <f>IF(N1215="zákl. přenesená",J1215,0)</f>
        <v>0</v>
      </c>
      <c r="BH1215" s="257">
        <f>IF(N1215="sníž. přenesená",J1215,0)</f>
        <v>0</v>
      </c>
      <c r="BI1215" s="257">
        <f>IF(N1215="nulová",J1215,0)</f>
        <v>0</v>
      </c>
      <c r="BJ1215" s="18" t="s">
        <v>99</v>
      </c>
      <c r="BK1215" s="257">
        <f>ROUND(I1215*H1215,2)</f>
        <v>0</v>
      </c>
      <c r="BL1215" s="18" t="s">
        <v>332</v>
      </c>
      <c r="BM1215" s="256" t="s">
        <v>1745</v>
      </c>
    </row>
    <row r="1216" s="15" customFormat="1">
      <c r="A1216" s="15"/>
      <c r="B1216" s="288"/>
      <c r="C1216" s="289"/>
      <c r="D1216" s="258" t="s">
        <v>271</v>
      </c>
      <c r="E1216" s="290" t="s">
        <v>1</v>
      </c>
      <c r="F1216" s="291" t="s">
        <v>760</v>
      </c>
      <c r="G1216" s="289"/>
      <c r="H1216" s="290" t="s">
        <v>1</v>
      </c>
      <c r="I1216" s="292"/>
      <c r="J1216" s="289"/>
      <c r="K1216" s="289"/>
      <c r="L1216" s="293"/>
      <c r="M1216" s="294"/>
      <c r="N1216" s="295"/>
      <c r="O1216" s="295"/>
      <c r="P1216" s="295"/>
      <c r="Q1216" s="295"/>
      <c r="R1216" s="295"/>
      <c r="S1216" s="295"/>
      <c r="T1216" s="296"/>
      <c r="U1216" s="15"/>
      <c r="V1216" s="15"/>
      <c r="W1216" s="15"/>
      <c r="X1216" s="15"/>
      <c r="Y1216" s="15"/>
      <c r="Z1216" s="15"/>
      <c r="AA1216" s="15"/>
      <c r="AB1216" s="15"/>
      <c r="AC1216" s="15"/>
      <c r="AD1216" s="15"/>
      <c r="AE1216" s="15"/>
      <c r="AT1216" s="297" t="s">
        <v>271</v>
      </c>
      <c r="AU1216" s="297" t="s">
        <v>99</v>
      </c>
      <c r="AV1216" s="15" t="s">
        <v>91</v>
      </c>
      <c r="AW1216" s="15" t="s">
        <v>38</v>
      </c>
      <c r="AX1216" s="15" t="s">
        <v>83</v>
      </c>
      <c r="AY1216" s="297" t="s">
        <v>184</v>
      </c>
    </row>
    <row r="1217" s="13" customFormat="1">
      <c r="A1217" s="13"/>
      <c r="B1217" s="266"/>
      <c r="C1217" s="267"/>
      <c r="D1217" s="258" t="s">
        <v>271</v>
      </c>
      <c r="E1217" s="268" t="s">
        <v>1</v>
      </c>
      <c r="F1217" s="269" t="s">
        <v>1746</v>
      </c>
      <c r="G1217" s="267"/>
      <c r="H1217" s="270">
        <v>190.55000000000001</v>
      </c>
      <c r="I1217" s="271"/>
      <c r="J1217" s="267"/>
      <c r="K1217" s="267"/>
      <c r="L1217" s="272"/>
      <c r="M1217" s="273"/>
      <c r="N1217" s="274"/>
      <c r="O1217" s="274"/>
      <c r="P1217" s="274"/>
      <c r="Q1217" s="274"/>
      <c r="R1217" s="274"/>
      <c r="S1217" s="274"/>
      <c r="T1217" s="275"/>
      <c r="U1217" s="13"/>
      <c r="V1217" s="13"/>
      <c r="W1217" s="13"/>
      <c r="X1217" s="13"/>
      <c r="Y1217" s="13"/>
      <c r="Z1217" s="13"/>
      <c r="AA1217" s="13"/>
      <c r="AB1217" s="13"/>
      <c r="AC1217" s="13"/>
      <c r="AD1217" s="13"/>
      <c r="AE1217" s="13"/>
      <c r="AT1217" s="276" t="s">
        <v>271</v>
      </c>
      <c r="AU1217" s="276" t="s">
        <v>99</v>
      </c>
      <c r="AV1217" s="13" t="s">
        <v>99</v>
      </c>
      <c r="AW1217" s="13" t="s">
        <v>38</v>
      </c>
      <c r="AX1217" s="13" t="s">
        <v>83</v>
      </c>
      <c r="AY1217" s="276" t="s">
        <v>184</v>
      </c>
    </row>
    <row r="1218" s="13" customFormat="1">
      <c r="A1218" s="13"/>
      <c r="B1218" s="266"/>
      <c r="C1218" s="267"/>
      <c r="D1218" s="258" t="s">
        <v>271</v>
      </c>
      <c r="E1218" s="268" t="s">
        <v>1</v>
      </c>
      <c r="F1218" s="269" t="s">
        <v>1747</v>
      </c>
      <c r="G1218" s="267"/>
      <c r="H1218" s="270">
        <v>167.34999999999999</v>
      </c>
      <c r="I1218" s="271"/>
      <c r="J1218" s="267"/>
      <c r="K1218" s="267"/>
      <c r="L1218" s="272"/>
      <c r="M1218" s="273"/>
      <c r="N1218" s="274"/>
      <c r="O1218" s="274"/>
      <c r="P1218" s="274"/>
      <c r="Q1218" s="274"/>
      <c r="R1218" s="274"/>
      <c r="S1218" s="274"/>
      <c r="T1218" s="275"/>
      <c r="U1218" s="13"/>
      <c r="V1218" s="13"/>
      <c r="W1218" s="13"/>
      <c r="X1218" s="13"/>
      <c r="Y1218" s="13"/>
      <c r="Z1218" s="13"/>
      <c r="AA1218" s="13"/>
      <c r="AB1218" s="13"/>
      <c r="AC1218" s="13"/>
      <c r="AD1218" s="13"/>
      <c r="AE1218" s="13"/>
      <c r="AT1218" s="276" t="s">
        <v>271</v>
      </c>
      <c r="AU1218" s="276" t="s">
        <v>99</v>
      </c>
      <c r="AV1218" s="13" t="s">
        <v>99</v>
      </c>
      <c r="AW1218" s="13" t="s">
        <v>38</v>
      </c>
      <c r="AX1218" s="13" t="s">
        <v>83</v>
      </c>
      <c r="AY1218" s="276" t="s">
        <v>184</v>
      </c>
    </row>
    <row r="1219" s="13" customFormat="1">
      <c r="A1219" s="13"/>
      <c r="B1219" s="266"/>
      <c r="C1219" s="267"/>
      <c r="D1219" s="258" t="s">
        <v>271</v>
      </c>
      <c r="E1219" s="268" t="s">
        <v>1</v>
      </c>
      <c r="F1219" s="269" t="s">
        <v>1748</v>
      </c>
      <c r="G1219" s="267"/>
      <c r="H1219" s="270">
        <v>204.53</v>
      </c>
      <c r="I1219" s="271"/>
      <c r="J1219" s="267"/>
      <c r="K1219" s="267"/>
      <c r="L1219" s="272"/>
      <c r="M1219" s="273"/>
      <c r="N1219" s="274"/>
      <c r="O1219" s="274"/>
      <c r="P1219" s="274"/>
      <c r="Q1219" s="274"/>
      <c r="R1219" s="274"/>
      <c r="S1219" s="274"/>
      <c r="T1219" s="275"/>
      <c r="U1219" s="13"/>
      <c r="V1219" s="13"/>
      <c r="W1219" s="13"/>
      <c r="X1219" s="13"/>
      <c r="Y1219" s="13"/>
      <c r="Z1219" s="13"/>
      <c r="AA1219" s="13"/>
      <c r="AB1219" s="13"/>
      <c r="AC1219" s="13"/>
      <c r="AD1219" s="13"/>
      <c r="AE1219" s="13"/>
      <c r="AT1219" s="276" t="s">
        <v>271</v>
      </c>
      <c r="AU1219" s="276" t="s">
        <v>99</v>
      </c>
      <c r="AV1219" s="13" t="s">
        <v>99</v>
      </c>
      <c r="AW1219" s="13" t="s">
        <v>38</v>
      </c>
      <c r="AX1219" s="13" t="s">
        <v>83</v>
      </c>
      <c r="AY1219" s="276" t="s">
        <v>184</v>
      </c>
    </row>
    <row r="1220" s="14" customFormat="1">
      <c r="A1220" s="14"/>
      <c r="B1220" s="277"/>
      <c r="C1220" s="278"/>
      <c r="D1220" s="258" t="s">
        <v>271</v>
      </c>
      <c r="E1220" s="279" t="s">
        <v>1</v>
      </c>
      <c r="F1220" s="280" t="s">
        <v>273</v>
      </c>
      <c r="G1220" s="278"/>
      <c r="H1220" s="281">
        <v>562.42999999999995</v>
      </c>
      <c r="I1220" s="282"/>
      <c r="J1220" s="278"/>
      <c r="K1220" s="278"/>
      <c r="L1220" s="283"/>
      <c r="M1220" s="284"/>
      <c r="N1220" s="285"/>
      <c r="O1220" s="285"/>
      <c r="P1220" s="285"/>
      <c r="Q1220" s="285"/>
      <c r="R1220" s="285"/>
      <c r="S1220" s="285"/>
      <c r="T1220" s="286"/>
      <c r="U1220" s="14"/>
      <c r="V1220" s="14"/>
      <c r="W1220" s="14"/>
      <c r="X1220" s="14"/>
      <c r="Y1220" s="14"/>
      <c r="Z1220" s="14"/>
      <c r="AA1220" s="14"/>
      <c r="AB1220" s="14"/>
      <c r="AC1220" s="14"/>
      <c r="AD1220" s="14"/>
      <c r="AE1220" s="14"/>
      <c r="AT1220" s="287" t="s">
        <v>271</v>
      </c>
      <c r="AU1220" s="287" t="s">
        <v>99</v>
      </c>
      <c r="AV1220" s="14" t="s">
        <v>196</v>
      </c>
      <c r="AW1220" s="14" t="s">
        <v>38</v>
      </c>
      <c r="AX1220" s="14" t="s">
        <v>91</v>
      </c>
      <c r="AY1220" s="287" t="s">
        <v>184</v>
      </c>
    </row>
    <row r="1221" s="2" customFormat="1" ht="16.5" customHeight="1">
      <c r="A1221" s="40"/>
      <c r="B1221" s="41"/>
      <c r="C1221" s="245" t="s">
        <v>1749</v>
      </c>
      <c r="D1221" s="245" t="s">
        <v>187</v>
      </c>
      <c r="E1221" s="246" t="s">
        <v>1750</v>
      </c>
      <c r="F1221" s="247" t="s">
        <v>1751</v>
      </c>
      <c r="G1221" s="248" t="s">
        <v>269</v>
      </c>
      <c r="H1221" s="249">
        <v>21.800000000000001</v>
      </c>
      <c r="I1221" s="250"/>
      <c r="J1221" s="251">
        <f>ROUND(I1221*H1221,2)</f>
        <v>0</v>
      </c>
      <c r="K1221" s="247" t="s">
        <v>191</v>
      </c>
      <c r="L1221" s="46"/>
      <c r="M1221" s="252" t="s">
        <v>1</v>
      </c>
      <c r="N1221" s="253" t="s">
        <v>49</v>
      </c>
      <c r="O1221" s="93"/>
      <c r="P1221" s="254">
        <f>O1221*H1221</f>
        <v>0</v>
      </c>
      <c r="Q1221" s="254">
        <v>0.012590000000000001</v>
      </c>
      <c r="R1221" s="254">
        <f>Q1221*H1221</f>
        <v>0.27446200000000004</v>
      </c>
      <c r="S1221" s="254">
        <v>0</v>
      </c>
      <c r="T1221" s="255">
        <f>S1221*H1221</f>
        <v>0</v>
      </c>
      <c r="U1221" s="40"/>
      <c r="V1221" s="40"/>
      <c r="W1221" s="40"/>
      <c r="X1221" s="40"/>
      <c r="Y1221" s="40"/>
      <c r="Z1221" s="40"/>
      <c r="AA1221" s="40"/>
      <c r="AB1221" s="40"/>
      <c r="AC1221" s="40"/>
      <c r="AD1221" s="40"/>
      <c r="AE1221" s="40"/>
      <c r="AR1221" s="256" t="s">
        <v>332</v>
      </c>
      <c r="AT1221" s="256" t="s">
        <v>187</v>
      </c>
      <c r="AU1221" s="256" t="s">
        <v>99</v>
      </c>
      <c r="AY1221" s="18" t="s">
        <v>184</v>
      </c>
      <c r="BE1221" s="257">
        <f>IF(N1221="základní",J1221,0)</f>
        <v>0</v>
      </c>
      <c r="BF1221" s="257">
        <f>IF(N1221="snížená",J1221,0)</f>
        <v>0</v>
      </c>
      <c r="BG1221" s="257">
        <f>IF(N1221="zákl. přenesená",J1221,0)</f>
        <v>0</v>
      </c>
      <c r="BH1221" s="257">
        <f>IF(N1221="sníž. přenesená",J1221,0)</f>
        <v>0</v>
      </c>
      <c r="BI1221" s="257">
        <f>IF(N1221="nulová",J1221,0)</f>
        <v>0</v>
      </c>
      <c r="BJ1221" s="18" t="s">
        <v>99</v>
      </c>
      <c r="BK1221" s="257">
        <f>ROUND(I1221*H1221,2)</f>
        <v>0</v>
      </c>
      <c r="BL1221" s="18" t="s">
        <v>332</v>
      </c>
      <c r="BM1221" s="256" t="s">
        <v>1752</v>
      </c>
    </row>
    <row r="1222" s="15" customFormat="1">
      <c r="A1222" s="15"/>
      <c r="B1222" s="288"/>
      <c r="C1222" s="289"/>
      <c r="D1222" s="258" t="s">
        <v>271</v>
      </c>
      <c r="E1222" s="290" t="s">
        <v>1</v>
      </c>
      <c r="F1222" s="291" t="s">
        <v>760</v>
      </c>
      <c r="G1222" s="289"/>
      <c r="H1222" s="290" t="s">
        <v>1</v>
      </c>
      <c r="I1222" s="292"/>
      <c r="J1222" s="289"/>
      <c r="K1222" s="289"/>
      <c r="L1222" s="293"/>
      <c r="M1222" s="294"/>
      <c r="N1222" s="295"/>
      <c r="O1222" s="295"/>
      <c r="P1222" s="295"/>
      <c r="Q1222" s="295"/>
      <c r="R1222" s="295"/>
      <c r="S1222" s="295"/>
      <c r="T1222" s="296"/>
      <c r="U1222" s="15"/>
      <c r="V1222" s="15"/>
      <c r="W1222" s="15"/>
      <c r="X1222" s="15"/>
      <c r="Y1222" s="15"/>
      <c r="Z1222" s="15"/>
      <c r="AA1222" s="15"/>
      <c r="AB1222" s="15"/>
      <c r="AC1222" s="15"/>
      <c r="AD1222" s="15"/>
      <c r="AE1222" s="15"/>
      <c r="AT1222" s="297" t="s">
        <v>271</v>
      </c>
      <c r="AU1222" s="297" t="s">
        <v>99</v>
      </c>
      <c r="AV1222" s="15" t="s">
        <v>91</v>
      </c>
      <c r="AW1222" s="15" t="s">
        <v>38</v>
      </c>
      <c r="AX1222" s="15" t="s">
        <v>83</v>
      </c>
      <c r="AY1222" s="297" t="s">
        <v>184</v>
      </c>
    </row>
    <row r="1223" s="13" customFormat="1">
      <c r="A1223" s="13"/>
      <c r="B1223" s="266"/>
      <c r="C1223" s="267"/>
      <c r="D1223" s="258" t="s">
        <v>271</v>
      </c>
      <c r="E1223" s="268" t="s">
        <v>1</v>
      </c>
      <c r="F1223" s="269" t="s">
        <v>1753</v>
      </c>
      <c r="G1223" s="267"/>
      <c r="H1223" s="270">
        <v>10.9</v>
      </c>
      <c r="I1223" s="271"/>
      <c r="J1223" s="267"/>
      <c r="K1223" s="267"/>
      <c r="L1223" s="272"/>
      <c r="M1223" s="273"/>
      <c r="N1223" s="274"/>
      <c r="O1223" s="274"/>
      <c r="P1223" s="274"/>
      <c r="Q1223" s="274"/>
      <c r="R1223" s="274"/>
      <c r="S1223" s="274"/>
      <c r="T1223" s="275"/>
      <c r="U1223" s="13"/>
      <c r="V1223" s="13"/>
      <c r="W1223" s="13"/>
      <c r="X1223" s="13"/>
      <c r="Y1223" s="13"/>
      <c r="Z1223" s="13"/>
      <c r="AA1223" s="13"/>
      <c r="AB1223" s="13"/>
      <c r="AC1223" s="13"/>
      <c r="AD1223" s="13"/>
      <c r="AE1223" s="13"/>
      <c r="AT1223" s="276" t="s">
        <v>271</v>
      </c>
      <c r="AU1223" s="276" t="s">
        <v>99</v>
      </c>
      <c r="AV1223" s="13" t="s">
        <v>99</v>
      </c>
      <c r="AW1223" s="13" t="s">
        <v>38</v>
      </c>
      <c r="AX1223" s="13" t="s">
        <v>83</v>
      </c>
      <c r="AY1223" s="276" t="s">
        <v>184</v>
      </c>
    </row>
    <row r="1224" s="13" customFormat="1">
      <c r="A1224" s="13"/>
      <c r="B1224" s="266"/>
      <c r="C1224" s="267"/>
      <c r="D1224" s="258" t="s">
        <v>271</v>
      </c>
      <c r="E1224" s="268" t="s">
        <v>1</v>
      </c>
      <c r="F1224" s="269" t="s">
        <v>1754</v>
      </c>
      <c r="G1224" s="267"/>
      <c r="H1224" s="270">
        <v>10.9</v>
      </c>
      <c r="I1224" s="271"/>
      <c r="J1224" s="267"/>
      <c r="K1224" s="267"/>
      <c r="L1224" s="272"/>
      <c r="M1224" s="273"/>
      <c r="N1224" s="274"/>
      <c r="O1224" s="274"/>
      <c r="P1224" s="274"/>
      <c r="Q1224" s="274"/>
      <c r="R1224" s="274"/>
      <c r="S1224" s="274"/>
      <c r="T1224" s="275"/>
      <c r="U1224" s="13"/>
      <c r="V1224" s="13"/>
      <c r="W1224" s="13"/>
      <c r="X1224" s="13"/>
      <c r="Y1224" s="13"/>
      <c r="Z1224" s="13"/>
      <c r="AA1224" s="13"/>
      <c r="AB1224" s="13"/>
      <c r="AC1224" s="13"/>
      <c r="AD1224" s="13"/>
      <c r="AE1224" s="13"/>
      <c r="AT1224" s="276" t="s">
        <v>271</v>
      </c>
      <c r="AU1224" s="276" t="s">
        <v>99</v>
      </c>
      <c r="AV1224" s="13" t="s">
        <v>99</v>
      </c>
      <c r="AW1224" s="13" t="s">
        <v>38</v>
      </c>
      <c r="AX1224" s="13" t="s">
        <v>83</v>
      </c>
      <c r="AY1224" s="276" t="s">
        <v>184</v>
      </c>
    </row>
    <row r="1225" s="13" customFormat="1">
      <c r="A1225" s="13"/>
      <c r="B1225" s="266"/>
      <c r="C1225" s="267"/>
      <c r="D1225" s="258" t="s">
        <v>271</v>
      </c>
      <c r="E1225" s="268" t="s">
        <v>1</v>
      </c>
      <c r="F1225" s="269" t="s">
        <v>1741</v>
      </c>
      <c r="G1225" s="267"/>
      <c r="H1225" s="270">
        <v>0</v>
      </c>
      <c r="I1225" s="271"/>
      <c r="J1225" s="267"/>
      <c r="K1225" s="267"/>
      <c r="L1225" s="272"/>
      <c r="M1225" s="273"/>
      <c r="N1225" s="274"/>
      <c r="O1225" s="274"/>
      <c r="P1225" s="274"/>
      <c r="Q1225" s="274"/>
      <c r="R1225" s="274"/>
      <c r="S1225" s="274"/>
      <c r="T1225" s="275"/>
      <c r="U1225" s="13"/>
      <c r="V1225" s="13"/>
      <c r="W1225" s="13"/>
      <c r="X1225" s="13"/>
      <c r="Y1225" s="13"/>
      <c r="Z1225" s="13"/>
      <c r="AA1225" s="13"/>
      <c r="AB1225" s="13"/>
      <c r="AC1225" s="13"/>
      <c r="AD1225" s="13"/>
      <c r="AE1225" s="13"/>
      <c r="AT1225" s="276" t="s">
        <v>271</v>
      </c>
      <c r="AU1225" s="276" t="s">
        <v>99</v>
      </c>
      <c r="AV1225" s="13" t="s">
        <v>99</v>
      </c>
      <c r="AW1225" s="13" t="s">
        <v>38</v>
      </c>
      <c r="AX1225" s="13" t="s">
        <v>83</v>
      </c>
      <c r="AY1225" s="276" t="s">
        <v>184</v>
      </c>
    </row>
    <row r="1226" s="14" customFormat="1">
      <c r="A1226" s="14"/>
      <c r="B1226" s="277"/>
      <c r="C1226" s="278"/>
      <c r="D1226" s="258" t="s">
        <v>271</v>
      </c>
      <c r="E1226" s="279" t="s">
        <v>1</v>
      </c>
      <c r="F1226" s="280" t="s">
        <v>273</v>
      </c>
      <c r="G1226" s="278"/>
      <c r="H1226" s="281">
        <v>21.800000000000001</v>
      </c>
      <c r="I1226" s="282"/>
      <c r="J1226" s="278"/>
      <c r="K1226" s="278"/>
      <c r="L1226" s="283"/>
      <c r="M1226" s="284"/>
      <c r="N1226" s="285"/>
      <c r="O1226" s="285"/>
      <c r="P1226" s="285"/>
      <c r="Q1226" s="285"/>
      <c r="R1226" s="285"/>
      <c r="S1226" s="285"/>
      <c r="T1226" s="286"/>
      <c r="U1226" s="14"/>
      <c r="V1226" s="14"/>
      <c r="W1226" s="14"/>
      <c r="X1226" s="14"/>
      <c r="Y1226" s="14"/>
      <c r="Z1226" s="14"/>
      <c r="AA1226" s="14"/>
      <c r="AB1226" s="14"/>
      <c r="AC1226" s="14"/>
      <c r="AD1226" s="14"/>
      <c r="AE1226" s="14"/>
      <c r="AT1226" s="287" t="s">
        <v>271</v>
      </c>
      <c r="AU1226" s="287" t="s">
        <v>99</v>
      </c>
      <c r="AV1226" s="14" t="s">
        <v>196</v>
      </c>
      <c r="AW1226" s="14" t="s">
        <v>38</v>
      </c>
      <c r="AX1226" s="14" t="s">
        <v>91</v>
      </c>
      <c r="AY1226" s="287" t="s">
        <v>184</v>
      </c>
    </row>
    <row r="1227" s="2" customFormat="1" ht="16.5" customHeight="1">
      <c r="A1227" s="40"/>
      <c r="B1227" s="41"/>
      <c r="C1227" s="245" t="s">
        <v>1755</v>
      </c>
      <c r="D1227" s="245" t="s">
        <v>187</v>
      </c>
      <c r="E1227" s="246" t="s">
        <v>1756</v>
      </c>
      <c r="F1227" s="247" t="s">
        <v>1757</v>
      </c>
      <c r="G1227" s="248" t="s">
        <v>269</v>
      </c>
      <c r="H1227" s="249">
        <v>142.63</v>
      </c>
      <c r="I1227" s="250"/>
      <c r="J1227" s="251">
        <f>ROUND(I1227*H1227,2)</f>
        <v>0</v>
      </c>
      <c r="K1227" s="247" t="s">
        <v>191</v>
      </c>
      <c r="L1227" s="46"/>
      <c r="M1227" s="252" t="s">
        <v>1</v>
      </c>
      <c r="N1227" s="253" t="s">
        <v>49</v>
      </c>
      <c r="O1227" s="93"/>
      <c r="P1227" s="254">
        <f>O1227*H1227</f>
        <v>0</v>
      </c>
      <c r="Q1227" s="254">
        <v>0.0292</v>
      </c>
      <c r="R1227" s="254">
        <f>Q1227*H1227</f>
        <v>4.1647959999999999</v>
      </c>
      <c r="S1227" s="254">
        <v>0</v>
      </c>
      <c r="T1227" s="255">
        <f>S1227*H1227</f>
        <v>0</v>
      </c>
      <c r="U1227" s="40"/>
      <c r="V1227" s="40"/>
      <c r="W1227" s="40"/>
      <c r="X1227" s="40"/>
      <c r="Y1227" s="40"/>
      <c r="Z1227" s="40"/>
      <c r="AA1227" s="40"/>
      <c r="AB1227" s="40"/>
      <c r="AC1227" s="40"/>
      <c r="AD1227" s="40"/>
      <c r="AE1227" s="40"/>
      <c r="AR1227" s="256" t="s">
        <v>332</v>
      </c>
      <c r="AT1227" s="256" t="s">
        <v>187</v>
      </c>
      <c r="AU1227" s="256" t="s">
        <v>99</v>
      </c>
      <c r="AY1227" s="18" t="s">
        <v>184</v>
      </c>
      <c r="BE1227" s="257">
        <f>IF(N1227="základní",J1227,0)</f>
        <v>0</v>
      </c>
      <c r="BF1227" s="257">
        <f>IF(N1227="snížená",J1227,0)</f>
        <v>0</v>
      </c>
      <c r="BG1227" s="257">
        <f>IF(N1227="zákl. přenesená",J1227,0)</f>
        <v>0</v>
      </c>
      <c r="BH1227" s="257">
        <f>IF(N1227="sníž. přenesená",J1227,0)</f>
        <v>0</v>
      </c>
      <c r="BI1227" s="257">
        <f>IF(N1227="nulová",J1227,0)</f>
        <v>0</v>
      </c>
      <c r="BJ1227" s="18" t="s">
        <v>99</v>
      </c>
      <c r="BK1227" s="257">
        <f>ROUND(I1227*H1227,2)</f>
        <v>0</v>
      </c>
      <c r="BL1227" s="18" t="s">
        <v>332</v>
      </c>
      <c r="BM1227" s="256" t="s">
        <v>1758</v>
      </c>
    </row>
    <row r="1228" s="15" customFormat="1">
      <c r="A1228" s="15"/>
      <c r="B1228" s="288"/>
      <c r="C1228" s="289"/>
      <c r="D1228" s="258" t="s">
        <v>271</v>
      </c>
      <c r="E1228" s="290" t="s">
        <v>1</v>
      </c>
      <c r="F1228" s="291" t="s">
        <v>760</v>
      </c>
      <c r="G1228" s="289"/>
      <c r="H1228" s="290" t="s">
        <v>1</v>
      </c>
      <c r="I1228" s="292"/>
      <c r="J1228" s="289"/>
      <c r="K1228" s="289"/>
      <c r="L1228" s="293"/>
      <c r="M1228" s="294"/>
      <c r="N1228" s="295"/>
      <c r="O1228" s="295"/>
      <c r="P1228" s="295"/>
      <c r="Q1228" s="295"/>
      <c r="R1228" s="295"/>
      <c r="S1228" s="295"/>
      <c r="T1228" s="296"/>
      <c r="U1228" s="15"/>
      <c r="V1228" s="15"/>
      <c r="W1228" s="15"/>
      <c r="X1228" s="15"/>
      <c r="Y1228" s="15"/>
      <c r="Z1228" s="15"/>
      <c r="AA1228" s="15"/>
      <c r="AB1228" s="15"/>
      <c r="AC1228" s="15"/>
      <c r="AD1228" s="15"/>
      <c r="AE1228" s="15"/>
      <c r="AT1228" s="297" t="s">
        <v>271</v>
      </c>
      <c r="AU1228" s="297" t="s">
        <v>99</v>
      </c>
      <c r="AV1228" s="15" t="s">
        <v>91</v>
      </c>
      <c r="AW1228" s="15" t="s">
        <v>38</v>
      </c>
      <c r="AX1228" s="15" t="s">
        <v>83</v>
      </c>
      <c r="AY1228" s="297" t="s">
        <v>184</v>
      </c>
    </row>
    <row r="1229" s="13" customFormat="1">
      <c r="A1229" s="13"/>
      <c r="B1229" s="266"/>
      <c r="C1229" s="267"/>
      <c r="D1229" s="258" t="s">
        <v>271</v>
      </c>
      <c r="E1229" s="268" t="s">
        <v>1</v>
      </c>
      <c r="F1229" s="269" t="s">
        <v>1759</v>
      </c>
      <c r="G1229" s="267"/>
      <c r="H1229" s="270">
        <v>45.649999999999999</v>
      </c>
      <c r="I1229" s="271"/>
      <c r="J1229" s="267"/>
      <c r="K1229" s="267"/>
      <c r="L1229" s="272"/>
      <c r="M1229" s="273"/>
      <c r="N1229" s="274"/>
      <c r="O1229" s="274"/>
      <c r="P1229" s="274"/>
      <c r="Q1229" s="274"/>
      <c r="R1229" s="274"/>
      <c r="S1229" s="274"/>
      <c r="T1229" s="275"/>
      <c r="U1229" s="13"/>
      <c r="V1229" s="13"/>
      <c r="W1229" s="13"/>
      <c r="X1229" s="13"/>
      <c r="Y1229" s="13"/>
      <c r="Z1229" s="13"/>
      <c r="AA1229" s="13"/>
      <c r="AB1229" s="13"/>
      <c r="AC1229" s="13"/>
      <c r="AD1229" s="13"/>
      <c r="AE1229" s="13"/>
      <c r="AT1229" s="276" t="s">
        <v>271</v>
      </c>
      <c r="AU1229" s="276" t="s">
        <v>99</v>
      </c>
      <c r="AV1229" s="13" t="s">
        <v>99</v>
      </c>
      <c r="AW1229" s="13" t="s">
        <v>38</v>
      </c>
      <c r="AX1229" s="13" t="s">
        <v>83</v>
      </c>
      <c r="AY1229" s="276" t="s">
        <v>184</v>
      </c>
    </row>
    <row r="1230" s="13" customFormat="1">
      <c r="A1230" s="13"/>
      <c r="B1230" s="266"/>
      <c r="C1230" s="267"/>
      <c r="D1230" s="258" t="s">
        <v>271</v>
      </c>
      <c r="E1230" s="268" t="s">
        <v>1</v>
      </c>
      <c r="F1230" s="269" t="s">
        <v>1760</v>
      </c>
      <c r="G1230" s="267"/>
      <c r="H1230" s="270">
        <v>57.5</v>
      </c>
      <c r="I1230" s="271"/>
      <c r="J1230" s="267"/>
      <c r="K1230" s="267"/>
      <c r="L1230" s="272"/>
      <c r="M1230" s="273"/>
      <c r="N1230" s="274"/>
      <c r="O1230" s="274"/>
      <c r="P1230" s="274"/>
      <c r="Q1230" s="274"/>
      <c r="R1230" s="274"/>
      <c r="S1230" s="274"/>
      <c r="T1230" s="275"/>
      <c r="U1230" s="13"/>
      <c r="V1230" s="13"/>
      <c r="W1230" s="13"/>
      <c r="X1230" s="13"/>
      <c r="Y1230" s="13"/>
      <c r="Z1230" s="13"/>
      <c r="AA1230" s="13"/>
      <c r="AB1230" s="13"/>
      <c r="AC1230" s="13"/>
      <c r="AD1230" s="13"/>
      <c r="AE1230" s="13"/>
      <c r="AT1230" s="276" t="s">
        <v>271</v>
      </c>
      <c r="AU1230" s="276" t="s">
        <v>99</v>
      </c>
      <c r="AV1230" s="13" t="s">
        <v>99</v>
      </c>
      <c r="AW1230" s="13" t="s">
        <v>38</v>
      </c>
      <c r="AX1230" s="13" t="s">
        <v>83</v>
      </c>
      <c r="AY1230" s="276" t="s">
        <v>184</v>
      </c>
    </row>
    <row r="1231" s="13" customFormat="1">
      <c r="A1231" s="13"/>
      <c r="B1231" s="266"/>
      <c r="C1231" s="267"/>
      <c r="D1231" s="258" t="s">
        <v>271</v>
      </c>
      <c r="E1231" s="268" t="s">
        <v>1</v>
      </c>
      <c r="F1231" s="269" t="s">
        <v>1761</v>
      </c>
      <c r="G1231" s="267"/>
      <c r="H1231" s="270">
        <v>39.479999999999997</v>
      </c>
      <c r="I1231" s="271"/>
      <c r="J1231" s="267"/>
      <c r="K1231" s="267"/>
      <c r="L1231" s="272"/>
      <c r="M1231" s="273"/>
      <c r="N1231" s="274"/>
      <c r="O1231" s="274"/>
      <c r="P1231" s="274"/>
      <c r="Q1231" s="274"/>
      <c r="R1231" s="274"/>
      <c r="S1231" s="274"/>
      <c r="T1231" s="275"/>
      <c r="U1231" s="13"/>
      <c r="V1231" s="13"/>
      <c r="W1231" s="13"/>
      <c r="X1231" s="13"/>
      <c r="Y1231" s="13"/>
      <c r="Z1231" s="13"/>
      <c r="AA1231" s="13"/>
      <c r="AB1231" s="13"/>
      <c r="AC1231" s="13"/>
      <c r="AD1231" s="13"/>
      <c r="AE1231" s="13"/>
      <c r="AT1231" s="276" t="s">
        <v>271</v>
      </c>
      <c r="AU1231" s="276" t="s">
        <v>99</v>
      </c>
      <c r="AV1231" s="13" t="s">
        <v>99</v>
      </c>
      <c r="AW1231" s="13" t="s">
        <v>38</v>
      </c>
      <c r="AX1231" s="13" t="s">
        <v>83</v>
      </c>
      <c r="AY1231" s="276" t="s">
        <v>184</v>
      </c>
    </row>
    <row r="1232" s="14" customFormat="1">
      <c r="A1232" s="14"/>
      <c r="B1232" s="277"/>
      <c r="C1232" s="278"/>
      <c r="D1232" s="258" t="s">
        <v>271</v>
      </c>
      <c r="E1232" s="279" t="s">
        <v>1</v>
      </c>
      <c r="F1232" s="280" t="s">
        <v>273</v>
      </c>
      <c r="G1232" s="278"/>
      <c r="H1232" s="281">
        <v>142.63</v>
      </c>
      <c r="I1232" s="282"/>
      <c r="J1232" s="278"/>
      <c r="K1232" s="278"/>
      <c r="L1232" s="283"/>
      <c r="M1232" s="284"/>
      <c r="N1232" s="285"/>
      <c r="O1232" s="285"/>
      <c r="P1232" s="285"/>
      <c r="Q1232" s="285"/>
      <c r="R1232" s="285"/>
      <c r="S1232" s="285"/>
      <c r="T1232" s="286"/>
      <c r="U1232" s="14"/>
      <c r="V1232" s="14"/>
      <c r="W1232" s="14"/>
      <c r="X1232" s="14"/>
      <c r="Y1232" s="14"/>
      <c r="Z1232" s="14"/>
      <c r="AA1232" s="14"/>
      <c r="AB1232" s="14"/>
      <c r="AC1232" s="14"/>
      <c r="AD1232" s="14"/>
      <c r="AE1232" s="14"/>
      <c r="AT1232" s="287" t="s">
        <v>271</v>
      </c>
      <c r="AU1232" s="287" t="s">
        <v>99</v>
      </c>
      <c r="AV1232" s="14" t="s">
        <v>196</v>
      </c>
      <c r="AW1232" s="14" t="s">
        <v>38</v>
      </c>
      <c r="AX1232" s="14" t="s">
        <v>91</v>
      </c>
      <c r="AY1232" s="287" t="s">
        <v>184</v>
      </c>
    </row>
    <row r="1233" s="2" customFormat="1" ht="16.5" customHeight="1">
      <c r="A1233" s="40"/>
      <c r="B1233" s="41"/>
      <c r="C1233" s="245" t="s">
        <v>1762</v>
      </c>
      <c r="D1233" s="245" t="s">
        <v>187</v>
      </c>
      <c r="E1233" s="246" t="s">
        <v>1763</v>
      </c>
      <c r="F1233" s="247" t="s">
        <v>1764</v>
      </c>
      <c r="G1233" s="248" t="s">
        <v>269</v>
      </c>
      <c r="H1233" s="249">
        <v>838.70000000000005</v>
      </c>
      <c r="I1233" s="250"/>
      <c r="J1233" s="251">
        <f>ROUND(I1233*H1233,2)</f>
        <v>0</v>
      </c>
      <c r="K1233" s="247" t="s">
        <v>191</v>
      </c>
      <c r="L1233" s="46"/>
      <c r="M1233" s="252" t="s">
        <v>1</v>
      </c>
      <c r="N1233" s="253" t="s">
        <v>49</v>
      </c>
      <c r="O1233" s="93"/>
      <c r="P1233" s="254">
        <f>O1233*H1233</f>
        <v>0</v>
      </c>
      <c r="Q1233" s="254">
        <v>0.00010000000000000001</v>
      </c>
      <c r="R1233" s="254">
        <f>Q1233*H1233</f>
        <v>0.083870000000000014</v>
      </c>
      <c r="S1233" s="254">
        <v>0</v>
      </c>
      <c r="T1233" s="255">
        <f>S1233*H1233</f>
        <v>0</v>
      </c>
      <c r="U1233" s="40"/>
      <c r="V1233" s="40"/>
      <c r="W1233" s="40"/>
      <c r="X1233" s="40"/>
      <c r="Y1233" s="40"/>
      <c r="Z1233" s="40"/>
      <c r="AA1233" s="40"/>
      <c r="AB1233" s="40"/>
      <c r="AC1233" s="40"/>
      <c r="AD1233" s="40"/>
      <c r="AE1233" s="40"/>
      <c r="AR1233" s="256" t="s">
        <v>332</v>
      </c>
      <c r="AT1233" s="256" t="s">
        <v>187</v>
      </c>
      <c r="AU1233" s="256" t="s">
        <v>99</v>
      </c>
      <c r="AY1233" s="18" t="s">
        <v>184</v>
      </c>
      <c r="BE1233" s="257">
        <f>IF(N1233="základní",J1233,0)</f>
        <v>0</v>
      </c>
      <c r="BF1233" s="257">
        <f>IF(N1233="snížená",J1233,0)</f>
        <v>0</v>
      </c>
      <c r="BG1233" s="257">
        <f>IF(N1233="zákl. přenesená",J1233,0)</f>
        <v>0</v>
      </c>
      <c r="BH1233" s="257">
        <f>IF(N1233="sníž. přenesená",J1233,0)</f>
        <v>0</v>
      </c>
      <c r="BI1233" s="257">
        <f>IF(N1233="nulová",J1233,0)</f>
        <v>0</v>
      </c>
      <c r="BJ1233" s="18" t="s">
        <v>99</v>
      </c>
      <c r="BK1233" s="257">
        <f>ROUND(I1233*H1233,2)</f>
        <v>0</v>
      </c>
      <c r="BL1233" s="18" t="s">
        <v>332</v>
      </c>
      <c r="BM1233" s="256" t="s">
        <v>1765</v>
      </c>
    </row>
    <row r="1234" s="13" customFormat="1">
      <c r="A1234" s="13"/>
      <c r="B1234" s="266"/>
      <c r="C1234" s="267"/>
      <c r="D1234" s="258" t="s">
        <v>271</v>
      </c>
      <c r="E1234" s="268" t="s">
        <v>1</v>
      </c>
      <c r="F1234" s="269" t="s">
        <v>1766</v>
      </c>
      <c r="G1234" s="267"/>
      <c r="H1234" s="270">
        <v>838.70000000000005</v>
      </c>
      <c r="I1234" s="271"/>
      <c r="J1234" s="267"/>
      <c r="K1234" s="267"/>
      <c r="L1234" s="272"/>
      <c r="M1234" s="273"/>
      <c r="N1234" s="274"/>
      <c r="O1234" s="274"/>
      <c r="P1234" s="274"/>
      <c r="Q1234" s="274"/>
      <c r="R1234" s="274"/>
      <c r="S1234" s="274"/>
      <c r="T1234" s="275"/>
      <c r="U1234" s="13"/>
      <c r="V1234" s="13"/>
      <c r="W1234" s="13"/>
      <c r="X1234" s="13"/>
      <c r="Y1234" s="13"/>
      <c r="Z1234" s="13"/>
      <c r="AA1234" s="13"/>
      <c r="AB1234" s="13"/>
      <c r="AC1234" s="13"/>
      <c r="AD1234" s="13"/>
      <c r="AE1234" s="13"/>
      <c r="AT1234" s="276" t="s">
        <v>271</v>
      </c>
      <c r="AU1234" s="276" t="s">
        <v>99</v>
      </c>
      <c r="AV1234" s="13" t="s">
        <v>99</v>
      </c>
      <c r="AW1234" s="13" t="s">
        <v>38</v>
      </c>
      <c r="AX1234" s="13" t="s">
        <v>83</v>
      </c>
      <c r="AY1234" s="276" t="s">
        <v>184</v>
      </c>
    </row>
    <row r="1235" s="14" customFormat="1">
      <c r="A1235" s="14"/>
      <c r="B1235" s="277"/>
      <c r="C1235" s="278"/>
      <c r="D1235" s="258" t="s">
        <v>271</v>
      </c>
      <c r="E1235" s="279" t="s">
        <v>1</v>
      </c>
      <c r="F1235" s="280" t="s">
        <v>273</v>
      </c>
      <c r="G1235" s="278"/>
      <c r="H1235" s="281">
        <v>838.70000000000005</v>
      </c>
      <c r="I1235" s="282"/>
      <c r="J1235" s="278"/>
      <c r="K1235" s="278"/>
      <c r="L1235" s="283"/>
      <c r="M1235" s="284"/>
      <c r="N1235" s="285"/>
      <c r="O1235" s="285"/>
      <c r="P1235" s="285"/>
      <c r="Q1235" s="285"/>
      <c r="R1235" s="285"/>
      <c r="S1235" s="285"/>
      <c r="T1235" s="286"/>
      <c r="U1235" s="14"/>
      <c r="V1235" s="14"/>
      <c r="W1235" s="14"/>
      <c r="X1235" s="14"/>
      <c r="Y1235" s="14"/>
      <c r="Z1235" s="14"/>
      <c r="AA1235" s="14"/>
      <c r="AB1235" s="14"/>
      <c r="AC1235" s="14"/>
      <c r="AD1235" s="14"/>
      <c r="AE1235" s="14"/>
      <c r="AT1235" s="287" t="s">
        <v>271</v>
      </c>
      <c r="AU1235" s="287" t="s">
        <v>99</v>
      </c>
      <c r="AV1235" s="14" t="s">
        <v>196</v>
      </c>
      <c r="AW1235" s="14" t="s">
        <v>38</v>
      </c>
      <c r="AX1235" s="14" t="s">
        <v>91</v>
      </c>
      <c r="AY1235" s="287" t="s">
        <v>184</v>
      </c>
    </row>
    <row r="1236" s="2" customFormat="1" ht="16.5" customHeight="1">
      <c r="A1236" s="40"/>
      <c r="B1236" s="41"/>
      <c r="C1236" s="245" t="s">
        <v>1767</v>
      </c>
      <c r="D1236" s="245" t="s">
        <v>187</v>
      </c>
      <c r="E1236" s="246" t="s">
        <v>1768</v>
      </c>
      <c r="F1236" s="247" t="s">
        <v>1769</v>
      </c>
      <c r="G1236" s="248" t="s">
        <v>309</v>
      </c>
      <c r="H1236" s="249">
        <v>18.100000000000001</v>
      </c>
      <c r="I1236" s="250"/>
      <c r="J1236" s="251">
        <f>ROUND(I1236*H1236,2)</f>
        <v>0</v>
      </c>
      <c r="K1236" s="247" t="s">
        <v>191</v>
      </c>
      <c r="L1236" s="46"/>
      <c r="M1236" s="252" t="s">
        <v>1</v>
      </c>
      <c r="N1236" s="253" t="s">
        <v>49</v>
      </c>
      <c r="O1236" s="93"/>
      <c r="P1236" s="254">
        <f>O1236*H1236</f>
        <v>0</v>
      </c>
      <c r="Q1236" s="254">
        <v>0.0043800000000000002</v>
      </c>
      <c r="R1236" s="254">
        <f>Q1236*H1236</f>
        <v>0.079278000000000015</v>
      </c>
      <c r="S1236" s="254">
        <v>0</v>
      </c>
      <c r="T1236" s="255">
        <f>S1236*H1236</f>
        <v>0</v>
      </c>
      <c r="U1236" s="40"/>
      <c r="V1236" s="40"/>
      <c r="W1236" s="40"/>
      <c r="X1236" s="40"/>
      <c r="Y1236" s="40"/>
      <c r="Z1236" s="40"/>
      <c r="AA1236" s="40"/>
      <c r="AB1236" s="40"/>
      <c r="AC1236" s="40"/>
      <c r="AD1236" s="40"/>
      <c r="AE1236" s="40"/>
      <c r="AR1236" s="256" t="s">
        <v>332</v>
      </c>
      <c r="AT1236" s="256" t="s">
        <v>187</v>
      </c>
      <c r="AU1236" s="256" t="s">
        <v>99</v>
      </c>
      <c r="AY1236" s="18" t="s">
        <v>184</v>
      </c>
      <c r="BE1236" s="257">
        <f>IF(N1236="základní",J1236,0)</f>
        <v>0</v>
      </c>
      <c r="BF1236" s="257">
        <f>IF(N1236="snížená",J1236,0)</f>
        <v>0</v>
      </c>
      <c r="BG1236" s="257">
        <f>IF(N1236="zákl. přenesená",J1236,0)</f>
        <v>0</v>
      </c>
      <c r="BH1236" s="257">
        <f>IF(N1236="sníž. přenesená",J1236,0)</f>
        <v>0</v>
      </c>
      <c r="BI1236" s="257">
        <f>IF(N1236="nulová",J1236,0)</f>
        <v>0</v>
      </c>
      <c r="BJ1236" s="18" t="s">
        <v>99</v>
      </c>
      <c r="BK1236" s="257">
        <f>ROUND(I1236*H1236,2)</f>
        <v>0</v>
      </c>
      <c r="BL1236" s="18" t="s">
        <v>332</v>
      </c>
      <c r="BM1236" s="256" t="s">
        <v>1770</v>
      </c>
    </row>
    <row r="1237" s="2" customFormat="1" ht="16.5" customHeight="1">
      <c r="A1237" s="40"/>
      <c r="B1237" s="41"/>
      <c r="C1237" s="245" t="s">
        <v>1771</v>
      </c>
      <c r="D1237" s="245" t="s">
        <v>187</v>
      </c>
      <c r="E1237" s="246" t="s">
        <v>1772</v>
      </c>
      <c r="F1237" s="247" t="s">
        <v>1773</v>
      </c>
      <c r="G1237" s="248" t="s">
        <v>269</v>
      </c>
      <c r="H1237" s="249">
        <v>705.05999999999995</v>
      </c>
      <c r="I1237" s="250"/>
      <c r="J1237" s="251">
        <f>ROUND(I1237*H1237,2)</f>
        <v>0</v>
      </c>
      <c r="K1237" s="247" t="s">
        <v>191</v>
      </c>
      <c r="L1237" s="46"/>
      <c r="M1237" s="252" t="s">
        <v>1</v>
      </c>
      <c r="N1237" s="253" t="s">
        <v>49</v>
      </c>
      <c r="O1237" s="93"/>
      <c r="P1237" s="254">
        <f>O1237*H1237</f>
        <v>0</v>
      </c>
      <c r="Q1237" s="254">
        <v>0</v>
      </c>
      <c r="R1237" s="254">
        <f>Q1237*H1237</f>
        <v>0</v>
      </c>
      <c r="S1237" s="254">
        <v>0</v>
      </c>
      <c r="T1237" s="255">
        <f>S1237*H1237</f>
        <v>0</v>
      </c>
      <c r="U1237" s="40"/>
      <c r="V1237" s="40"/>
      <c r="W1237" s="40"/>
      <c r="X1237" s="40"/>
      <c r="Y1237" s="40"/>
      <c r="Z1237" s="40"/>
      <c r="AA1237" s="40"/>
      <c r="AB1237" s="40"/>
      <c r="AC1237" s="40"/>
      <c r="AD1237" s="40"/>
      <c r="AE1237" s="40"/>
      <c r="AR1237" s="256" t="s">
        <v>332</v>
      </c>
      <c r="AT1237" s="256" t="s">
        <v>187</v>
      </c>
      <c r="AU1237" s="256" t="s">
        <v>99</v>
      </c>
      <c r="AY1237" s="18" t="s">
        <v>184</v>
      </c>
      <c r="BE1237" s="257">
        <f>IF(N1237="základní",J1237,0)</f>
        <v>0</v>
      </c>
      <c r="BF1237" s="257">
        <f>IF(N1237="snížená",J1237,0)</f>
        <v>0</v>
      </c>
      <c r="BG1237" s="257">
        <f>IF(N1237="zákl. přenesená",J1237,0)</f>
        <v>0</v>
      </c>
      <c r="BH1237" s="257">
        <f>IF(N1237="sníž. přenesená",J1237,0)</f>
        <v>0</v>
      </c>
      <c r="BI1237" s="257">
        <f>IF(N1237="nulová",J1237,0)</f>
        <v>0</v>
      </c>
      <c r="BJ1237" s="18" t="s">
        <v>99</v>
      </c>
      <c r="BK1237" s="257">
        <f>ROUND(I1237*H1237,2)</f>
        <v>0</v>
      </c>
      <c r="BL1237" s="18" t="s">
        <v>332</v>
      </c>
      <c r="BM1237" s="256" t="s">
        <v>1774</v>
      </c>
    </row>
    <row r="1238" s="13" customFormat="1">
      <c r="A1238" s="13"/>
      <c r="B1238" s="266"/>
      <c r="C1238" s="267"/>
      <c r="D1238" s="258" t="s">
        <v>271</v>
      </c>
      <c r="E1238" s="268" t="s">
        <v>1</v>
      </c>
      <c r="F1238" s="269" t="s">
        <v>1775</v>
      </c>
      <c r="G1238" s="267"/>
      <c r="H1238" s="270">
        <v>705.05999999999995</v>
      </c>
      <c r="I1238" s="271"/>
      <c r="J1238" s="267"/>
      <c r="K1238" s="267"/>
      <c r="L1238" s="272"/>
      <c r="M1238" s="273"/>
      <c r="N1238" s="274"/>
      <c r="O1238" s="274"/>
      <c r="P1238" s="274"/>
      <c r="Q1238" s="274"/>
      <c r="R1238" s="274"/>
      <c r="S1238" s="274"/>
      <c r="T1238" s="275"/>
      <c r="U1238" s="13"/>
      <c r="V1238" s="13"/>
      <c r="W1238" s="13"/>
      <c r="X1238" s="13"/>
      <c r="Y1238" s="13"/>
      <c r="Z1238" s="13"/>
      <c r="AA1238" s="13"/>
      <c r="AB1238" s="13"/>
      <c r="AC1238" s="13"/>
      <c r="AD1238" s="13"/>
      <c r="AE1238" s="13"/>
      <c r="AT1238" s="276" t="s">
        <v>271</v>
      </c>
      <c r="AU1238" s="276" t="s">
        <v>99</v>
      </c>
      <c r="AV1238" s="13" t="s">
        <v>99</v>
      </c>
      <c r="AW1238" s="13" t="s">
        <v>38</v>
      </c>
      <c r="AX1238" s="13" t="s">
        <v>83</v>
      </c>
      <c r="AY1238" s="276" t="s">
        <v>184</v>
      </c>
    </row>
    <row r="1239" s="14" customFormat="1">
      <c r="A1239" s="14"/>
      <c r="B1239" s="277"/>
      <c r="C1239" s="278"/>
      <c r="D1239" s="258" t="s">
        <v>271</v>
      </c>
      <c r="E1239" s="279" t="s">
        <v>1</v>
      </c>
      <c r="F1239" s="280" t="s">
        <v>273</v>
      </c>
      <c r="G1239" s="278"/>
      <c r="H1239" s="281">
        <v>705.05999999999995</v>
      </c>
      <c r="I1239" s="282"/>
      <c r="J1239" s="278"/>
      <c r="K1239" s="278"/>
      <c r="L1239" s="283"/>
      <c r="M1239" s="284"/>
      <c r="N1239" s="285"/>
      <c r="O1239" s="285"/>
      <c r="P1239" s="285"/>
      <c r="Q1239" s="285"/>
      <c r="R1239" s="285"/>
      <c r="S1239" s="285"/>
      <c r="T1239" s="286"/>
      <c r="U1239" s="14"/>
      <c r="V1239" s="14"/>
      <c r="W1239" s="14"/>
      <c r="X1239" s="14"/>
      <c r="Y1239" s="14"/>
      <c r="Z1239" s="14"/>
      <c r="AA1239" s="14"/>
      <c r="AB1239" s="14"/>
      <c r="AC1239" s="14"/>
      <c r="AD1239" s="14"/>
      <c r="AE1239" s="14"/>
      <c r="AT1239" s="287" t="s">
        <v>271</v>
      </c>
      <c r="AU1239" s="287" t="s">
        <v>99</v>
      </c>
      <c r="AV1239" s="14" t="s">
        <v>196</v>
      </c>
      <c r="AW1239" s="14" t="s">
        <v>38</v>
      </c>
      <c r="AX1239" s="14" t="s">
        <v>91</v>
      </c>
      <c r="AY1239" s="287" t="s">
        <v>184</v>
      </c>
    </row>
    <row r="1240" s="2" customFormat="1" ht="16.5" customHeight="1">
      <c r="A1240" s="40"/>
      <c r="B1240" s="41"/>
      <c r="C1240" s="312" t="s">
        <v>1776</v>
      </c>
      <c r="D1240" s="312" t="s">
        <v>497</v>
      </c>
      <c r="E1240" s="313" t="s">
        <v>1719</v>
      </c>
      <c r="F1240" s="314" t="s">
        <v>1720</v>
      </c>
      <c r="G1240" s="315" t="s">
        <v>269</v>
      </c>
      <c r="H1240" s="316">
        <v>775.56600000000003</v>
      </c>
      <c r="I1240" s="317"/>
      <c r="J1240" s="318">
        <f>ROUND(I1240*H1240,2)</f>
        <v>0</v>
      </c>
      <c r="K1240" s="314" t="s">
        <v>191</v>
      </c>
      <c r="L1240" s="319"/>
      <c r="M1240" s="320" t="s">
        <v>1</v>
      </c>
      <c r="N1240" s="321" t="s">
        <v>49</v>
      </c>
      <c r="O1240" s="93"/>
      <c r="P1240" s="254">
        <f>O1240*H1240</f>
        <v>0</v>
      </c>
      <c r="Q1240" s="254">
        <v>0.00011</v>
      </c>
      <c r="R1240" s="254">
        <f>Q1240*H1240</f>
        <v>0.085312260000000001</v>
      </c>
      <c r="S1240" s="254">
        <v>0</v>
      </c>
      <c r="T1240" s="255">
        <f>S1240*H1240</f>
        <v>0</v>
      </c>
      <c r="U1240" s="40"/>
      <c r="V1240" s="40"/>
      <c r="W1240" s="40"/>
      <c r="X1240" s="40"/>
      <c r="Y1240" s="40"/>
      <c r="Z1240" s="40"/>
      <c r="AA1240" s="40"/>
      <c r="AB1240" s="40"/>
      <c r="AC1240" s="40"/>
      <c r="AD1240" s="40"/>
      <c r="AE1240" s="40"/>
      <c r="AR1240" s="256" t="s">
        <v>576</v>
      </c>
      <c r="AT1240" s="256" t="s">
        <v>497</v>
      </c>
      <c r="AU1240" s="256" t="s">
        <v>99</v>
      </c>
      <c r="AY1240" s="18" t="s">
        <v>184</v>
      </c>
      <c r="BE1240" s="257">
        <f>IF(N1240="základní",J1240,0)</f>
        <v>0</v>
      </c>
      <c r="BF1240" s="257">
        <f>IF(N1240="snížená",J1240,0)</f>
        <v>0</v>
      </c>
      <c r="BG1240" s="257">
        <f>IF(N1240="zákl. přenesená",J1240,0)</f>
        <v>0</v>
      </c>
      <c r="BH1240" s="257">
        <f>IF(N1240="sníž. přenesená",J1240,0)</f>
        <v>0</v>
      </c>
      <c r="BI1240" s="257">
        <f>IF(N1240="nulová",J1240,0)</f>
        <v>0</v>
      </c>
      <c r="BJ1240" s="18" t="s">
        <v>99</v>
      </c>
      <c r="BK1240" s="257">
        <f>ROUND(I1240*H1240,2)</f>
        <v>0</v>
      </c>
      <c r="BL1240" s="18" t="s">
        <v>332</v>
      </c>
      <c r="BM1240" s="256" t="s">
        <v>1777</v>
      </c>
    </row>
    <row r="1241" s="13" customFormat="1">
      <c r="A1241" s="13"/>
      <c r="B1241" s="266"/>
      <c r="C1241" s="267"/>
      <c r="D1241" s="258" t="s">
        <v>271</v>
      </c>
      <c r="E1241" s="267"/>
      <c r="F1241" s="269" t="s">
        <v>1778</v>
      </c>
      <c r="G1241" s="267"/>
      <c r="H1241" s="270">
        <v>775.56600000000003</v>
      </c>
      <c r="I1241" s="271"/>
      <c r="J1241" s="267"/>
      <c r="K1241" s="267"/>
      <c r="L1241" s="272"/>
      <c r="M1241" s="273"/>
      <c r="N1241" s="274"/>
      <c r="O1241" s="274"/>
      <c r="P1241" s="274"/>
      <c r="Q1241" s="274"/>
      <c r="R1241" s="274"/>
      <c r="S1241" s="274"/>
      <c r="T1241" s="275"/>
      <c r="U1241" s="13"/>
      <c r="V1241" s="13"/>
      <c r="W1241" s="13"/>
      <c r="X1241" s="13"/>
      <c r="Y1241" s="13"/>
      <c r="Z1241" s="13"/>
      <c r="AA1241" s="13"/>
      <c r="AB1241" s="13"/>
      <c r="AC1241" s="13"/>
      <c r="AD1241" s="13"/>
      <c r="AE1241" s="13"/>
      <c r="AT1241" s="276" t="s">
        <v>271</v>
      </c>
      <c r="AU1241" s="276" t="s">
        <v>99</v>
      </c>
      <c r="AV1241" s="13" t="s">
        <v>99</v>
      </c>
      <c r="AW1241" s="13" t="s">
        <v>4</v>
      </c>
      <c r="AX1241" s="13" t="s">
        <v>91</v>
      </c>
      <c r="AY1241" s="276" t="s">
        <v>184</v>
      </c>
    </row>
    <row r="1242" s="2" customFormat="1" ht="16.5" customHeight="1">
      <c r="A1242" s="40"/>
      <c r="B1242" s="41"/>
      <c r="C1242" s="245" t="s">
        <v>1779</v>
      </c>
      <c r="D1242" s="245" t="s">
        <v>187</v>
      </c>
      <c r="E1242" s="246" t="s">
        <v>1780</v>
      </c>
      <c r="F1242" s="247" t="s">
        <v>1781</v>
      </c>
      <c r="G1242" s="248" t="s">
        <v>269</v>
      </c>
      <c r="H1242" s="249">
        <v>838.70000000000005</v>
      </c>
      <c r="I1242" s="250"/>
      <c r="J1242" s="251">
        <f>ROUND(I1242*H1242,2)</f>
        <v>0</v>
      </c>
      <c r="K1242" s="247" t="s">
        <v>191</v>
      </c>
      <c r="L1242" s="46"/>
      <c r="M1242" s="252" t="s">
        <v>1</v>
      </c>
      <c r="N1242" s="253" t="s">
        <v>49</v>
      </c>
      <c r="O1242" s="93"/>
      <c r="P1242" s="254">
        <f>O1242*H1242</f>
        <v>0</v>
      </c>
      <c r="Q1242" s="254">
        <v>0.00069999999999999999</v>
      </c>
      <c r="R1242" s="254">
        <f>Q1242*H1242</f>
        <v>0.58709</v>
      </c>
      <c r="S1242" s="254">
        <v>0</v>
      </c>
      <c r="T1242" s="255">
        <f>S1242*H1242</f>
        <v>0</v>
      </c>
      <c r="U1242" s="40"/>
      <c r="V1242" s="40"/>
      <c r="W1242" s="40"/>
      <c r="X1242" s="40"/>
      <c r="Y1242" s="40"/>
      <c r="Z1242" s="40"/>
      <c r="AA1242" s="40"/>
      <c r="AB1242" s="40"/>
      <c r="AC1242" s="40"/>
      <c r="AD1242" s="40"/>
      <c r="AE1242" s="40"/>
      <c r="AR1242" s="256" t="s">
        <v>332</v>
      </c>
      <c r="AT1242" s="256" t="s">
        <v>187</v>
      </c>
      <c r="AU1242" s="256" t="s">
        <v>99</v>
      </c>
      <c r="AY1242" s="18" t="s">
        <v>184</v>
      </c>
      <c r="BE1242" s="257">
        <f>IF(N1242="základní",J1242,0)</f>
        <v>0</v>
      </c>
      <c r="BF1242" s="257">
        <f>IF(N1242="snížená",J1242,0)</f>
        <v>0</v>
      </c>
      <c r="BG1242" s="257">
        <f>IF(N1242="zákl. přenesená",J1242,0)</f>
        <v>0</v>
      </c>
      <c r="BH1242" s="257">
        <f>IF(N1242="sníž. přenesená",J1242,0)</f>
        <v>0</v>
      </c>
      <c r="BI1242" s="257">
        <f>IF(N1242="nulová",J1242,0)</f>
        <v>0</v>
      </c>
      <c r="BJ1242" s="18" t="s">
        <v>99</v>
      </c>
      <c r="BK1242" s="257">
        <f>ROUND(I1242*H1242,2)</f>
        <v>0</v>
      </c>
      <c r="BL1242" s="18" t="s">
        <v>332</v>
      </c>
      <c r="BM1242" s="256" t="s">
        <v>1782</v>
      </c>
    </row>
    <row r="1243" s="2" customFormat="1" ht="21.75" customHeight="1">
      <c r="A1243" s="40"/>
      <c r="B1243" s="41"/>
      <c r="C1243" s="245" t="s">
        <v>1783</v>
      </c>
      <c r="D1243" s="245" t="s">
        <v>187</v>
      </c>
      <c r="E1243" s="246" t="s">
        <v>1784</v>
      </c>
      <c r="F1243" s="247" t="s">
        <v>1785</v>
      </c>
      <c r="G1243" s="248" t="s">
        <v>269</v>
      </c>
      <c r="H1243" s="249">
        <v>30.390000000000001</v>
      </c>
      <c r="I1243" s="250"/>
      <c r="J1243" s="251">
        <f>ROUND(I1243*H1243,2)</f>
        <v>0</v>
      </c>
      <c r="K1243" s="247" t="s">
        <v>284</v>
      </c>
      <c r="L1243" s="46"/>
      <c r="M1243" s="252" t="s">
        <v>1</v>
      </c>
      <c r="N1243" s="253" t="s">
        <v>49</v>
      </c>
      <c r="O1243" s="93"/>
      <c r="P1243" s="254">
        <f>O1243*H1243</f>
        <v>0</v>
      </c>
      <c r="Q1243" s="254">
        <v>0</v>
      </c>
      <c r="R1243" s="254">
        <f>Q1243*H1243</f>
        <v>0</v>
      </c>
      <c r="S1243" s="254">
        <v>0</v>
      </c>
      <c r="T1243" s="255">
        <f>S1243*H1243</f>
        <v>0</v>
      </c>
      <c r="U1243" s="40"/>
      <c r="V1243" s="40"/>
      <c r="W1243" s="40"/>
      <c r="X1243" s="40"/>
      <c r="Y1243" s="40"/>
      <c r="Z1243" s="40"/>
      <c r="AA1243" s="40"/>
      <c r="AB1243" s="40"/>
      <c r="AC1243" s="40"/>
      <c r="AD1243" s="40"/>
      <c r="AE1243" s="40"/>
      <c r="AR1243" s="256" t="s">
        <v>332</v>
      </c>
      <c r="AT1243" s="256" t="s">
        <v>187</v>
      </c>
      <c r="AU1243" s="256" t="s">
        <v>99</v>
      </c>
      <c r="AY1243" s="18" t="s">
        <v>184</v>
      </c>
      <c r="BE1243" s="257">
        <f>IF(N1243="základní",J1243,0)</f>
        <v>0</v>
      </c>
      <c r="BF1243" s="257">
        <f>IF(N1243="snížená",J1243,0)</f>
        <v>0</v>
      </c>
      <c r="BG1243" s="257">
        <f>IF(N1243="zákl. přenesená",J1243,0)</f>
        <v>0</v>
      </c>
      <c r="BH1243" s="257">
        <f>IF(N1243="sníž. přenesená",J1243,0)</f>
        <v>0</v>
      </c>
      <c r="BI1243" s="257">
        <f>IF(N1243="nulová",J1243,0)</f>
        <v>0</v>
      </c>
      <c r="BJ1243" s="18" t="s">
        <v>99</v>
      </c>
      <c r="BK1243" s="257">
        <f>ROUND(I1243*H1243,2)</f>
        <v>0</v>
      </c>
      <c r="BL1243" s="18" t="s">
        <v>332</v>
      </c>
      <c r="BM1243" s="256" t="s">
        <v>1786</v>
      </c>
    </row>
    <row r="1244" s="2" customFormat="1">
      <c r="A1244" s="40"/>
      <c r="B1244" s="41"/>
      <c r="C1244" s="42"/>
      <c r="D1244" s="258" t="s">
        <v>194</v>
      </c>
      <c r="E1244" s="42"/>
      <c r="F1244" s="259" t="s">
        <v>1787</v>
      </c>
      <c r="G1244" s="42"/>
      <c r="H1244" s="42"/>
      <c r="I1244" s="156"/>
      <c r="J1244" s="42"/>
      <c r="K1244" s="42"/>
      <c r="L1244" s="46"/>
      <c r="M1244" s="260"/>
      <c r="N1244" s="261"/>
      <c r="O1244" s="93"/>
      <c r="P1244" s="93"/>
      <c r="Q1244" s="93"/>
      <c r="R1244" s="93"/>
      <c r="S1244" s="93"/>
      <c r="T1244" s="94"/>
      <c r="U1244" s="40"/>
      <c r="V1244" s="40"/>
      <c r="W1244" s="40"/>
      <c r="X1244" s="40"/>
      <c r="Y1244" s="40"/>
      <c r="Z1244" s="40"/>
      <c r="AA1244" s="40"/>
      <c r="AB1244" s="40"/>
      <c r="AC1244" s="40"/>
      <c r="AD1244" s="40"/>
      <c r="AE1244" s="40"/>
      <c r="AT1244" s="18" t="s">
        <v>194</v>
      </c>
      <c r="AU1244" s="18" t="s">
        <v>99</v>
      </c>
    </row>
    <row r="1245" s="15" customFormat="1">
      <c r="A1245" s="15"/>
      <c r="B1245" s="288"/>
      <c r="C1245" s="289"/>
      <c r="D1245" s="258" t="s">
        <v>271</v>
      </c>
      <c r="E1245" s="290" t="s">
        <v>1</v>
      </c>
      <c r="F1245" s="291" t="s">
        <v>1788</v>
      </c>
      <c r="G1245" s="289"/>
      <c r="H1245" s="290" t="s">
        <v>1</v>
      </c>
      <c r="I1245" s="292"/>
      <c r="J1245" s="289"/>
      <c r="K1245" s="289"/>
      <c r="L1245" s="293"/>
      <c r="M1245" s="294"/>
      <c r="N1245" s="295"/>
      <c r="O1245" s="295"/>
      <c r="P1245" s="295"/>
      <c r="Q1245" s="295"/>
      <c r="R1245" s="295"/>
      <c r="S1245" s="295"/>
      <c r="T1245" s="296"/>
      <c r="U1245" s="15"/>
      <c r="V1245" s="15"/>
      <c r="W1245" s="15"/>
      <c r="X1245" s="15"/>
      <c r="Y1245" s="15"/>
      <c r="Z1245" s="15"/>
      <c r="AA1245" s="15"/>
      <c r="AB1245" s="15"/>
      <c r="AC1245" s="15"/>
      <c r="AD1245" s="15"/>
      <c r="AE1245" s="15"/>
      <c r="AT1245" s="297" t="s">
        <v>271</v>
      </c>
      <c r="AU1245" s="297" t="s">
        <v>99</v>
      </c>
      <c r="AV1245" s="15" t="s">
        <v>91</v>
      </c>
      <c r="AW1245" s="15" t="s">
        <v>38</v>
      </c>
      <c r="AX1245" s="15" t="s">
        <v>83</v>
      </c>
      <c r="AY1245" s="297" t="s">
        <v>184</v>
      </c>
    </row>
    <row r="1246" s="13" customFormat="1">
      <c r="A1246" s="13"/>
      <c r="B1246" s="266"/>
      <c r="C1246" s="267"/>
      <c r="D1246" s="258" t="s">
        <v>271</v>
      </c>
      <c r="E1246" s="268" t="s">
        <v>1</v>
      </c>
      <c r="F1246" s="269" t="s">
        <v>1789</v>
      </c>
      <c r="G1246" s="267"/>
      <c r="H1246" s="270">
        <v>30.390000000000001</v>
      </c>
      <c r="I1246" s="271"/>
      <c r="J1246" s="267"/>
      <c r="K1246" s="267"/>
      <c r="L1246" s="272"/>
      <c r="M1246" s="273"/>
      <c r="N1246" s="274"/>
      <c r="O1246" s="274"/>
      <c r="P1246" s="274"/>
      <c r="Q1246" s="274"/>
      <c r="R1246" s="274"/>
      <c r="S1246" s="274"/>
      <c r="T1246" s="275"/>
      <c r="U1246" s="13"/>
      <c r="V1246" s="13"/>
      <c r="W1246" s="13"/>
      <c r="X1246" s="13"/>
      <c r="Y1246" s="13"/>
      <c r="Z1246" s="13"/>
      <c r="AA1246" s="13"/>
      <c r="AB1246" s="13"/>
      <c r="AC1246" s="13"/>
      <c r="AD1246" s="13"/>
      <c r="AE1246" s="13"/>
      <c r="AT1246" s="276" t="s">
        <v>271</v>
      </c>
      <c r="AU1246" s="276" t="s">
        <v>99</v>
      </c>
      <c r="AV1246" s="13" t="s">
        <v>99</v>
      </c>
      <c r="AW1246" s="13" t="s">
        <v>38</v>
      </c>
      <c r="AX1246" s="13" t="s">
        <v>83</v>
      </c>
      <c r="AY1246" s="276" t="s">
        <v>184</v>
      </c>
    </row>
    <row r="1247" s="14" customFormat="1">
      <c r="A1247" s="14"/>
      <c r="B1247" s="277"/>
      <c r="C1247" s="278"/>
      <c r="D1247" s="258" t="s">
        <v>271</v>
      </c>
      <c r="E1247" s="279" t="s">
        <v>1</v>
      </c>
      <c r="F1247" s="280" t="s">
        <v>273</v>
      </c>
      <c r="G1247" s="278"/>
      <c r="H1247" s="281">
        <v>30.390000000000001</v>
      </c>
      <c r="I1247" s="282"/>
      <c r="J1247" s="278"/>
      <c r="K1247" s="278"/>
      <c r="L1247" s="283"/>
      <c r="M1247" s="284"/>
      <c r="N1247" s="285"/>
      <c r="O1247" s="285"/>
      <c r="P1247" s="285"/>
      <c r="Q1247" s="285"/>
      <c r="R1247" s="285"/>
      <c r="S1247" s="285"/>
      <c r="T1247" s="286"/>
      <c r="U1247" s="14"/>
      <c r="V1247" s="14"/>
      <c r="W1247" s="14"/>
      <c r="X1247" s="14"/>
      <c r="Y1247" s="14"/>
      <c r="Z1247" s="14"/>
      <c r="AA1247" s="14"/>
      <c r="AB1247" s="14"/>
      <c r="AC1247" s="14"/>
      <c r="AD1247" s="14"/>
      <c r="AE1247" s="14"/>
      <c r="AT1247" s="287" t="s">
        <v>271</v>
      </c>
      <c r="AU1247" s="287" t="s">
        <v>99</v>
      </c>
      <c r="AV1247" s="14" t="s">
        <v>196</v>
      </c>
      <c r="AW1247" s="14" t="s">
        <v>38</v>
      </c>
      <c r="AX1247" s="14" t="s">
        <v>91</v>
      </c>
      <c r="AY1247" s="287" t="s">
        <v>184</v>
      </c>
    </row>
    <row r="1248" s="2" customFormat="1" ht="21.75" customHeight="1">
      <c r="A1248" s="40"/>
      <c r="B1248" s="41"/>
      <c r="C1248" s="245" t="s">
        <v>1790</v>
      </c>
      <c r="D1248" s="245" t="s">
        <v>187</v>
      </c>
      <c r="E1248" s="246" t="s">
        <v>1791</v>
      </c>
      <c r="F1248" s="247" t="s">
        <v>1792</v>
      </c>
      <c r="G1248" s="248" t="s">
        <v>269</v>
      </c>
      <c r="H1248" s="249">
        <v>838.70000000000005</v>
      </c>
      <c r="I1248" s="250"/>
      <c r="J1248" s="251">
        <f>ROUND(I1248*H1248,2)</f>
        <v>0</v>
      </c>
      <c r="K1248" s="247" t="s">
        <v>284</v>
      </c>
      <c r="L1248" s="46"/>
      <c r="M1248" s="252" t="s">
        <v>1</v>
      </c>
      <c r="N1248" s="253" t="s">
        <v>49</v>
      </c>
      <c r="O1248" s="93"/>
      <c r="P1248" s="254">
        <f>O1248*H1248</f>
        <v>0</v>
      </c>
      <c r="Q1248" s="254">
        <v>0</v>
      </c>
      <c r="R1248" s="254">
        <f>Q1248*H1248</f>
        <v>0</v>
      </c>
      <c r="S1248" s="254">
        <v>0</v>
      </c>
      <c r="T1248" s="255">
        <f>S1248*H1248</f>
        <v>0</v>
      </c>
      <c r="U1248" s="40"/>
      <c r="V1248" s="40"/>
      <c r="W1248" s="40"/>
      <c r="X1248" s="40"/>
      <c r="Y1248" s="40"/>
      <c r="Z1248" s="40"/>
      <c r="AA1248" s="40"/>
      <c r="AB1248" s="40"/>
      <c r="AC1248" s="40"/>
      <c r="AD1248" s="40"/>
      <c r="AE1248" s="40"/>
      <c r="AR1248" s="256" t="s">
        <v>332</v>
      </c>
      <c r="AT1248" s="256" t="s">
        <v>187</v>
      </c>
      <c r="AU1248" s="256" t="s">
        <v>99</v>
      </c>
      <c r="AY1248" s="18" t="s">
        <v>184</v>
      </c>
      <c r="BE1248" s="257">
        <f>IF(N1248="základní",J1248,0)</f>
        <v>0</v>
      </c>
      <c r="BF1248" s="257">
        <f>IF(N1248="snížená",J1248,0)</f>
        <v>0</v>
      </c>
      <c r="BG1248" s="257">
        <f>IF(N1248="zákl. přenesená",J1248,0)</f>
        <v>0</v>
      </c>
      <c r="BH1248" s="257">
        <f>IF(N1248="sníž. přenesená",J1248,0)</f>
        <v>0</v>
      </c>
      <c r="BI1248" s="257">
        <f>IF(N1248="nulová",J1248,0)</f>
        <v>0</v>
      </c>
      <c r="BJ1248" s="18" t="s">
        <v>99</v>
      </c>
      <c r="BK1248" s="257">
        <f>ROUND(I1248*H1248,2)</f>
        <v>0</v>
      </c>
      <c r="BL1248" s="18" t="s">
        <v>332</v>
      </c>
      <c r="BM1248" s="256" t="s">
        <v>1793</v>
      </c>
    </row>
    <row r="1249" s="2" customFormat="1">
      <c r="A1249" s="40"/>
      <c r="B1249" s="41"/>
      <c r="C1249" s="42"/>
      <c r="D1249" s="258" t="s">
        <v>194</v>
      </c>
      <c r="E1249" s="42"/>
      <c r="F1249" s="259" t="s">
        <v>1787</v>
      </c>
      <c r="G1249" s="42"/>
      <c r="H1249" s="42"/>
      <c r="I1249" s="156"/>
      <c r="J1249" s="42"/>
      <c r="K1249" s="42"/>
      <c r="L1249" s="46"/>
      <c r="M1249" s="260"/>
      <c r="N1249" s="261"/>
      <c r="O1249" s="93"/>
      <c r="P1249" s="93"/>
      <c r="Q1249" s="93"/>
      <c r="R1249" s="93"/>
      <c r="S1249" s="93"/>
      <c r="T1249" s="94"/>
      <c r="U1249" s="40"/>
      <c r="V1249" s="40"/>
      <c r="W1249" s="40"/>
      <c r="X1249" s="40"/>
      <c r="Y1249" s="40"/>
      <c r="Z1249" s="40"/>
      <c r="AA1249" s="40"/>
      <c r="AB1249" s="40"/>
      <c r="AC1249" s="40"/>
      <c r="AD1249" s="40"/>
      <c r="AE1249" s="40"/>
      <c r="AT1249" s="18" t="s">
        <v>194</v>
      </c>
      <c r="AU1249" s="18" t="s">
        <v>99</v>
      </c>
    </row>
    <row r="1250" s="15" customFormat="1">
      <c r="A1250" s="15"/>
      <c r="B1250" s="288"/>
      <c r="C1250" s="289"/>
      <c r="D1250" s="258" t="s">
        <v>271</v>
      </c>
      <c r="E1250" s="290" t="s">
        <v>1</v>
      </c>
      <c r="F1250" s="291" t="s">
        <v>1788</v>
      </c>
      <c r="G1250" s="289"/>
      <c r="H1250" s="290" t="s">
        <v>1</v>
      </c>
      <c r="I1250" s="292"/>
      <c r="J1250" s="289"/>
      <c r="K1250" s="289"/>
      <c r="L1250" s="293"/>
      <c r="M1250" s="294"/>
      <c r="N1250" s="295"/>
      <c r="O1250" s="295"/>
      <c r="P1250" s="295"/>
      <c r="Q1250" s="295"/>
      <c r="R1250" s="295"/>
      <c r="S1250" s="295"/>
      <c r="T1250" s="296"/>
      <c r="U1250" s="15"/>
      <c r="V1250" s="15"/>
      <c r="W1250" s="15"/>
      <c r="X1250" s="15"/>
      <c r="Y1250" s="15"/>
      <c r="Z1250" s="15"/>
      <c r="AA1250" s="15"/>
      <c r="AB1250" s="15"/>
      <c r="AC1250" s="15"/>
      <c r="AD1250" s="15"/>
      <c r="AE1250" s="15"/>
      <c r="AT1250" s="297" t="s">
        <v>271</v>
      </c>
      <c r="AU1250" s="297" t="s">
        <v>99</v>
      </c>
      <c r="AV1250" s="15" t="s">
        <v>91</v>
      </c>
      <c r="AW1250" s="15" t="s">
        <v>38</v>
      </c>
      <c r="AX1250" s="15" t="s">
        <v>83</v>
      </c>
      <c r="AY1250" s="297" t="s">
        <v>184</v>
      </c>
    </row>
    <row r="1251" s="15" customFormat="1">
      <c r="A1251" s="15"/>
      <c r="B1251" s="288"/>
      <c r="C1251" s="289"/>
      <c r="D1251" s="258" t="s">
        <v>271</v>
      </c>
      <c r="E1251" s="290" t="s">
        <v>1</v>
      </c>
      <c r="F1251" s="291" t="s">
        <v>1794</v>
      </c>
      <c r="G1251" s="289"/>
      <c r="H1251" s="290" t="s">
        <v>1</v>
      </c>
      <c r="I1251" s="292"/>
      <c r="J1251" s="289"/>
      <c r="K1251" s="289"/>
      <c r="L1251" s="293"/>
      <c r="M1251" s="294"/>
      <c r="N1251" s="295"/>
      <c r="O1251" s="295"/>
      <c r="P1251" s="295"/>
      <c r="Q1251" s="295"/>
      <c r="R1251" s="295"/>
      <c r="S1251" s="295"/>
      <c r="T1251" s="296"/>
      <c r="U1251" s="15"/>
      <c r="V1251" s="15"/>
      <c r="W1251" s="15"/>
      <c r="X1251" s="15"/>
      <c r="Y1251" s="15"/>
      <c r="Z1251" s="15"/>
      <c r="AA1251" s="15"/>
      <c r="AB1251" s="15"/>
      <c r="AC1251" s="15"/>
      <c r="AD1251" s="15"/>
      <c r="AE1251" s="15"/>
      <c r="AT1251" s="297" t="s">
        <v>271</v>
      </c>
      <c r="AU1251" s="297" t="s">
        <v>99</v>
      </c>
      <c r="AV1251" s="15" t="s">
        <v>91</v>
      </c>
      <c r="AW1251" s="15" t="s">
        <v>38</v>
      </c>
      <c r="AX1251" s="15" t="s">
        <v>83</v>
      </c>
      <c r="AY1251" s="297" t="s">
        <v>184</v>
      </c>
    </row>
    <row r="1252" s="13" customFormat="1">
      <c r="A1252" s="13"/>
      <c r="B1252" s="266"/>
      <c r="C1252" s="267"/>
      <c r="D1252" s="258" t="s">
        <v>271</v>
      </c>
      <c r="E1252" s="268" t="s">
        <v>1</v>
      </c>
      <c r="F1252" s="269" t="s">
        <v>1766</v>
      </c>
      <c r="G1252" s="267"/>
      <c r="H1252" s="270">
        <v>838.70000000000005</v>
      </c>
      <c r="I1252" s="271"/>
      <c r="J1252" s="267"/>
      <c r="K1252" s="267"/>
      <c r="L1252" s="272"/>
      <c r="M1252" s="273"/>
      <c r="N1252" s="274"/>
      <c r="O1252" s="274"/>
      <c r="P1252" s="274"/>
      <c r="Q1252" s="274"/>
      <c r="R1252" s="274"/>
      <c r="S1252" s="274"/>
      <c r="T1252" s="275"/>
      <c r="U1252" s="13"/>
      <c r="V1252" s="13"/>
      <c r="W1252" s="13"/>
      <c r="X1252" s="13"/>
      <c r="Y1252" s="13"/>
      <c r="Z1252" s="13"/>
      <c r="AA1252" s="13"/>
      <c r="AB1252" s="13"/>
      <c r="AC1252" s="13"/>
      <c r="AD1252" s="13"/>
      <c r="AE1252" s="13"/>
      <c r="AT1252" s="276" t="s">
        <v>271</v>
      </c>
      <c r="AU1252" s="276" t="s">
        <v>99</v>
      </c>
      <c r="AV1252" s="13" t="s">
        <v>99</v>
      </c>
      <c r="AW1252" s="13" t="s">
        <v>38</v>
      </c>
      <c r="AX1252" s="13" t="s">
        <v>83</v>
      </c>
      <c r="AY1252" s="276" t="s">
        <v>184</v>
      </c>
    </row>
    <row r="1253" s="14" customFormat="1">
      <c r="A1253" s="14"/>
      <c r="B1253" s="277"/>
      <c r="C1253" s="278"/>
      <c r="D1253" s="258" t="s">
        <v>271</v>
      </c>
      <c r="E1253" s="279" t="s">
        <v>1</v>
      </c>
      <c r="F1253" s="280" t="s">
        <v>273</v>
      </c>
      <c r="G1253" s="278"/>
      <c r="H1253" s="281">
        <v>838.70000000000005</v>
      </c>
      <c r="I1253" s="282"/>
      <c r="J1253" s="278"/>
      <c r="K1253" s="278"/>
      <c r="L1253" s="283"/>
      <c r="M1253" s="284"/>
      <c r="N1253" s="285"/>
      <c r="O1253" s="285"/>
      <c r="P1253" s="285"/>
      <c r="Q1253" s="285"/>
      <c r="R1253" s="285"/>
      <c r="S1253" s="285"/>
      <c r="T1253" s="286"/>
      <c r="U1253" s="14"/>
      <c r="V1253" s="14"/>
      <c r="W1253" s="14"/>
      <c r="X1253" s="14"/>
      <c r="Y1253" s="14"/>
      <c r="Z1253" s="14"/>
      <c r="AA1253" s="14"/>
      <c r="AB1253" s="14"/>
      <c r="AC1253" s="14"/>
      <c r="AD1253" s="14"/>
      <c r="AE1253" s="14"/>
      <c r="AT1253" s="287" t="s">
        <v>271</v>
      </c>
      <c r="AU1253" s="287" t="s">
        <v>99</v>
      </c>
      <c r="AV1253" s="14" t="s">
        <v>196</v>
      </c>
      <c r="AW1253" s="14" t="s">
        <v>38</v>
      </c>
      <c r="AX1253" s="14" t="s">
        <v>91</v>
      </c>
      <c r="AY1253" s="287" t="s">
        <v>184</v>
      </c>
    </row>
    <row r="1254" s="2" customFormat="1" ht="16.5" customHeight="1">
      <c r="A1254" s="40"/>
      <c r="B1254" s="41"/>
      <c r="C1254" s="245" t="s">
        <v>1795</v>
      </c>
      <c r="D1254" s="245" t="s">
        <v>187</v>
      </c>
      <c r="E1254" s="246" t="s">
        <v>1796</v>
      </c>
      <c r="F1254" s="247" t="s">
        <v>1797</v>
      </c>
      <c r="G1254" s="248" t="s">
        <v>269</v>
      </c>
      <c r="H1254" s="249">
        <v>705.05999999999995</v>
      </c>
      <c r="I1254" s="250"/>
      <c r="J1254" s="251">
        <f>ROUND(I1254*H1254,2)</f>
        <v>0</v>
      </c>
      <c r="K1254" s="247" t="s">
        <v>284</v>
      </c>
      <c r="L1254" s="46"/>
      <c r="M1254" s="252" t="s">
        <v>1</v>
      </c>
      <c r="N1254" s="253" t="s">
        <v>49</v>
      </c>
      <c r="O1254" s="93"/>
      <c r="P1254" s="254">
        <f>O1254*H1254</f>
        <v>0</v>
      </c>
      <c r="Q1254" s="254">
        <v>0</v>
      </c>
      <c r="R1254" s="254">
        <f>Q1254*H1254</f>
        <v>0</v>
      </c>
      <c r="S1254" s="254">
        <v>0</v>
      </c>
      <c r="T1254" s="255">
        <f>S1254*H1254</f>
        <v>0</v>
      </c>
      <c r="U1254" s="40"/>
      <c r="V1254" s="40"/>
      <c r="W1254" s="40"/>
      <c r="X1254" s="40"/>
      <c r="Y1254" s="40"/>
      <c r="Z1254" s="40"/>
      <c r="AA1254" s="40"/>
      <c r="AB1254" s="40"/>
      <c r="AC1254" s="40"/>
      <c r="AD1254" s="40"/>
      <c r="AE1254" s="40"/>
      <c r="AR1254" s="256" t="s">
        <v>332</v>
      </c>
      <c r="AT1254" s="256" t="s">
        <v>187</v>
      </c>
      <c r="AU1254" s="256" t="s">
        <v>99</v>
      </c>
      <c r="AY1254" s="18" t="s">
        <v>184</v>
      </c>
      <c r="BE1254" s="257">
        <f>IF(N1254="základní",J1254,0)</f>
        <v>0</v>
      </c>
      <c r="BF1254" s="257">
        <f>IF(N1254="snížená",J1254,0)</f>
        <v>0</v>
      </c>
      <c r="BG1254" s="257">
        <f>IF(N1254="zákl. přenesená",J1254,0)</f>
        <v>0</v>
      </c>
      <c r="BH1254" s="257">
        <f>IF(N1254="sníž. přenesená",J1254,0)</f>
        <v>0</v>
      </c>
      <c r="BI1254" s="257">
        <f>IF(N1254="nulová",J1254,0)</f>
        <v>0</v>
      </c>
      <c r="BJ1254" s="18" t="s">
        <v>99</v>
      </c>
      <c r="BK1254" s="257">
        <f>ROUND(I1254*H1254,2)</f>
        <v>0</v>
      </c>
      <c r="BL1254" s="18" t="s">
        <v>332</v>
      </c>
      <c r="BM1254" s="256" t="s">
        <v>1798</v>
      </c>
    </row>
    <row r="1255" s="2" customFormat="1">
      <c r="A1255" s="40"/>
      <c r="B1255" s="41"/>
      <c r="C1255" s="42"/>
      <c r="D1255" s="258" t="s">
        <v>194</v>
      </c>
      <c r="E1255" s="42"/>
      <c r="F1255" s="259" t="s">
        <v>1799</v>
      </c>
      <c r="G1255" s="42"/>
      <c r="H1255" s="42"/>
      <c r="I1255" s="156"/>
      <c r="J1255" s="42"/>
      <c r="K1255" s="42"/>
      <c r="L1255" s="46"/>
      <c r="M1255" s="260"/>
      <c r="N1255" s="261"/>
      <c r="O1255" s="93"/>
      <c r="P1255" s="93"/>
      <c r="Q1255" s="93"/>
      <c r="R1255" s="93"/>
      <c r="S1255" s="93"/>
      <c r="T1255" s="94"/>
      <c r="U1255" s="40"/>
      <c r="V1255" s="40"/>
      <c r="W1255" s="40"/>
      <c r="X1255" s="40"/>
      <c r="Y1255" s="40"/>
      <c r="Z1255" s="40"/>
      <c r="AA1255" s="40"/>
      <c r="AB1255" s="40"/>
      <c r="AC1255" s="40"/>
      <c r="AD1255" s="40"/>
      <c r="AE1255" s="40"/>
      <c r="AT1255" s="18" t="s">
        <v>194</v>
      </c>
      <c r="AU1255" s="18" t="s">
        <v>99</v>
      </c>
    </row>
    <row r="1256" s="15" customFormat="1">
      <c r="A1256" s="15"/>
      <c r="B1256" s="288"/>
      <c r="C1256" s="289"/>
      <c r="D1256" s="258" t="s">
        <v>271</v>
      </c>
      <c r="E1256" s="290" t="s">
        <v>1</v>
      </c>
      <c r="F1256" s="291" t="s">
        <v>1788</v>
      </c>
      <c r="G1256" s="289"/>
      <c r="H1256" s="290" t="s">
        <v>1</v>
      </c>
      <c r="I1256" s="292"/>
      <c r="J1256" s="289"/>
      <c r="K1256" s="289"/>
      <c r="L1256" s="293"/>
      <c r="M1256" s="294"/>
      <c r="N1256" s="295"/>
      <c r="O1256" s="295"/>
      <c r="P1256" s="295"/>
      <c r="Q1256" s="295"/>
      <c r="R1256" s="295"/>
      <c r="S1256" s="295"/>
      <c r="T1256" s="296"/>
      <c r="U1256" s="15"/>
      <c r="V1256" s="15"/>
      <c r="W1256" s="15"/>
      <c r="X1256" s="15"/>
      <c r="Y1256" s="15"/>
      <c r="Z1256" s="15"/>
      <c r="AA1256" s="15"/>
      <c r="AB1256" s="15"/>
      <c r="AC1256" s="15"/>
      <c r="AD1256" s="15"/>
      <c r="AE1256" s="15"/>
      <c r="AT1256" s="297" t="s">
        <v>271</v>
      </c>
      <c r="AU1256" s="297" t="s">
        <v>99</v>
      </c>
      <c r="AV1256" s="15" t="s">
        <v>91</v>
      </c>
      <c r="AW1256" s="15" t="s">
        <v>38</v>
      </c>
      <c r="AX1256" s="15" t="s">
        <v>83</v>
      </c>
      <c r="AY1256" s="297" t="s">
        <v>184</v>
      </c>
    </row>
    <row r="1257" s="13" customFormat="1">
      <c r="A1257" s="13"/>
      <c r="B1257" s="266"/>
      <c r="C1257" s="267"/>
      <c r="D1257" s="258" t="s">
        <v>271</v>
      </c>
      <c r="E1257" s="268" t="s">
        <v>1</v>
      </c>
      <c r="F1257" s="269" t="s">
        <v>1800</v>
      </c>
      <c r="G1257" s="267"/>
      <c r="H1257" s="270">
        <v>705.05999999999995</v>
      </c>
      <c r="I1257" s="271"/>
      <c r="J1257" s="267"/>
      <c r="K1257" s="267"/>
      <c r="L1257" s="272"/>
      <c r="M1257" s="273"/>
      <c r="N1257" s="274"/>
      <c r="O1257" s="274"/>
      <c r="P1257" s="274"/>
      <c r="Q1257" s="274"/>
      <c r="R1257" s="274"/>
      <c r="S1257" s="274"/>
      <c r="T1257" s="275"/>
      <c r="U1257" s="13"/>
      <c r="V1257" s="13"/>
      <c r="W1257" s="13"/>
      <c r="X1257" s="13"/>
      <c r="Y1257" s="13"/>
      <c r="Z1257" s="13"/>
      <c r="AA1257" s="13"/>
      <c r="AB1257" s="13"/>
      <c r="AC1257" s="13"/>
      <c r="AD1257" s="13"/>
      <c r="AE1257" s="13"/>
      <c r="AT1257" s="276" t="s">
        <v>271</v>
      </c>
      <c r="AU1257" s="276" t="s">
        <v>99</v>
      </c>
      <c r="AV1257" s="13" t="s">
        <v>99</v>
      </c>
      <c r="AW1257" s="13" t="s">
        <v>38</v>
      </c>
      <c r="AX1257" s="13" t="s">
        <v>83</v>
      </c>
      <c r="AY1257" s="276" t="s">
        <v>184</v>
      </c>
    </row>
    <row r="1258" s="14" customFormat="1">
      <c r="A1258" s="14"/>
      <c r="B1258" s="277"/>
      <c r="C1258" s="278"/>
      <c r="D1258" s="258" t="s">
        <v>271</v>
      </c>
      <c r="E1258" s="279" t="s">
        <v>1</v>
      </c>
      <c r="F1258" s="280" t="s">
        <v>273</v>
      </c>
      <c r="G1258" s="278"/>
      <c r="H1258" s="281">
        <v>705.05999999999995</v>
      </c>
      <c r="I1258" s="282"/>
      <c r="J1258" s="278"/>
      <c r="K1258" s="278"/>
      <c r="L1258" s="283"/>
      <c r="M1258" s="284"/>
      <c r="N1258" s="285"/>
      <c r="O1258" s="285"/>
      <c r="P1258" s="285"/>
      <c r="Q1258" s="285"/>
      <c r="R1258" s="285"/>
      <c r="S1258" s="285"/>
      <c r="T1258" s="286"/>
      <c r="U1258" s="14"/>
      <c r="V1258" s="14"/>
      <c r="W1258" s="14"/>
      <c r="X1258" s="14"/>
      <c r="Y1258" s="14"/>
      <c r="Z1258" s="14"/>
      <c r="AA1258" s="14"/>
      <c r="AB1258" s="14"/>
      <c r="AC1258" s="14"/>
      <c r="AD1258" s="14"/>
      <c r="AE1258" s="14"/>
      <c r="AT1258" s="287" t="s">
        <v>271</v>
      </c>
      <c r="AU1258" s="287" t="s">
        <v>99</v>
      </c>
      <c r="AV1258" s="14" t="s">
        <v>196</v>
      </c>
      <c r="AW1258" s="14" t="s">
        <v>38</v>
      </c>
      <c r="AX1258" s="14" t="s">
        <v>91</v>
      </c>
      <c r="AY1258" s="287" t="s">
        <v>184</v>
      </c>
    </row>
    <row r="1259" s="2" customFormat="1" ht="16.5" customHeight="1">
      <c r="A1259" s="40"/>
      <c r="B1259" s="41"/>
      <c r="C1259" s="245" t="s">
        <v>1801</v>
      </c>
      <c r="D1259" s="245" t="s">
        <v>187</v>
      </c>
      <c r="E1259" s="246" t="s">
        <v>1802</v>
      </c>
      <c r="F1259" s="247" t="s">
        <v>1803</v>
      </c>
      <c r="G1259" s="248" t="s">
        <v>1444</v>
      </c>
      <c r="H1259" s="322"/>
      <c r="I1259" s="250"/>
      <c r="J1259" s="251">
        <f>ROUND(I1259*H1259,2)</f>
        <v>0</v>
      </c>
      <c r="K1259" s="247" t="s">
        <v>191</v>
      </c>
      <c r="L1259" s="46"/>
      <c r="M1259" s="252" t="s">
        <v>1</v>
      </c>
      <c r="N1259" s="253" t="s">
        <v>49</v>
      </c>
      <c r="O1259" s="93"/>
      <c r="P1259" s="254">
        <f>O1259*H1259</f>
        <v>0</v>
      </c>
      <c r="Q1259" s="254">
        <v>0</v>
      </c>
      <c r="R1259" s="254">
        <f>Q1259*H1259</f>
        <v>0</v>
      </c>
      <c r="S1259" s="254">
        <v>0</v>
      </c>
      <c r="T1259" s="255">
        <f>S1259*H1259</f>
        <v>0</v>
      </c>
      <c r="U1259" s="40"/>
      <c r="V1259" s="40"/>
      <c r="W1259" s="40"/>
      <c r="X1259" s="40"/>
      <c r="Y1259" s="40"/>
      <c r="Z1259" s="40"/>
      <c r="AA1259" s="40"/>
      <c r="AB1259" s="40"/>
      <c r="AC1259" s="40"/>
      <c r="AD1259" s="40"/>
      <c r="AE1259" s="40"/>
      <c r="AR1259" s="256" t="s">
        <v>332</v>
      </c>
      <c r="AT1259" s="256" t="s">
        <v>187</v>
      </c>
      <c r="AU1259" s="256" t="s">
        <v>99</v>
      </c>
      <c r="AY1259" s="18" t="s">
        <v>184</v>
      </c>
      <c r="BE1259" s="257">
        <f>IF(N1259="základní",J1259,0)</f>
        <v>0</v>
      </c>
      <c r="BF1259" s="257">
        <f>IF(N1259="snížená",J1259,0)</f>
        <v>0</v>
      </c>
      <c r="BG1259" s="257">
        <f>IF(N1259="zákl. přenesená",J1259,0)</f>
        <v>0</v>
      </c>
      <c r="BH1259" s="257">
        <f>IF(N1259="sníž. přenesená",J1259,0)</f>
        <v>0</v>
      </c>
      <c r="BI1259" s="257">
        <f>IF(N1259="nulová",J1259,0)</f>
        <v>0</v>
      </c>
      <c r="BJ1259" s="18" t="s">
        <v>99</v>
      </c>
      <c r="BK1259" s="257">
        <f>ROUND(I1259*H1259,2)</f>
        <v>0</v>
      </c>
      <c r="BL1259" s="18" t="s">
        <v>332</v>
      </c>
      <c r="BM1259" s="256" t="s">
        <v>1804</v>
      </c>
    </row>
    <row r="1260" s="12" customFormat="1" ht="22.8" customHeight="1">
      <c r="A1260" s="12"/>
      <c r="B1260" s="229"/>
      <c r="C1260" s="230"/>
      <c r="D1260" s="231" t="s">
        <v>82</v>
      </c>
      <c r="E1260" s="243" t="s">
        <v>1805</v>
      </c>
      <c r="F1260" s="243" t="s">
        <v>1806</v>
      </c>
      <c r="G1260" s="230"/>
      <c r="H1260" s="230"/>
      <c r="I1260" s="233"/>
      <c r="J1260" s="244">
        <f>BK1260</f>
        <v>0</v>
      </c>
      <c r="K1260" s="230"/>
      <c r="L1260" s="235"/>
      <c r="M1260" s="236"/>
      <c r="N1260" s="237"/>
      <c r="O1260" s="237"/>
      <c r="P1260" s="238">
        <f>SUM(P1261:P1293)</f>
        <v>0</v>
      </c>
      <c r="Q1260" s="237"/>
      <c r="R1260" s="238">
        <f>SUM(R1261:R1293)</f>
        <v>0</v>
      </c>
      <c r="S1260" s="237"/>
      <c r="T1260" s="239">
        <f>SUM(T1261:T1293)</f>
        <v>0</v>
      </c>
      <c r="U1260" s="12"/>
      <c r="V1260" s="12"/>
      <c r="W1260" s="12"/>
      <c r="X1260" s="12"/>
      <c r="Y1260" s="12"/>
      <c r="Z1260" s="12"/>
      <c r="AA1260" s="12"/>
      <c r="AB1260" s="12"/>
      <c r="AC1260" s="12"/>
      <c r="AD1260" s="12"/>
      <c r="AE1260" s="12"/>
      <c r="AR1260" s="240" t="s">
        <v>99</v>
      </c>
      <c r="AT1260" s="241" t="s">
        <v>82</v>
      </c>
      <c r="AU1260" s="241" t="s">
        <v>91</v>
      </c>
      <c r="AY1260" s="240" t="s">
        <v>184</v>
      </c>
      <c r="BK1260" s="242">
        <f>SUM(BK1261:BK1293)</f>
        <v>0</v>
      </c>
    </row>
    <row r="1261" s="2" customFormat="1" ht="16.5" customHeight="1">
      <c r="A1261" s="40"/>
      <c r="B1261" s="41"/>
      <c r="C1261" s="245" t="s">
        <v>1807</v>
      </c>
      <c r="D1261" s="245" t="s">
        <v>187</v>
      </c>
      <c r="E1261" s="246" t="s">
        <v>1808</v>
      </c>
      <c r="F1261" s="247" t="s">
        <v>1809</v>
      </c>
      <c r="G1261" s="248" t="s">
        <v>1810</v>
      </c>
      <c r="H1261" s="249">
        <v>54.600000000000001</v>
      </c>
      <c r="I1261" s="250"/>
      <c r="J1261" s="251">
        <f>ROUND(I1261*H1261,2)</f>
        <v>0</v>
      </c>
      <c r="K1261" s="247" t="s">
        <v>284</v>
      </c>
      <c r="L1261" s="46"/>
      <c r="M1261" s="252" t="s">
        <v>1</v>
      </c>
      <c r="N1261" s="253" t="s">
        <v>49</v>
      </c>
      <c r="O1261" s="93"/>
      <c r="P1261" s="254">
        <f>O1261*H1261</f>
        <v>0</v>
      </c>
      <c r="Q1261" s="254">
        <v>0</v>
      </c>
      <c r="R1261" s="254">
        <f>Q1261*H1261</f>
        <v>0</v>
      </c>
      <c r="S1261" s="254">
        <v>0</v>
      </c>
      <c r="T1261" s="255">
        <f>S1261*H1261</f>
        <v>0</v>
      </c>
      <c r="U1261" s="40"/>
      <c r="V1261" s="40"/>
      <c r="W1261" s="40"/>
      <c r="X1261" s="40"/>
      <c r="Y1261" s="40"/>
      <c r="Z1261" s="40"/>
      <c r="AA1261" s="40"/>
      <c r="AB1261" s="40"/>
      <c r="AC1261" s="40"/>
      <c r="AD1261" s="40"/>
      <c r="AE1261" s="40"/>
      <c r="AR1261" s="256" t="s">
        <v>332</v>
      </c>
      <c r="AT1261" s="256" t="s">
        <v>187</v>
      </c>
      <c r="AU1261" s="256" t="s">
        <v>99</v>
      </c>
      <c r="AY1261" s="18" t="s">
        <v>184</v>
      </c>
      <c r="BE1261" s="257">
        <f>IF(N1261="základní",J1261,0)</f>
        <v>0</v>
      </c>
      <c r="BF1261" s="257">
        <f>IF(N1261="snížená",J1261,0)</f>
        <v>0</v>
      </c>
      <c r="BG1261" s="257">
        <f>IF(N1261="zákl. přenesená",J1261,0)</f>
        <v>0</v>
      </c>
      <c r="BH1261" s="257">
        <f>IF(N1261="sníž. přenesená",J1261,0)</f>
        <v>0</v>
      </c>
      <c r="BI1261" s="257">
        <f>IF(N1261="nulová",J1261,0)</f>
        <v>0</v>
      </c>
      <c r="BJ1261" s="18" t="s">
        <v>99</v>
      </c>
      <c r="BK1261" s="257">
        <f>ROUND(I1261*H1261,2)</f>
        <v>0</v>
      </c>
      <c r="BL1261" s="18" t="s">
        <v>332</v>
      </c>
      <c r="BM1261" s="256" t="s">
        <v>1811</v>
      </c>
    </row>
    <row r="1262" s="2" customFormat="1">
      <c r="A1262" s="40"/>
      <c r="B1262" s="41"/>
      <c r="C1262" s="42"/>
      <c r="D1262" s="258" t="s">
        <v>194</v>
      </c>
      <c r="E1262" s="42"/>
      <c r="F1262" s="259" t="s">
        <v>1812</v>
      </c>
      <c r="G1262" s="42"/>
      <c r="H1262" s="42"/>
      <c r="I1262" s="156"/>
      <c r="J1262" s="42"/>
      <c r="K1262" s="42"/>
      <c r="L1262" s="46"/>
      <c r="M1262" s="260"/>
      <c r="N1262" s="261"/>
      <c r="O1262" s="93"/>
      <c r="P1262" s="93"/>
      <c r="Q1262" s="93"/>
      <c r="R1262" s="93"/>
      <c r="S1262" s="93"/>
      <c r="T1262" s="94"/>
      <c r="U1262" s="40"/>
      <c r="V1262" s="40"/>
      <c r="W1262" s="40"/>
      <c r="X1262" s="40"/>
      <c r="Y1262" s="40"/>
      <c r="Z1262" s="40"/>
      <c r="AA1262" s="40"/>
      <c r="AB1262" s="40"/>
      <c r="AC1262" s="40"/>
      <c r="AD1262" s="40"/>
      <c r="AE1262" s="40"/>
      <c r="AT1262" s="18" t="s">
        <v>194</v>
      </c>
      <c r="AU1262" s="18" t="s">
        <v>99</v>
      </c>
    </row>
    <row r="1263" s="2" customFormat="1" ht="16.5" customHeight="1">
      <c r="A1263" s="40"/>
      <c r="B1263" s="41"/>
      <c r="C1263" s="245" t="s">
        <v>1813</v>
      </c>
      <c r="D1263" s="245" t="s">
        <v>187</v>
      </c>
      <c r="E1263" s="246" t="s">
        <v>1814</v>
      </c>
      <c r="F1263" s="247" t="s">
        <v>1815</v>
      </c>
      <c r="G1263" s="248" t="s">
        <v>1810</v>
      </c>
      <c r="H1263" s="249">
        <v>23.399999999999999</v>
      </c>
      <c r="I1263" s="250"/>
      <c r="J1263" s="251">
        <f>ROUND(I1263*H1263,2)</f>
        <v>0</v>
      </c>
      <c r="K1263" s="247" t="s">
        <v>284</v>
      </c>
      <c r="L1263" s="46"/>
      <c r="M1263" s="252" t="s">
        <v>1</v>
      </c>
      <c r="N1263" s="253" t="s">
        <v>49</v>
      </c>
      <c r="O1263" s="93"/>
      <c r="P1263" s="254">
        <f>O1263*H1263</f>
        <v>0</v>
      </c>
      <c r="Q1263" s="254">
        <v>0</v>
      </c>
      <c r="R1263" s="254">
        <f>Q1263*H1263</f>
        <v>0</v>
      </c>
      <c r="S1263" s="254">
        <v>0</v>
      </c>
      <c r="T1263" s="255">
        <f>S1263*H1263</f>
        <v>0</v>
      </c>
      <c r="U1263" s="40"/>
      <c r="V1263" s="40"/>
      <c r="W1263" s="40"/>
      <c r="X1263" s="40"/>
      <c r="Y1263" s="40"/>
      <c r="Z1263" s="40"/>
      <c r="AA1263" s="40"/>
      <c r="AB1263" s="40"/>
      <c r="AC1263" s="40"/>
      <c r="AD1263" s="40"/>
      <c r="AE1263" s="40"/>
      <c r="AR1263" s="256" t="s">
        <v>332</v>
      </c>
      <c r="AT1263" s="256" t="s">
        <v>187</v>
      </c>
      <c r="AU1263" s="256" t="s">
        <v>99</v>
      </c>
      <c r="AY1263" s="18" t="s">
        <v>184</v>
      </c>
      <c r="BE1263" s="257">
        <f>IF(N1263="základní",J1263,0)</f>
        <v>0</v>
      </c>
      <c r="BF1263" s="257">
        <f>IF(N1263="snížená",J1263,0)</f>
        <v>0</v>
      </c>
      <c r="BG1263" s="257">
        <f>IF(N1263="zákl. přenesená",J1263,0)</f>
        <v>0</v>
      </c>
      <c r="BH1263" s="257">
        <f>IF(N1263="sníž. přenesená",J1263,0)</f>
        <v>0</v>
      </c>
      <c r="BI1263" s="257">
        <f>IF(N1263="nulová",J1263,0)</f>
        <v>0</v>
      </c>
      <c r="BJ1263" s="18" t="s">
        <v>99</v>
      </c>
      <c r="BK1263" s="257">
        <f>ROUND(I1263*H1263,2)</f>
        <v>0</v>
      </c>
      <c r="BL1263" s="18" t="s">
        <v>332</v>
      </c>
      <c r="BM1263" s="256" t="s">
        <v>1816</v>
      </c>
    </row>
    <row r="1264" s="2" customFormat="1">
      <c r="A1264" s="40"/>
      <c r="B1264" s="41"/>
      <c r="C1264" s="42"/>
      <c r="D1264" s="258" t="s">
        <v>194</v>
      </c>
      <c r="E1264" s="42"/>
      <c r="F1264" s="259" t="s">
        <v>1812</v>
      </c>
      <c r="G1264" s="42"/>
      <c r="H1264" s="42"/>
      <c r="I1264" s="156"/>
      <c r="J1264" s="42"/>
      <c r="K1264" s="42"/>
      <c r="L1264" s="46"/>
      <c r="M1264" s="260"/>
      <c r="N1264" s="261"/>
      <c r="O1264" s="93"/>
      <c r="P1264" s="93"/>
      <c r="Q1264" s="93"/>
      <c r="R1264" s="93"/>
      <c r="S1264" s="93"/>
      <c r="T1264" s="94"/>
      <c r="U1264" s="40"/>
      <c r="V1264" s="40"/>
      <c r="W1264" s="40"/>
      <c r="X1264" s="40"/>
      <c r="Y1264" s="40"/>
      <c r="Z1264" s="40"/>
      <c r="AA1264" s="40"/>
      <c r="AB1264" s="40"/>
      <c r="AC1264" s="40"/>
      <c r="AD1264" s="40"/>
      <c r="AE1264" s="40"/>
      <c r="AT1264" s="18" t="s">
        <v>194</v>
      </c>
      <c r="AU1264" s="18" t="s">
        <v>99</v>
      </c>
    </row>
    <row r="1265" s="2" customFormat="1" ht="16.5" customHeight="1">
      <c r="A1265" s="40"/>
      <c r="B1265" s="41"/>
      <c r="C1265" s="245" t="s">
        <v>1817</v>
      </c>
      <c r="D1265" s="245" t="s">
        <v>187</v>
      </c>
      <c r="E1265" s="246" t="s">
        <v>1818</v>
      </c>
      <c r="F1265" s="247" t="s">
        <v>1819</v>
      </c>
      <c r="G1265" s="248" t="s">
        <v>1810</v>
      </c>
      <c r="H1265" s="249">
        <v>81.5</v>
      </c>
      <c r="I1265" s="250"/>
      <c r="J1265" s="251">
        <f>ROUND(I1265*H1265,2)</f>
        <v>0</v>
      </c>
      <c r="K1265" s="247" t="s">
        <v>284</v>
      </c>
      <c r="L1265" s="46"/>
      <c r="M1265" s="252" t="s">
        <v>1</v>
      </c>
      <c r="N1265" s="253" t="s">
        <v>49</v>
      </c>
      <c r="O1265" s="93"/>
      <c r="P1265" s="254">
        <f>O1265*H1265</f>
        <v>0</v>
      </c>
      <c r="Q1265" s="254">
        <v>0</v>
      </c>
      <c r="R1265" s="254">
        <f>Q1265*H1265</f>
        <v>0</v>
      </c>
      <c r="S1265" s="254">
        <v>0</v>
      </c>
      <c r="T1265" s="255">
        <f>S1265*H1265</f>
        <v>0</v>
      </c>
      <c r="U1265" s="40"/>
      <c r="V1265" s="40"/>
      <c r="W1265" s="40"/>
      <c r="X1265" s="40"/>
      <c r="Y1265" s="40"/>
      <c r="Z1265" s="40"/>
      <c r="AA1265" s="40"/>
      <c r="AB1265" s="40"/>
      <c r="AC1265" s="40"/>
      <c r="AD1265" s="40"/>
      <c r="AE1265" s="40"/>
      <c r="AR1265" s="256" t="s">
        <v>332</v>
      </c>
      <c r="AT1265" s="256" t="s">
        <v>187</v>
      </c>
      <c r="AU1265" s="256" t="s">
        <v>99</v>
      </c>
      <c r="AY1265" s="18" t="s">
        <v>184</v>
      </c>
      <c r="BE1265" s="257">
        <f>IF(N1265="základní",J1265,0)</f>
        <v>0</v>
      </c>
      <c r="BF1265" s="257">
        <f>IF(N1265="snížená",J1265,0)</f>
        <v>0</v>
      </c>
      <c r="BG1265" s="257">
        <f>IF(N1265="zákl. přenesená",J1265,0)</f>
        <v>0</v>
      </c>
      <c r="BH1265" s="257">
        <f>IF(N1265="sníž. přenesená",J1265,0)</f>
        <v>0</v>
      </c>
      <c r="BI1265" s="257">
        <f>IF(N1265="nulová",J1265,0)</f>
        <v>0</v>
      </c>
      <c r="BJ1265" s="18" t="s">
        <v>99</v>
      </c>
      <c r="BK1265" s="257">
        <f>ROUND(I1265*H1265,2)</f>
        <v>0</v>
      </c>
      <c r="BL1265" s="18" t="s">
        <v>332</v>
      </c>
      <c r="BM1265" s="256" t="s">
        <v>1820</v>
      </c>
    </row>
    <row r="1266" s="2" customFormat="1">
      <c r="A1266" s="40"/>
      <c r="B1266" s="41"/>
      <c r="C1266" s="42"/>
      <c r="D1266" s="258" t="s">
        <v>194</v>
      </c>
      <c r="E1266" s="42"/>
      <c r="F1266" s="259" t="s">
        <v>1812</v>
      </c>
      <c r="G1266" s="42"/>
      <c r="H1266" s="42"/>
      <c r="I1266" s="156"/>
      <c r="J1266" s="42"/>
      <c r="K1266" s="42"/>
      <c r="L1266" s="46"/>
      <c r="M1266" s="260"/>
      <c r="N1266" s="261"/>
      <c r="O1266" s="93"/>
      <c r="P1266" s="93"/>
      <c r="Q1266" s="93"/>
      <c r="R1266" s="93"/>
      <c r="S1266" s="93"/>
      <c r="T1266" s="94"/>
      <c r="U1266" s="40"/>
      <c r="V1266" s="40"/>
      <c r="W1266" s="40"/>
      <c r="X1266" s="40"/>
      <c r="Y1266" s="40"/>
      <c r="Z1266" s="40"/>
      <c r="AA1266" s="40"/>
      <c r="AB1266" s="40"/>
      <c r="AC1266" s="40"/>
      <c r="AD1266" s="40"/>
      <c r="AE1266" s="40"/>
      <c r="AT1266" s="18" t="s">
        <v>194</v>
      </c>
      <c r="AU1266" s="18" t="s">
        <v>99</v>
      </c>
    </row>
    <row r="1267" s="2" customFormat="1" ht="16.5" customHeight="1">
      <c r="A1267" s="40"/>
      <c r="B1267" s="41"/>
      <c r="C1267" s="245" t="s">
        <v>1821</v>
      </c>
      <c r="D1267" s="245" t="s">
        <v>187</v>
      </c>
      <c r="E1267" s="246" t="s">
        <v>1822</v>
      </c>
      <c r="F1267" s="247" t="s">
        <v>1823</v>
      </c>
      <c r="G1267" s="248" t="s">
        <v>1810</v>
      </c>
      <c r="H1267" s="249">
        <v>50.899999999999999</v>
      </c>
      <c r="I1267" s="250"/>
      <c r="J1267" s="251">
        <f>ROUND(I1267*H1267,2)</f>
        <v>0</v>
      </c>
      <c r="K1267" s="247" t="s">
        <v>284</v>
      </c>
      <c r="L1267" s="46"/>
      <c r="M1267" s="252" t="s">
        <v>1</v>
      </c>
      <c r="N1267" s="253" t="s">
        <v>49</v>
      </c>
      <c r="O1267" s="93"/>
      <c r="P1267" s="254">
        <f>O1267*H1267</f>
        <v>0</v>
      </c>
      <c r="Q1267" s="254">
        <v>0</v>
      </c>
      <c r="R1267" s="254">
        <f>Q1267*H1267</f>
        <v>0</v>
      </c>
      <c r="S1267" s="254">
        <v>0</v>
      </c>
      <c r="T1267" s="255">
        <f>S1267*H1267</f>
        <v>0</v>
      </c>
      <c r="U1267" s="40"/>
      <c r="V1267" s="40"/>
      <c r="W1267" s="40"/>
      <c r="X1267" s="40"/>
      <c r="Y1267" s="40"/>
      <c r="Z1267" s="40"/>
      <c r="AA1267" s="40"/>
      <c r="AB1267" s="40"/>
      <c r="AC1267" s="40"/>
      <c r="AD1267" s="40"/>
      <c r="AE1267" s="40"/>
      <c r="AR1267" s="256" t="s">
        <v>332</v>
      </c>
      <c r="AT1267" s="256" t="s">
        <v>187</v>
      </c>
      <c r="AU1267" s="256" t="s">
        <v>99</v>
      </c>
      <c r="AY1267" s="18" t="s">
        <v>184</v>
      </c>
      <c r="BE1267" s="257">
        <f>IF(N1267="základní",J1267,0)</f>
        <v>0</v>
      </c>
      <c r="BF1267" s="257">
        <f>IF(N1267="snížená",J1267,0)</f>
        <v>0</v>
      </c>
      <c r="BG1267" s="257">
        <f>IF(N1267="zákl. přenesená",J1267,0)</f>
        <v>0</v>
      </c>
      <c r="BH1267" s="257">
        <f>IF(N1267="sníž. přenesená",J1267,0)</f>
        <v>0</v>
      </c>
      <c r="BI1267" s="257">
        <f>IF(N1267="nulová",J1267,0)</f>
        <v>0</v>
      </c>
      <c r="BJ1267" s="18" t="s">
        <v>99</v>
      </c>
      <c r="BK1267" s="257">
        <f>ROUND(I1267*H1267,2)</f>
        <v>0</v>
      </c>
      <c r="BL1267" s="18" t="s">
        <v>332</v>
      </c>
      <c r="BM1267" s="256" t="s">
        <v>1824</v>
      </c>
    </row>
    <row r="1268" s="2" customFormat="1">
      <c r="A1268" s="40"/>
      <c r="B1268" s="41"/>
      <c r="C1268" s="42"/>
      <c r="D1268" s="258" t="s">
        <v>194</v>
      </c>
      <c r="E1268" s="42"/>
      <c r="F1268" s="259" t="s">
        <v>1812</v>
      </c>
      <c r="G1268" s="42"/>
      <c r="H1268" s="42"/>
      <c r="I1268" s="156"/>
      <c r="J1268" s="42"/>
      <c r="K1268" s="42"/>
      <c r="L1268" s="46"/>
      <c r="M1268" s="260"/>
      <c r="N1268" s="261"/>
      <c r="O1268" s="93"/>
      <c r="P1268" s="93"/>
      <c r="Q1268" s="93"/>
      <c r="R1268" s="93"/>
      <c r="S1268" s="93"/>
      <c r="T1268" s="94"/>
      <c r="U1268" s="40"/>
      <c r="V1268" s="40"/>
      <c r="W1268" s="40"/>
      <c r="X1268" s="40"/>
      <c r="Y1268" s="40"/>
      <c r="Z1268" s="40"/>
      <c r="AA1268" s="40"/>
      <c r="AB1268" s="40"/>
      <c r="AC1268" s="40"/>
      <c r="AD1268" s="40"/>
      <c r="AE1268" s="40"/>
      <c r="AT1268" s="18" t="s">
        <v>194</v>
      </c>
      <c r="AU1268" s="18" t="s">
        <v>99</v>
      </c>
    </row>
    <row r="1269" s="2" customFormat="1" ht="16.5" customHeight="1">
      <c r="A1269" s="40"/>
      <c r="B1269" s="41"/>
      <c r="C1269" s="245" t="s">
        <v>1825</v>
      </c>
      <c r="D1269" s="245" t="s">
        <v>187</v>
      </c>
      <c r="E1269" s="246" t="s">
        <v>1826</v>
      </c>
      <c r="F1269" s="247" t="s">
        <v>1827</v>
      </c>
      <c r="G1269" s="248" t="s">
        <v>1810</v>
      </c>
      <c r="H1269" s="249">
        <v>11.9</v>
      </c>
      <c r="I1269" s="250"/>
      <c r="J1269" s="251">
        <f>ROUND(I1269*H1269,2)</f>
        <v>0</v>
      </c>
      <c r="K1269" s="247" t="s">
        <v>284</v>
      </c>
      <c r="L1269" s="46"/>
      <c r="M1269" s="252" t="s">
        <v>1</v>
      </c>
      <c r="N1269" s="253" t="s">
        <v>49</v>
      </c>
      <c r="O1269" s="93"/>
      <c r="P1269" s="254">
        <f>O1269*H1269</f>
        <v>0</v>
      </c>
      <c r="Q1269" s="254">
        <v>0</v>
      </c>
      <c r="R1269" s="254">
        <f>Q1269*H1269</f>
        <v>0</v>
      </c>
      <c r="S1269" s="254">
        <v>0</v>
      </c>
      <c r="T1269" s="255">
        <f>S1269*H1269</f>
        <v>0</v>
      </c>
      <c r="U1269" s="40"/>
      <c r="V1269" s="40"/>
      <c r="W1269" s="40"/>
      <c r="X1269" s="40"/>
      <c r="Y1269" s="40"/>
      <c r="Z1269" s="40"/>
      <c r="AA1269" s="40"/>
      <c r="AB1269" s="40"/>
      <c r="AC1269" s="40"/>
      <c r="AD1269" s="40"/>
      <c r="AE1269" s="40"/>
      <c r="AR1269" s="256" t="s">
        <v>332</v>
      </c>
      <c r="AT1269" s="256" t="s">
        <v>187</v>
      </c>
      <c r="AU1269" s="256" t="s">
        <v>99</v>
      </c>
      <c r="AY1269" s="18" t="s">
        <v>184</v>
      </c>
      <c r="BE1269" s="257">
        <f>IF(N1269="základní",J1269,0)</f>
        <v>0</v>
      </c>
      <c r="BF1269" s="257">
        <f>IF(N1269="snížená",J1269,0)</f>
        <v>0</v>
      </c>
      <c r="BG1269" s="257">
        <f>IF(N1269="zákl. přenesená",J1269,0)</f>
        <v>0</v>
      </c>
      <c r="BH1269" s="257">
        <f>IF(N1269="sníž. přenesená",J1269,0)</f>
        <v>0</v>
      </c>
      <c r="BI1269" s="257">
        <f>IF(N1269="nulová",J1269,0)</f>
        <v>0</v>
      </c>
      <c r="BJ1269" s="18" t="s">
        <v>99</v>
      </c>
      <c r="BK1269" s="257">
        <f>ROUND(I1269*H1269,2)</f>
        <v>0</v>
      </c>
      <c r="BL1269" s="18" t="s">
        <v>332</v>
      </c>
      <c r="BM1269" s="256" t="s">
        <v>1828</v>
      </c>
    </row>
    <row r="1270" s="2" customFormat="1">
      <c r="A1270" s="40"/>
      <c r="B1270" s="41"/>
      <c r="C1270" s="42"/>
      <c r="D1270" s="258" t="s">
        <v>194</v>
      </c>
      <c r="E1270" s="42"/>
      <c r="F1270" s="259" t="s">
        <v>1812</v>
      </c>
      <c r="G1270" s="42"/>
      <c r="H1270" s="42"/>
      <c r="I1270" s="156"/>
      <c r="J1270" s="42"/>
      <c r="K1270" s="42"/>
      <c r="L1270" s="46"/>
      <c r="M1270" s="260"/>
      <c r="N1270" s="261"/>
      <c r="O1270" s="93"/>
      <c r="P1270" s="93"/>
      <c r="Q1270" s="93"/>
      <c r="R1270" s="93"/>
      <c r="S1270" s="93"/>
      <c r="T1270" s="94"/>
      <c r="U1270" s="40"/>
      <c r="V1270" s="40"/>
      <c r="W1270" s="40"/>
      <c r="X1270" s="40"/>
      <c r="Y1270" s="40"/>
      <c r="Z1270" s="40"/>
      <c r="AA1270" s="40"/>
      <c r="AB1270" s="40"/>
      <c r="AC1270" s="40"/>
      <c r="AD1270" s="40"/>
      <c r="AE1270" s="40"/>
      <c r="AT1270" s="18" t="s">
        <v>194</v>
      </c>
      <c r="AU1270" s="18" t="s">
        <v>99</v>
      </c>
    </row>
    <row r="1271" s="2" customFormat="1" ht="16.5" customHeight="1">
      <c r="A1271" s="40"/>
      <c r="B1271" s="41"/>
      <c r="C1271" s="245" t="s">
        <v>1829</v>
      </c>
      <c r="D1271" s="245" t="s">
        <v>187</v>
      </c>
      <c r="E1271" s="246" t="s">
        <v>1830</v>
      </c>
      <c r="F1271" s="247" t="s">
        <v>1831</v>
      </c>
      <c r="G1271" s="248" t="s">
        <v>1810</v>
      </c>
      <c r="H1271" s="249">
        <v>66</v>
      </c>
      <c r="I1271" s="250"/>
      <c r="J1271" s="251">
        <f>ROUND(I1271*H1271,2)</f>
        <v>0</v>
      </c>
      <c r="K1271" s="247" t="s">
        <v>284</v>
      </c>
      <c r="L1271" s="46"/>
      <c r="M1271" s="252" t="s">
        <v>1</v>
      </c>
      <c r="N1271" s="253" t="s">
        <v>49</v>
      </c>
      <c r="O1271" s="93"/>
      <c r="P1271" s="254">
        <f>O1271*H1271</f>
        <v>0</v>
      </c>
      <c r="Q1271" s="254">
        <v>0</v>
      </c>
      <c r="R1271" s="254">
        <f>Q1271*H1271</f>
        <v>0</v>
      </c>
      <c r="S1271" s="254">
        <v>0</v>
      </c>
      <c r="T1271" s="255">
        <f>S1271*H1271</f>
        <v>0</v>
      </c>
      <c r="U1271" s="40"/>
      <c r="V1271" s="40"/>
      <c r="W1271" s="40"/>
      <c r="X1271" s="40"/>
      <c r="Y1271" s="40"/>
      <c r="Z1271" s="40"/>
      <c r="AA1271" s="40"/>
      <c r="AB1271" s="40"/>
      <c r="AC1271" s="40"/>
      <c r="AD1271" s="40"/>
      <c r="AE1271" s="40"/>
      <c r="AR1271" s="256" t="s">
        <v>332</v>
      </c>
      <c r="AT1271" s="256" t="s">
        <v>187</v>
      </c>
      <c r="AU1271" s="256" t="s">
        <v>99</v>
      </c>
      <c r="AY1271" s="18" t="s">
        <v>184</v>
      </c>
      <c r="BE1271" s="257">
        <f>IF(N1271="základní",J1271,0)</f>
        <v>0</v>
      </c>
      <c r="BF1271" s="257">
        <f>IF(N1271="snížená",J1271,0)</f>
        <v>0</v>
      </c>
      <c r="BG1271" s="257">
        <f>IF(N1271="zákl. přenesená",J1271,0)</f>
        <v>0</v>
      </c>
      <c r="BH1271" s="257">
        <f>IF(N1271="sníž. přenesená",J1271,0)</f>
        <v>0</v>
      </c>
      <c r="BI1271" s="257">
        <f>IF(N1271="nulová",J1271,0)</f>
        <v>0</v>
      </c>
      <c r="BJ1271" s="18" t="s">
        <v>99</v>
      </c>
      <c r="BK1271" s="257">
        <f>ROUND(I1271*H1271,2)</f>
        <v>0</v>
      </c>
      <c r="BL1271" s="18" t="s">
        <v>332</v>
      </c>
      <c r="BM1271" s="256" t="s">
        <v>1832</v>
      </c>
    </row>
    <row r="1272" s="2" customFormat="1">
      <c r="A1272" s="40"/>
      <c r="B1272" s="41"/>
      <c r="C1272" s="42"/>
      <c r="D1272" s="258" t="s">
        <v>194</v>
      </c>
      <c r="E1272" s="42"/>
      <c r="F1272" s="259" t="s">
        <v>1812</v>
      </c>
      <c r="G1272" s="42"/>
      <c r="H1272" s="42"/>
      <c r="I1272" s="156"/>
      <c r="J1272" s="42"/>
      <c r="K1272" s="42"/>
      <c r="L1272" s="46"/>
      <c r="M1272" s="260"/>
      <c r="N1272" s="261"/>
      <c r="O1272" s="93"/>
      <c r="P1272" s="93"/>
      <c r="Q1272" s="93"/>
      <c r="R1272" s="93"/>
      <c r="S1272" s="93"/>
      <c r="T1272" s="94"/>
      <c r="U1272" s="40"/>
      <c r="V1272" s="40"/>
      <c r="W1272" s="40"/>
      <c r="X1272" s="40"/>
      <c r="Y1272" s="40"/>
      <c r="Z1272" s="40"/>
      <c r="AA1272" s="40"/>
      <c r="AB1272" s="40"/>
      <c r="AC1272" s="40"/>
      <c r="AD1272" s="40"/>
      <c r="AE1272" s="40"/>
      <c r="AT1272" s="18" t="s">
        <v>194</v>
      </c>
      <c r="AU1272" s="18" t="s">
        <v>99</v>
      </c>
    </row>
    <row r="1273" s="2" customFormat="1" ht="16.5" customHeight="1">
      <c r="A1273" s="40"/>
      <c r="B1273" s="41"/>
      <c r="C1273" s="245" t="s">
        <v>1833</v>
      </c>
      <c r="D1273" s="245" t="s">
        <v>187</v>
      </c>
      <c r="E1273" s="246" t="s">
        <v>1834</v>
      </c>
      <c r="F1273" s="247" t="s">
        <v>1835</v>
      </c>
      <c r="G1273" s="248" t="s">
        <v>1810</v>
      </c>
      <c r="H1273" s="249">
        <v>46.600000000000001</v>
      </c>
      <c r="I1273" s="250"/>
      <c r="J1273" s="251">
        <f>ROUND(I1273*H1273,2)</f>
        <v>0</v>
      </c>
      <c r="K1273" s="247" t="s">
        <v>284</v>
      </c>
      <c r="L1273" s="46"/>
      <c r="M1273" s="252" t="s">
        <v>1</v>
      </c>
      <c r="N1273" s="253" t="s">
        <v>49</v>
      </c>
      <c r="O1273" s="93"/>
      <c r="P1273" s="254">
        <f>O1273*H1273</f>
        <v>0</v>
      </c>
      <c r="Q1273" s="254">
        <v>0</v>
      </c>
      <c r="R1273" s="254">
        <f>Q1273*H1273</f>
        <v>0</v>
      </c>
      <c r="S1273" s="254">
        <v>0</v>
      </c>
      <c r="T1273" s="255">
        <f>S1273*H1273</f>
        <v>0</v>
      </c>
      <c r="U1273" s="40"/>
      <c r="V1273" s="40"/>
      <c r="W1273" s="40"/>
      <c r="X1273" s="40"/>
      <c r="Y1273" s="40"/>
      <c r="Z1273" s="40"/>
      <c r="AA1273" s="40"/>
      <c r="AB1273" s="40"/>
      <c r="AC1273" s="40"/>
      <c r="AD1273" s="40"/>
      <c r="AE1273" s="40"/>
      <c r="AR1273" s="256" t="s">
        <v>332</v>
      </c>
      <c r="AT1273" s="256" t="s">
        <v>187</v>
      </c>
      <c r="AU1273" s="256" t="s">
        <v>99</v>
      </c>
      <c r="AY1273" s="18" t="s">
        <v>184</v>
      </c>
      <c r="BE1273" s="257">
        <f>IF(N1273="základní",J1273,0)</f>
        <v>0</v>
      </c>
      <c r="BF1273" s="257">
        <f>IF(N1273="snížená",J1273,0)</f>
        <v>0</v>
      </c>
      <c r="BG1273" s="257">
        <f>IF(N1273="zákl. přenesená",J1273,0)</f>
        <v>0</v>
      </c>
      <c r="BH1273" s="257">
        <f>IF(N1273="sníž. přenesená",J1273,0)</f>
        <v>0</v>
      </c>
      <c r="BI1273" s="257">
        <f>IF(N1273="nulová",J1273,0)</f>
        <v>0</v>
      </c>
      <c r="BJ1273" s="18" t="s">
        <v>99</v>
      </c>
      <c r="BK1273" s="257">
        <f>ROUND(I1273*H1273,2)</f>
        <v>0</v>
      </c>
      <c r="BL1273" s="18" t="s">
        <v>332</v>
      </c>
      <c r="BM1273" s="256" t="s">
        <v>1836</v>
      </c>
    </row>
    <row r="1274" s="2" customFormat="1">
      <c r="A1274" s="40"/>
      <c r="B1274" s="41"/>
      <c r="C1274" s="42"/>
      <c r="D1274" s="258" t="s">
        <v>194</v>
      </c>
      <c r="E1274" s="42"/>
      <c r="F1274" s="259" t="s">
        <v>1812</v>
      </c>
      <c r="G1274" s="42"/>
      <c r="H1274" s="42"/>
      <c r="I1274" s="156"/>
      <c r="J1274" s="42"/>
      <c r="K1274" s="42"/>
      <c r="L1274" s="46"/>
      <c r="M1274" s="260"/>
      <c r="N1274" s="261"/>
      <c r="O1274" s="93"/>
      <c r="P1274" s="93"/>
      <c r="Q1274" s="93"/>
      <c r="R1274" s="93"/>
      <c r="S1274" s="93"/>
      <c r="T1274" s="94"/>
      <c r="U1274" s="40"/>
      <c r="V1274" s="40"/>
      <c r="W1274" s="40"/>
      <c r="X1274" s="40"/>
      <c r="Y1274" s="40"/>
      <c r="Z1274" s="40"/>
      <c r="AA1274" s="40"/>
      <c r="AB1274" s="40"/>
      <c r="AC1274" s="40"/>
      <c r="AD1274" s="40"/>
      <c r="AE1274" s="40"/>
      <c r="AT1274" s="18" t="s">
        <v>194</v>
      </c>
      <c r="AU1274" s="18" t="s">
        <v>99</v>
      </c>
    </row>
    <row r="1275" s="2" customFormat="1" ht="16.5" customHeight="1">
      <c r="A1275" s="40"/>
      <c r="B1275" s="41"/>
      <c r="C1275" s="245" t="s">
        <v>1837</v>
      </c>
      <c r="D1275" s="245" t="s">
        <v>187</v>
      </c>
      <c r="E1275" s="246" t="s">
        <v>1838</v>
      </c>
      <c r="F1275" s="247" t="s">
        <v>1839</v>
      </c>
      <c r="G1275" s="248" t="s">
        <v>1810</v>
      </c>
      <c r="H1275" s="249">
        <v>11.300000000000001</v>
      </c>
      <c r="I1275" s="250"/>
      <c r="J1275" s="251">
        <f>ROUND(I1275*H1275,2)</f>
        <v>0</v>
      </c>
      <c r="K1275" s="247" t="s">
        <v>284</v>
      </c>
      <c r="L1275" s="46"/>
      <c r="M1275" s="252" t="s">
        <v>1</v>
      </c>
      <c r="N1275" s="253" t="s">
        <v>49</v>
      </c>
      <c r="O1275" s="93"/>
      <c r="P1275" s="254">
        <f>O1275*H1275</f>
        <v>0</v>
      </c>
      <c r="Q1275" s="254">
        <v>0</v>
      </c>
      <c r="R1275" s="254">
        <f>Q1275*H1275</f>
        <v>0</v>
      </c>
      <c r="S1275" s="254">
        <v>0</v>
      </c>
      <c r="T1275" s="255">
        <f>S1275*H1275</f>
        <v>0</v>
      </c>
      <c r="U1275" s="40"/>
      <c r="V1275" s="40"/>
      <c r="W1275" s="40"/>
      <c r="X1275" s="40"/>
      <c r="Y1275" s="40"/>
      <c r="Z1275" s="40"/>
      <c r="AA1275" s="40"/>
      <c r="AB1275" s="40"/>
      <c r="AC1275" s="40"/>
      <c r="AD1275" s="40"/>
      <c r="AE1275" s="40"/>
      <c r="AR1275" s="256" t="s">
        <v>332</v>
      </c>
      <c r="AT1275" s="256" t="s">
        <v>187</v>
      </c>
      <c r="AU1275" s="256" t="s">
        <v>99</v>
      </c>
      <c r="AY1275" s="18" t="s">
        <v>184</v>
      </c>
      <c r="BE1275" s="257">
        <f>IF(N1275="základní",J1275,0)</f>
        <v>0</v>
      </c>
      <c r="BF1275" s="257">
        <f>IF(N1275="snížená",J1275,0)</f>
        <v>0</v>
      </c>
      <c r="BG1275" s="257">
        <f>IF(N1275="zákl. přenesená",J1275,0)</f>
        <v>0</v>
      </c>
      <c r="BH1275" s="257">
        <f>IF(N1275="sníž. přenesená",J1275,0)</f>
        <v>0</v>
      </c>
      <c r="BI1275" s="257">
        <f>IF(N1275="nulová",J1275,0)</f>
        <v>0</v>
      </c>
      <c r="BJ1275" s="18" t="s">
        <v>99</v>
      </c>
      <c r="BK1275" s="257">
        <f>ROUND(I1275*H1275,2)</f>
        <v>0</v>
      </c>
      <c r="BL1275" s="18" t="s">
        <v>332</v>
      </c>
      <c r="BM1275" s="256" t="s">
        <v>1840</v>
      </c>
    </row>
    <row r="1276" s="2" customFormat="1">
      <c r="A1276" s="40"/>
      <c r="B1276" s="41"/>
      <c r="C1276" s="42"/>
      <c r="D1276" s="258" t="s">
        <v>194</v>
      </c>
      <c r="E1276" s="42"/>
      <c r="F1276" s="259" t="s">
        <v>1812</v>
      </c>
      <c r="G1276" s="42"/>
      <c r="H1276" s="42"/>
      <c r="I1276" s="156"/>
      <c r="J1276" s="42"/>
      <c r="K1276" s="42"/>
      <c r="L1276" s="46"/>
      <c r="M1276" s="260"/>
      <c r="N1276" s="261"/>
      <c r="O1276" s="93"/>
      <c r="P1276" s="93"/>
      <c r="Q1276" s="93"/>
      <c r="R1276" s="93"/>
      <c r="S1276" s="93"/>
      <c r="T1276" s="94"/>
      <c r="U1276" s="40"/>
      <c r="V1276" s="40"/>
      <c r="W1276" s="40"/>
      <c r="X1276" s="40"/>
      <c r="Y1276" s="40"/>
      <c r="Z1276" s="40"/>
      <c r="AA1276" s="40"/>
      <c r="AB1276" s="40"/>
      <c r="AC1276" s="40"/>
      <c r="AD1276" s="40"/>
      <c r="AE1276" s="40"/>
      <c r="AT1276" s="18" t="s">
        <v>194</v>
      </c>
      <c r="AU1276" s="18" t="s">
        <v>99</v>
      </c>
    </row>
    <row r="1277" s="2" customFormat="1" ht="16.5" customHeight="1">
      <c r="A1277" s="40"/>
      <c r="B1277" s="41"/>
      <c r="C1277" s="245" t="s">
        <v>1841</v>
      </c>
      <c r="D1277" s="245" t="s">
        <v>187</v>
      </c>
      <c r="E1277" s="246" t="s">
        <v>1842</v>
      </c>
      <c r="F1277" s="247" t="s">
        <v>1843</v>
      </c>
      <c r="G1277" s="248" t="s">
        <v>1810</v>
      </c>
      <c r="H1277" s="249">
        <v>12</v>
      </c>
      <c r="I1277" s="250"/>
      <c r="J1277" s="251">
        <f>ROUND(I1277*H1277,2)</f>
        <v>0</v>
      </c>
      <c r="K1277" s="247" t="s">
        <v>284</v>
      </c>
      <c r="L1277" s="46"/>
      <c r="M1277" s="252" t="s">
        <v>1</v>
      </c>
      <c r="N1277" s="253" t="s">
        <v>49</v>
      </c>
      <c r="O1277" s="93"/>
      <c r="P1277" s="254">
        <f>O1277*H1277</f>
        <v>0</v>
      </c>
      <c r="Q1277" s="254">
        <v>0</v>
      </c>
      <c r="R1277" s="254">
        <f>Q1277*H1277</f>
        <v>0</v>
      </c>
      <c r="S1277" s="254">
        <v>0</v>
      </c>
      <c r="T1277" s="255">
        <f>S1277*H1277</f>
        <v>0</v>
      </c>
      <c r="U1277" s="40"/>
      <c r="V1277" s="40"/>
      <c r="W1277" s="40"/>
      <c r="X1277" s="40"/>
      <c r="Y1277" s="40"/>
      <c r="Z1277" s="40"/>
      <c r="AA1277" s="40"/>
      <c r="AB1277" s="40"/>
      <c r="AC1277" s="40"/>
      <c r="AD1277" s="40"/>
      <c r="AE1277" s="40"/>
      <c r="AR1277" s="256" t="s">
        <v>332</v>
      </c>
      <c r="AT1277" s="256" t="s">
        <v>187</v>
      </c>
      <c r="AU1277" s="256" t="s">
        <v>99</v>
      </c>
      <c r="AY1277" s="18" t="s">
        <v>184</v>
      </c>
      <c r="BE1277" s="257">
        <f>IF(N1277="základní",J1277,0)</f>
        <v>0</v>
      </c>
      <c r="BF1277" s="257">
        <f>IF(N1277="snížená",J1277,0)</f>
        <v>0</v>
      </c>
      <c r="BG1277" s="257">
        <f>IF(N1277="zákl. přenesená",J1277,0)</f>
        <v>0</v>
      </c>
      <c r="BH1277" s="257">
        <f>IF(N1277="sníž. přenesená",J1277,0)</f>
        <v>0</v>
      </c>
      <c r="BI1277" s="257">
        <f>IF(N1277="nulová",J1277,0)</f>
        <v>0</v>
      </c>
      <c r="BJ1277" s="18" t="s">
        <v>99</v>
      </c>
      <c r="BK1277" s="257">
        <f>ROUND(I1277*H1277,2)</f>
        <v>0</v>
      </c>
      <c r="BL1277" s="18" t="s">
        <v>332</v>
      </c>
      <c r="BM1277" s="256" t="s">
        <v>1844</v>
      </c>
    </row>
    <row r="1278" s="2" customFormat="1">
      <c r="A1278" s="40"/>
      <c r="B1278" s="41"/>
      <c r="C1278" s="42"/>
      <c r="D1278" s="258" t="s">
        <v>194</v>
      </c>
      <c r="E1278" s="42"/>
      <c r="F1278" s="259" t="s">
        <v>1812</v>
      </c>
      <c r="G1278" s="42"/>
      <c r="H1278" s="42"/>
      <c r="I1278" s="156"/>
      <c r="J1278" s="42"/>
      <c r="K1278" s="42"/>
      <c r="L1278" s="46"/>
      <c r="M1278" s="260"/>
      <c r="N1278" s="261"/>
      <c r="O1278" s="93"/>
      <c r="P1278" s="93"/>
      <c r="Q1278" s="93"/>
      <c r="R1278" s="93"/>
      <c r="S1278" s="93"/>
      <c r="T1278" s="94"/>
      <c r="U1278" s="40"/>
      <c r="V1278" s="40"/>
      <c r="W1278" s="40"/>
      <c r="X1278" s="40"/>
      <c r="Y1278" s="40"/>
      <c r="Z1278" s="40"/>
      <c r="AA1278" s="40"/>
      <c r="AB1278" s="40"/>
      <c r="AC1278" s="40"/>
      <c r="AD1278" s="40"/>
      <c r="AE1278" s="40"/>
      <c r="AT1278" s="18" t="s">
        <v>194</v>
      </c>
      <c r="AU1278" s="18" t="s">
        <v>99</v>
      </c>
    </row>
    <row r="1279" s="2" customFormat="1" ht="16.5" customHeight="1">
      <c r="A1279" s="40"/>
      <c r="B1279" s="41"/>
      <c r="C1279" s="245" t="s">
        <v>1845</v>
      </c>
      <c r="D1279" s="245" t="s">
        <v>187</v>
      </c>
      <c r="E1279" s="246" t="s">
        <v>1846</v>
      </c>
      <c r="F1279" s="247" t="s">
        <v>1847</v>
      </c>
      <c r="G1279" s="248" t="s">
        <v>1810</v>
      </c>
      <c r="H1279" s="249">
        <v>20.52</v>
      </c>
      <c r="I1279" s="250"/>
      <c r="J1279" s="251">
        <f>ROUND(I1279*H1279,2)</f>
        <v>0</v>
      </c>
      <c r="K1279" s="247" t="s">
        <v>284</v>
      </c>
      <c r="L1279" s="46"/>
      <c r="M1279" s="252" t="s">
        <v>1</v>
      </c>
      <c r="N1279" s="253" t="s">
        <v>49</v>
      </c>
      <c r="O1279" s="93"/>
      <c r="P1279" s="254">
        <f>O1279*H1279</f>
        <v>0</v>
      </c>
      <c r="Q1279" s="254">
        <v>0</v>
      </c>
      <c r="R1279" s="254">
        <f>Q1279*H1279</f>
        <v>0</v>
      </c>
      <c r="S1279" s="254">
        <v>0</v>
      </c>
      <c r="T1279" s="255">
        <f>S1279*H1279</f>
        <v>0</v>
      </c>
      <c r="U1279" s="40"/>
      <c r="V1279" s="40"/>
      <c r="W1279" s="40"/>
      <c r="X1279" s="40"/>
      <c r="Y1279" s="40"/>
      <c r="Z1279" s="40"/>
      <c r="AA1279" s="40"/>
      <c r="AB1279" s="40"/>
      <c r="AC1279" s="40"/>
      <c r="AD1279" s="40"/>
      <c r="AE1279" s="40"/>
      <c r="AR1279" s="256" t="s">
        <v>332</v>
      </c>
      <c r="AT1279" s="256" t="s">
        <v>187</v>
      </c>
      <c r="AU1279" s="256" t="s">
        <v>99</v>
      </c>
      <c r="AY1279" s="18" t="s">
        <v>184</v>
      </c>
      <c r="BE1279" s="257">
        <f>IF(N1279="základní",J1279,0)</f>
        <v>0</v>
      </c>
      <c r="BF1279" s="257">
        <f>IF(N1279="snížená",J1279,0)</f>
        <v>0</v>
      </c>
      <c r="BG1279" s="257">
        <f>IF(N1279="zákl. přenesená",J1279,0)</f>
        <v>0</v>
      </c>
      <c r="BH1279" s="257">
        <f>IF(N1279="sníž. přenesená",J1279,0)</f>
        <v>0</v>
      </c>
      <c r="BI1279" s="257">
        <f>IF(N1279="nulová",J1279,0)</f>
        <v>0</v>
      </c>
      <c r="BJ1279" s="18" t="s">
        <v>99</v>
      </c>
      <c r="BK1279" s="257">
        <f>ROUND(I1279*H1279,2)</f>
        <v>0</v>
      </c>
      <c r="BL1279" s="18" t="s">
        <v>332</v>
      </c>
      <c r="BM1279" s="256" t="s">
        <v>1848</v>
      </c>
    </row>
    <row r="1280" s="2" customFormat="1">
      <c r="A1280" s="40"/>
      <c r="B1280" s="41"/>
      <c r="C1280" s="42"/>
      <c r="D1280" s="258" t="s">
        <v>194</v>
      </c>
      <c r="E1280" s="42"/>
      <c r="F1280" s="259" t="s">
        <v>1812</v>
      </c>
      <c r="G1280" s="42"/>
      <c r="H1280" s="42"/>
      <c r="I1280" s="156"/>
      <c r="J1280" s="42"/>
      <c r="K1280" s="42"/>
      <c r="L1280" s="46"/>
      <c r="M1280" s="260"/>
      <c r="N1280" s="261"/>
      <c r="O1280" s="93"/>
      <c r="P1280" s="93"/>
      <c r="Q1280" s="93"/>
      <c r="R1280" s="93"/>
      <c r="S1280" s="93"/>
      <c r="T1280" s="94"/>
      <c r="U1280" s="40"/>
      <c r="V1280" s="40"/>
      <c r="W1280" s="40"/>
      <c r="X1280" s="40"/>
      <c r="Y1280" s="40"/>
      <c r="Z1280" s="40"/>
      <c r="AA1280" s="40"/>
      <c r="AB1280" s="40"/>
      <c r="AC1280" s="40"/>
      <c r="AD1280" s="40"/>
      <c r="AE1280" s="40"/>
      <c r="AT1280" s="18" t="s">
        <v>194</v>
      </c>
      <c r="AU1280" s="18" t="s">
        <v>99</v>
      </c>
    </row>
    <row r="1281" s="2" customFormat="1" ht="16.5" customHeight="1">
      <c r="A1281" s="40"/>
      <c r="B1281" s="41"/>
      <c r="C1281" s="245" t="s">
        <v>1849</v>
      </c>
      <c r="D1281" s="245" t="s">
        <v>187</v>
      </c>
      <c r="E1281" s="246" t="s">
        <v>1850</v>
      </c>
      <c r="F1281" s="247" t="s">
        <v>1851</v>
      </c>
      <c r="G1281" s="248" t="s">
        <v>1810</v>
      </c>
      <c r="H1281" s="249">
        <v>15.300000000000001</v>
      </c>
      <c r="I1281" s="250"/>
      <c r="J1281" s="251">
        <f>ROUND(I1281*H1281,2)</f>
        <v>0</v>
      </c>
      <c r="K1281" s="247" t="s">
        <v>284</v>
      </c>
      <c r="L1281" s="46"/>
      <c r="M1281" s="252" t="s">
        <v>1</v>
      </c>
      <c r="N1281" s="253" t="s">
        <v>49</v>
      </c>
      <c r="O1281" s="93"/>
      <c r="P1281" s="254">
        <f>O1281*H1281</f>
        <v>0</v>
      </c>
      <c r="Q1281" s="254">
        <v>0</v>
      </c>
      <c r="R1281" s="254">
        <f>Q1281*H1281</f>
        <v>0</v>
      </c>
      <c r="S1281" s="254">
        <v>0</v>
      </c>
      <c r="T1281" s="255">
        <f>S1281*H1281</f>
        <v>0</v>
      </c>
      <c r="U1281" s="40"/>
      <c r="V1281" s="40"/>
      <c r="W1281" s="40"/>
      <c r="X1281" s="40"/>
      <c r="Y1281" s="40"/>
      <c r="Z1281" s="40"/>
      <c r="AA1281" s="40"/>
      <c r="AB1281" s="40"/>
      <c r="AC1281" s="40"/>
      <c r="AD1281" s="40"/>
      <c r="AE1281" s="40"/>
      <c r="AR1281" s="256" t="s">
        <v>332</v>
      </c>
      <c r="AT1281" s="256" t="s">
        <v>187</v>
      </c>
      <c r="AU1281" s="256" t="s">
        <v>99</v>
      </c>
      <c r="AY1281" s="18" t="s">
        <v>184</v>
      </c>
      <c r="BE1281" s="257">
        <f>IF(N1281="základní",J1281,0)</f>
        <v>0</v>
      </c>
      <c r="BF1281" s="257">
        <f>IF(N1281="snížená",J1281,0)</f>
        <v>0</v>
      </c>
      <c r="BG1281" s="257">
        <f>IF(N1281="zákl. přenesená",J1281,0)</f>
        <v>0</v>
      </c>
      <c r="BH1281" s="257">
        <f>IF(N1281="sníž. přenesená",J1281,0)</f>
        <v>0</v>
      </c>
      <c r="BI1281" s="257">
        <f>IF(N1281="nulová",J1281,0)</f>
        <v>0</v>
      </c>
      <c r="BJ1281" s="18" t="s">
        <v>99</v>
      </c>
      <c r="BK1281" s="257">
        <f>ROUND(I1281*H1281,2)</f>
        <v>0</v>
      </c>
      <c r="BL1281" s="18" t="s">
        <v>332</v>
      </c>
      <c r="BM1281" s="256" t="s">
        <v>1852</v>
      </c>
    </row>
    <row r="1282" s="2" customFormat="1">
      <c r="A1282" s="40"/>
      <c r="B1282" s="41"/>
      <c r="C1282" s="42"/>
      <c r="D1282" s="258" t="s">
        <v>194</v>
      </c>
      <c r="E1282" s="42"/>
      <c r="F1282" s="259" t="s">
        <v>1812</v>
      </c>
      <c r="G1282" s="42"/>
      <c r="H1282" s="42"/>
      <c r="I1282" s="156"/>
      <c r="J1282" s="42"/>
      <c r="K1282" s="42"/>
      <c r="L1282" s="46"/>
      <c r="M1282" s="260"/>
      <c r="N1282" s="261"/>
      <c r="O1282" s="93"/>
      <c r="P1282" s="93"/>
      <c r="Q1282" s="93"/>
      <c r="R1282" s="93"/>
      <c r="S1282" s="93"/>
      <c r="T1282" s="94"/>
      <c r="U1282" s="40"/>
      <c r="V1282" s="40"/>
      <c r="W1282" s="40"/>
      <c r="X1282" s="40"/>
      <c r="Y1282" s="40"/>
      <c r="Z1282" s="40"/>
      <c r="AA1282" s="40"/>
      <c r="AB1282" s="40"/>
      <c r="AC1282" s="40"/>
      <c r="AD1282" s="40"/>
      <c r="AE1282" s="40"/>
      <c r="AT1282" s="18" t="s">
        <v>194</v>
      </c>
      <c r="AU1282" s="18" t="s">
        <v>99</v>
      </c>
    </row>
    <row r="1283" s="2" customFormat="1" ht="16.5" customHeight="1">
      <c r="A1283" s="40"/>
      <c r="B1283" s="41"/>
      <c r="C1283" s="245" t="s">
        <v>1853</v>
      </c>
      <c r="D1283" s="245" t="s">
        <v>187</v>
      </c>
      <c r="E1283" s="246" t="s">
        <v>1854</v>
      </c>
      <c r="F1283" s="247" t="s">
        <v>1855</v>
      </c>
      <c r="G1283" s="248" t="s">
        <v>1810</v>
      </c>
      <c r="H1283" s="249">
        <v>18.460000000000001</v>
      </c>
      <c r="I1283" s="250"/>
      <c r="J1283" s="251">
        <f>ROUND(I1283*H1283,2)</f>
        <v>0</v>
      </c>
      <c r="K1283" s="247" t="s">
        <v>284</v>
      </c>
      <c r="L1283" s="46"/>
      <c r="M1283" s="252" t="s">
        <v>1</v>
      </c>
      <c r="N1283" s="253" t="s">
        <v>49</v>
      </c>
      <c r="O1283" s="93"/>
      <c r="P1283" s="254">
        <f>O1283*H1283</f>
        <v>0</v>
      </c>
      <c r="Q1283" s="254">
        <v>0</v>
      </c>
      <c r="R1283" s="254">
        <f>Q1283*H1283</f>
        <v>0</v>
      </c>
      <c r="S1283" s="254">
        <v>0</v>
      </c>
      <c r="T1283" s="255">
        <f>S1283*H1283</f>
        <v>0</v>
      </c>
      <c r="U1283" s="40"/>
      <c r="V1283" s="40"/>
      <c r="W1283" s="40"/>
      <c r="X1283" s="40"/>
      <c r="Y1283" s="40"/>
      <c r="Z1283" s="40"/>
      <c r="AA1283" s="40"/>
      <c r="AB1283" s="40"/>
      <c r="AC1283" s="40"/>
      <c r="AD1283" s="40"/>
      <c r="AE1283" s="40"/>
      <c r="AR1283" s="256" t="s">
        <v>332</v>
      </c>
      <c r="AT1283" s="256" t="s">
        <v>187</v>
      </c>
      <c r="AU1283" s="256" t="s">
        <v>99</v>
      </c>
      <c r="AY1283" s="18" t="s">
        <v>184</v>
      </c>
      <c r="BE1283" s="257">
        <f>IF(N1283="základní",J1283,0)</f>
        <v>0</v>
      </c>
      <c r="BF1283" s="257">
        <f>IF(N1283="snížená",J1283,0)</f>
        <v>0</v>
      </c>
      <c r="BG1283" s="257">
        <f>IF(N1283="zákl. přenesená",J1283,0)</f>
        <v>0</v>
      </c>
      <c r="BH1283" s="257">
        <f>IF(N1283="sníž. přenesená",J1283,0)</f>
        <v>0</v>
      </c>
      <c r="BI1283" s="257">
        <f>IF(N1283="nulová",J1283,0)</f>
        <v>0</v>
      </c>
      <c r="BJ1283" s="18" t="s">
        <v>99</v>
      </c>
      <c r="BK1283" s="257">
        <f>ROUND(I1283*H1283,2)</f>
        <v>0</v>
      </c>
      <c r="BL1283" s="18" t="s">
        <v>332</v>
      </c>
      <c r="BM1283" s="256" t="s">
        <v>1856</v>
      </c>
    </row>
    <row r="1284" s="2" customFormat="1">
      <c r="A1284" s="40"/>
      <c r="B1284" s="41"/>
      <c r="C1284" s="42"/>
      <c r="D1284" s="258" t="s">
        <v>194</v>
      </c>
      <c r="E1284" s="42"/>
      <c r="F1284" s="259" t="s">
        <v>1812</v>
      </c>
      <c r="G1284" s="42"/>
      <c r="H1284" s="42"/>
      <c r="I1284" s="156"/>
      <c r="J1284" s="42"/>
      <c r="K1284" s="42"/>
      <c r="L1284" s="46"/>
      <c r="M1284" s="260"/>
      <c r="N1284" s="261"/>
      <c r="O1284" s="93"/>
      <c r="P1284" s="93"/>
      <c r="Q1284" s="93"/>
      <c r="R1284" s="93"/>
      <c r="S1284" s="93"/>
      <c r="T1284" s="94"/>
      <c r="U1284" s="40"/>
      <c r="V1284" s="40"/>
      <c r="W1284" s="40"/>
      <c r="X1284" s="40"/>
      <c r="Y1284" s="40"/>
      <c r="Z1284" s="40"/>
      <c r="AA1284" s="40"/>
      <c r="AB1284" s="40"/>
      <c r="AC1284" s="40"/>
      <c r="AD1284" s="40"/>
      <c r="AE1284" s="40"/>
      <c r="AT1284" s="18" t="s">
        <v>194</v>
      </c>
      <c r="AU1284" s="18" t="s">
        <v>99</v>
      </c>
    </row>
    <row r="1285" s="2" customFormat="1" ht="16.5" customHeight="1">
      <c r="A1285" s="40"/>
      <c r="B1285" s="41"/>
      <c r="C1285" s="245" t="s">
        <v>1857</v>
      </c>
      <c r="D1285" s="245" t="s">
        <v>187</v>
      </c>
      <c r="E1285" s="246" t="s">
        <v>1858</v>
      </c>
      <c r="F1285" s="247" t="s">
        <v>1859</v>
      </c>
      <c r="G1285" s="248" t="s">
        <v>1810</v>
      </c>
      <c r="H1285" s="249">
        <v>8.3200000000000003</v>
      </c>
      <c r="I1285" s="250"/>
      <c r="J1285" s="251">
        <f>ROUND(I1285*H1285,2)</f>
        <v>0</v>
      </c>
      <c r="K1285" s="247" t="s">
        <v>284</v>
      </c>
      <c r="L1285" s="46"/>
      <c r="M1285" s="252" t="s">
        <v>1</v>
      </c>
      <c r="N1285" s="253" t="s">
        <v>49</v>
      </c>
      <c r="O1285" s="93"/>
      <c r="P1285" s="254">
        <f>O1285*H1285</f>
        <v>0</v>
      </c>
      <c r="Q1285" s="254">
        <v>0</v>
      </c>
      <c r="R1285" s="254">
        <f>Q1285*H1285</f>
        <v>0</v>
      </c>
      <c r="S1285" s="254">
        <v>0</v>
      </c>
      <c r="T1285" s="255">
        <f>S1285*H1285</f>
        <v>0</v>
      </c>
      <c r="U1285" s="40"/>
      <c r="V1285" s="40"/>
      <c r="W1285" s="40"/>
      <c r="X1285" s="40"/>
      <c r="Y1285" s="40"/>
      <c r="Z1285" s="40"/>
      <c r="AA1285" s="40"/>
      <c r="AB1285" s="40"/>
      <c r="AC1285" s="40"/>
      <c r="AD1285" s="40"/>
      <c r="AE1285" s="40"/>
      <c r="AR1285" s="256" t="s">
        <v>332</v>
      </c>
      <c r="AT1285" s="256" t="s">
        <v>187</v>
      </c>
      <c r="AU1285" s="256" t="s">
        <v>99</v>
      </c>
      <c r="AY1285" s="18" t="s">
        <v>184</v>
      </c>
      <c r="BE1285" s="257">
        <f>IF(N1285="základní",J1285,0)</f>
        <v>0</v>
      </c>
      <c r="BF1285" s="257">
        <f>IF(N1285="snížená",J1285,0)</f>
        <v>0</v>
      </c>
      <c r="BG1285" s="257">
        <f>IF(N1285="zákl. přenesená",J1285,0)</f>
        <v>0</v>
      </c>
      <c r="BH1285" s="257">
        <f>IF(N1285="sníž. přenesená",J1285,0)</f>
        <v>0</v>
      </c>
      <c r="BI1285" s="257">
        <f>IF(N1285="nulová",J1285,0)</f>
        <v>0</v>
      </c>
      <c r="BJ1285" s="18" t="s">
        <v>99</v>
      </c>
      <c r="BK1285" s="257">
        <f>ROUND(I1285*H1285,2)</f>
        <v>0</v>
      </c>
      <c r="BL1285" s="18" t="s">
        <v>332</v>
      </c>
      <c r="BM1285" s="256" t="s">
        <v>1860</v>
      </c>
    </row>
    <row r="1286" s="2" customFormat="1">
      <c r="A1286" s="40"/>
      <c r="B1286" s="41"/>
      <c r="C1286" s="42"/>
      <c r="D1286" s="258" t="s">
        <v>194</v>
      </c>
      <c r="E1286" s="42"/>
      <c r="F1286" s="259" t="s">
        <v>1812</v>
      </c>
      <c r="G1286" s="42"/>
      <c r="H1286" s="42"/>
      <c r="I1286" s="156"/>
      <c r="J1286" s="42"/>
      <c r="K1286" s="42"/>
      <c r="L1286" s="46"/>
      <c r="M1286" s="260"/>
      <c r="N1286" s="261"/>
      <c r="O1286" s="93"/>
      <c r="P1286" s="93"/>
      <c r="Q1286" s="93"/>
      <c r="R1286" s="93"/>
      <c r="S1286" s="93"/>
      <c r="T1286" s="94"/>
      <c r="U1286" s="40"/>
      <c r="V1286" s="40"/>
      <c r="W1286" s="40"/>
      <c r="X1286" s="40"/>
      <c r="Y1286" s="40"/>
      <c r="Z1286" s="40"/>
      <c r="AA1286" s="40"/>
      <c r="AB1286" s="40"/>
      <c r="AC1286" s="40"/>
      <c r="AD1286" s="40"/>
      <c r="AE1286" s="40"/>
      <c r="AT1286" s="18" t="s">
        <v>194</v>
      </c>
      <c r="AU1286" s="18" t="s">
        <v>99</v>
      </c>
    </row>
    <row r="1287" s="2" customFormat="1" ht="16.5" customHeight="1">
      <c r="A1287" s="40"/>
      <c r="B1287" s="41"/>
      <c r="C1287" s="245" t="s">
        <v>1861</v>
      </c>
      <c r="D1287" s="245" t="s">
        <v>187</v>
      </c>
      <c r="E1287" s="246" t="s">
        <v>1862</v>
      </c>
      <c r="F1287" s="247" t="s">
        <v>1863</v>
      </c>
      <c r="G1287" s="248" t="s">
        <v>1810</v>
      </c>
      <c r="H1287" s="249">
        <v>15.43</v>
      </c>
      <c r="I1287" s="250"/>
      <c r="J1287" s="251">
        <f>ROUND(I1287*H1287,2)</f>
        <v>0</v>
      </c>
      <c r="K1287" s="247" t="s">
        <v>284</v>
      </c>
      <c r="L1287" s="46"/>
      <c r="M1287" s="252" t="s">
        <v>1</v>
      </c>
      <c r="N1287" s="253" t="s">
        <v>49</v>
      </c>
      <c r="O1287" s="93"/>
      <c r="P1287" s="254">
        <f>O1287*H1287</f>
        <v>0</v>
      </c>
      <c r="Q1287" s="254">
        <v>0</v>
      </c>
      <c r="R1287" s="254">
        <f>Q1287*H1287</f>
        <v>0</v>
      </c>
      <c r="S1287" s="254">
        <v>0</v>
      </c>
      <c r="T1287" s="255">
        <f>S1287*H1287</f>
        <v>0</v>
      </c>
      <c r="U1287" s="40"/>
      <c r="V1287" s="40"/>
      <c r="W1287" s="40"/>
      <c r="X1287" s="40"/>
      <c r="Y1287" s="40"/>
      <c r="Z1287" s="40"/>
      <c r="AA1287" s="40"/>
      <c r="AB1287" s="40"/>
      <c r="AC1287" s="40"/>
      <c r="AD1287" s="40"/>
      <c r="AE1287" s="40"/>
      <c r="AR1287" s="256" t="s">
        <v>332</v>
      </c>
      <c r="AT1287" s="256" t="s">
        <v>187</v>
      </c>
      <c r="AU1287" s="256" t="s">
        <v>99</v>
      </c>
      <c r="AY1287" s="18" t="s">
        <v>184</v>
      </c>
      <c r="BE1287" s="257">
        <f>IF(N1287="základní",J1287,0)</f>
        <v>0</v>
      </c>
      <c r="BF1287" s="257">
        <f>IF(N1287="snížená",J1287,0)</f>
        <v>0</v>
      </c>
      <c r="BG1287" s="257">
        <f>IF(N1287="zákl. přenesená",J1287,0)</f>
        <v>0</v>
      </c>
      <c r="BH1287" s="257">
        <f>IF(N1287="sníž. přenesená",J1287,0)</f>
        <v>0</v>
      </c>
      <c r="BI1287" s="257">
        <f>IF(N1287="nulová",J1287,0)</f>
        <v>0</v>
      </c>
      <c r="BJ1287" s="18" t="s">
        <v>99</v>
      </c>
      <c r="BK1287" s="257">
        <f>ROUND(I1287*H1287,2)</f>
        <v>0</v>
      </c>
      <c r="BL1287" s="18" t="s">
        <v>332</v>
      </c>
      <c r="BM1287" s="256" t="s">
        <v>1864</v>
      </c>
    </row>
    <row r="1288" s="2" customFormat="1">
      <c r="A1288" s="40"/>
      <c r="B1288" s="41"/>
      <c r="C1288" s="42"/>
      <c r="D1288" s="258" t="s">
        <v>194</v>
      </c>
      <c r="E1288" s="42"/>
      <c r="F1288" s="259" t="s">
        <v>1812</v>
      </c>
      <c r="G1288" s="42"/>
      <c r="H1288" s="42"/>
      <c r="I1288" s="156"/>
      <c r="J1288" s="42"/>
      <c r="K1288" s="42"/>
      <c r="L1288" s="46"/>
      <c r="M1288" s="260"/>
      <c r="N1288" s="261"/>
      <c r="O1288" s="93"/>
      <c r="P1288" s="93"/>
      <c r="Q1288" s="93"/>
      <c r="R1288" s="93"/>
      <c r="S1288" s="93"/>
      <c r="T1288" s="94"/>
      <c r="U1288" s="40"/>
      <c r="V1288" s="40"/>
      <c r="W1288" s="40"/>
      <c r="X1288" s="40"/>
      <c r="Y1288" s="40"/>
      <c r="Z1288" s="40"/>
      <c r="AA1288" s="40"/>
      <c r="AB1288" s="40"/>
      <c r="AC1288" s="40"/>
      <c r="AD1288" s="40"/>
      <c r="AE1288" s="40"/>
      <c r="AT1288" s="18" t="s">
        <v>194</v>
      </c>
      <c r="AU1288" s="18" t="s">
        <v>99</v>
      </c>
    </row>
    <row r="1289" s="2" customFormat="1" ht="16.5" customHeight="1">
      <c r="A1289" s="40"/>
      <c r="B1289" s="41"/>
      <c r="C1289" s="245" t="s">
        <v>1865</v>
      </c>
      <c r="D1289" s="245" t="s">
        <v>187</v>
      </c>
      <c r="E1289" s="246" t="s">
        <v>1866</v>
      </c>
      <c r="F1289" s="247" t="s">
        <v>1867</v>
      </c>
      <c r="G1289" s="248" t="s">
        <v>1810</v>
      </c>
      <c r="H1289" s="249">
        <v>4.0999999999999996</v>
      </c>
      <c r="I1289" s="250"/>
      <c r="J1289" s="251">
        <f>ROUND(I1289*H1289,2)</f>
        <v>0</v>
      </c>
      <c r="K1289" s="247" t="s">
        <v>284</v>
      </c>
      <c r="L1289" s="46"/>
      <c r="M1289" s="252" t="s">
        <v>1</v>
      </c>
      <c r="N1289" s="253" t="s">
        <v>49</v>
      </c>
      <c r="O1289" s="93"/>
      <c r="P1289" s="254">
        <f>O1289*H1289</f>
        <v>0</v>
      </c>
      <c r="Q1289" s="254">
        <v>0</v>
      </c>
      <c r="R1289" s="254">
        <f>Q1289*H1289</f>
        <v>0</v>
      </c>
      <c r="S1289" s="254">
        <v>0</v>
      </c>
      <c r="T1289" s="255">
        <f>S1289*H1289</f>
        <v>0</v>
      </c>
      <c r="U1289" s="40"/>
      <c r="V1289" s="40"/>
      <c r="W1289" s="40"/>
      <c r="X1289" s="40"/>
      <c r="Y1289" s="40"/>
      <c r="Z1289" s="40"/>
      <c r="AA1289" s="40"/>
      <c r="AB1289" s="40"/>
      <c r="AC1289" s="40"/>
      <c r="AD1289" s="40"/>
      <c r="AE1289" s="40"/>
      <c r="AR1289" s="256" t="s">
        <v>332</v>
      </c>
      <c r="AT1289" s="256" t="s">
        <v>187</v>
      </c>
      <c r="AU1289" s="256" t="s">
        <v>99</v>
      </c>
      <c r="AY1289" s="18" t="s">
        <v>184</v>
      </c>
      <c r="BE1289" s="257">
        <f>IF(N1289="základní",J1289,0)</f>
        <v>0</v>
      </c>
      <c r="BF1289" s="257">
        <f>IF(N1289="snížená",J1289,0)</f>
        <v>0</v>
      </c>
      <c r="BG1289" s="257">
        <f>IF(N1289="zákl. přenesená",J1289,0)</f>
        <v>0</v>
      </c>
      <c r="BH1289" s="257">
        <f>IF(N1289="sníž. přenesená",J1289,0)</f>
        <v>0</v>
      </c>
      <c r="BI1289" s="257">
        <f>IF(N1289="nulová",J1289,0)</f>
        <v>0</v>
      </c>
      <c r="BJ1289" s="18" t="s">
        <v>99</v>
      </c>
      <c r="BK1289" s="257">
        <f>ROUND(I1289*H1289,2)</f>
        <v>0</v>
      </c>
      <c r="BL1289" s="18" t="s">
        <v>332</v>
      </c>
      <c r="BM1289" s="256" t="s">
        <v>1868</v>
      </c>
    </row>
    <row r="1290" s="2" customFormat="1">
      <c r="A1290" s="40"/>
      <c r="B1290" s="41"/>
      <c r="C1290" s="42"/>
      <c r="D1290" s="258" t="s">
        <v>194</v>
      </c>
      <c r="E1290" s="42"/>
      <c r="F1290" s="259" t="s">
        <v>1812</v>
      </c>
      <c r="G1290" s="42"/>
      <c r="H1290" s="42"/>
      <c r="I1290" s="156"/>
      <c r="J1290" s="42"/>
      <c r="K1290" s="42"/>
      <c r="L1290" s="46"/>
      <c r="M1290" s="260"/>
      <c r="N1290" s="261"/>
      <c r="O1290" s="93"/>
      <c r="P1290" s="93"/>
      <c r="Q1290" s="93"/>
      <c r="R1290" s="93"/>
      <c r="S1290" s="93"/>
      <c r="T1290" s="94"/>
      <c r="U1290" s="40"/>
      <c r="V1290" s="40"/>
      <c r="W1290" s="40"/>
      <c r="X1290" s="40"/>
      <c r="Y1290" s="40"/>
      <c r="Z1290" s="40"/>
      <c r="AA1290" s="40"/>
      <c r="AB1290" s="40"/>
      <c r="AC1290" s="40"/>
      <c r="AD1290" s="40"/>
      <c r="AE1290" s="40"/>
      <c r="AT1290" s="18" t="s">
        <v>194</v>
      </c>
      <c r="AU1290" s="18" t="s">
        <v>99</v>
      </c>
    </row>
    <row r="1291" s="2" customFormat="1" ht="21.75" customHeight="1">
      <c r="A1291" s="40"/>
      <c r="B1291" s="41"/>
      <c r="C1291" s="245" t="s">
        <v>1869</v>
      </c>
      <c r="D1291" s="245" t="s">
        <v>187</v>
      </c>
      <c r="E1291" s="246" t="s">
        <v>1870</v>
      </c>
      <c r="F1291" s="247" t="s">
        <v>1871</v>
      </c>
      <c r="G1291" s="248" t="s">
        <v>269</v>
      </c>
      <c r="H1291" s="249">
        <v>10.140000000000001</v>
      </c>
      <c r="I1291" s="250"/>
      <c r="J1291" s="251">
        <f>ROUND(I1291*H1291,2)</f>
        <v>0</v>
      </c>
      <c r="K1291" s="247" t="s">
        <v>284</v>
      </c>
      <c r="L1291" s="46"/>
      <c r="M1291" s="252" t="s">
        <v>1</v>
      </c>
      <c r="N1291" s="253" t="s">
        <v>49</v>
      </c>
      <c r="O1291" s="93"/>
      <c r="P1291" s="254">
        <f>O1291*H1291</f>
        <v>0</v>
      </c>
      <c r="Q1291" s="254">
        <v>0</v>
      </c>
      <c r="R1291" s="254">
        <f>Q1291*H1291</f>
        <v>0</v>
      </c>
      <c r="S1291" s="254">
        <v>0</v>
      </c>
      <c r="T1291" s="255">
        <f>S1291*H1291</f>
        <v>0</v>
      </c>
      <c r="U1291" s="40"/>
      <c r="V1291" s="40"/>
      <c r="W1291" s="40"/>
      <c r="X1291" s="40"/>
      <c r="Y1291" s="40"/>
      <c r="Z1291" s="40"/>
      <c r="AA1291" s="40"/>
      <c r="AB1291" s="40"/>
      <c r="AC1291" s="40"/>
      <c r="AD1291" s="40"/>
      <c r="AE1291" s="40"/>
      <c r="AR1291" s="256" t="s">
        <v>332</v>
      </c>
      <c r="AT1291" s="256" t="s">
        <v>187</v>
      </c>
      <c r="AU1291" s="256" t="s">
        <v>99</v>
      </c>
      <c r="AY1291" s="18" t="s">
        <v>184</v>
      </c>
      <c r="BE1291" s="257">
        <f>IF(N1291="základní",J1291,0)</f>
        <v>0</v>
      </c>
      <c r="BF1291" s="257">
        <f>IF(N1291="snížená",J1291,0)</f>
        <v>0</v>
      </c>
      <c r="BG1291" s="257">
        <f>IF(N1291="zákl. přenesená",J1291,0)</f>
        <v>0</v>
      </c>
      <c r="BH1291" s="257">
        <f>IF(N1291="sníž. přenesená",J1291,0)</f>
        <v>0</v>
      </c>
      <c r="BI1291" s="257">
        <f>IF(N1291="nulová",J1291,0)</f>
        <v>0</v>
      </c>
      <c r="BJ1291" s="18" t="s">
        <v>99</v>
      </c>
      <c r="BK1291" s="257">
        <f>ROUND(I1291*H1291,2)</f>
        <v>0</v>
      </c>
      <c r="BL1291" s="18" t="s">
        <v>332</v>
      </c>
      <c r="BM1291" s="256" t="s">
        <v>1872</v>
      </c>
    </row>
    <row r="1292" s="2" customFormat="1">
      <c r="A1292" s="40"/>
      <c r="B1292" s="41"/>
      <c r="C1292" s="42"/>
      <c r="D1292" s="258" t="s">
        <v>194</v>
      </c>
      <c r="E1292" s="42"/>
      <c r="F1292" s="259" t="s">
        <v>1812</v>
      </c>
      <c r="G1292" s="42"/>
      <c r="H1292" s="42"/>
      <c r="I1292" s="156"/>
      <c r="J1292" s="42"/>
      <c r="K1292" s="42"/>
      <c r="L1292" s="46"/>
      <c r="M1292" s="260"/>
      <c r="N1292" s="261"/>
      <c r="O1292" s="93"/>
      <c r="P1292" s="93"/>
      <c r="Q1292" s="93"/>
      <c r="R1292" s="93"/>
      <c r="S1292" s="93"/>
      <c r="T1292" s="94"/>
      <c r="U1292" s="40"/>
      <c r="V1292" s="40"/>
      <c r="W1292" s="40"/>
      <c r="X1292" s="40"/>
      <c r="Y1292" s="40"/>
      <c r="Z1292" s="40"/>
      <c r="AA1292" s="40"/>
      <c r="AB1292" s="40"/>
      <c r="AC1292" s="40"/>
      <c r="AD1292" s="40"/>
      <c r="AE1292" s="40"/>
      <c r="AT1292" s="18" t="s">
        <v>194</v>
      </c>
      <c r="AU1292" s="18" t="s">
        <v>99</v>
      </c>
    </row>
    <row r="1293" s="2" customFormat="1" ht="16.5" customHeight="1">
      <c r="A1293" s="40"/>
      <c r="B1293" s="41"/>
      <c r="C1293" s="245" t="s">
        <v>1873</v>
      </c>
      <c r="D1293" s="245" t="s">
        <v>187</v>
      </c>
      <c r="E1293" s="246" t="s">
        <v>1874</v>
      </c>
      <c r="F1293" s="247" t="s">
        <v>1875</v>
      </c>
      <c r="G1293" s="248" t="s">
        <v>1444</v>
      </c>
      <c r="H1293" s="322"/>
      <c r="I1293" s="250"/>
      <c r="J1293" s="251">
        <f>ROUND(I1293*H1293,2)</f>
        <v>0</v>
      </c>
      <c r="K1293" s="247" t="s">
        <v>191</v>
      </c>
      <c r="L1293" s="46"/>
      <c r="M1293" s="252" t="s">
        <v>1</v>
      </c>
      <c r="N1293" s="253" t="s">
        <v>49</v>
      </c>
      <c r="O1293" s="93"/>
      <c r="P1293" s="254">
        <f>O1293*H1293</f>
        <v>0</v>
      </c>
      <c r="Q1293" s="254">
        <v>0</v>
      </c>
      <c r="R1293" s="254">
        <f>Q1293*H1293</f>
        <v>0</v>
      </c>
      <c r="S1293" s="254">
        <v>0</v>
      </c>
      <c r="T1293" s="255">
        <f>S1293*H1293</f>
        <v>0</v>
      </c>
      <c r="U1293" s="40"/>
      <c r="V1293" s="40"/>
      <c r="W1293" s="40"/>
      <c r="X1293" s="40"/>
      <c r="Y1293" s="40"/>
      <c r="Z1293" s="40"/>
      <c r="AA1293" s="40"/>
      <c r="AB1293" s="40"/>
      <c r="AC1293" s="40"/>
      <c r="AD1293" s="40"/>
      <c r="AE1293" s="40"/>
      <c r="AR1293" s="256" t="s">
        <v>332</v>
      </c>
      <c r="AT1293" s="256" t="s">
        <v>187</v>
      </c>
      <c r="AU1293" s="256" t="s">
        <v>99</v>
      </c>
      <c r="AY1293" s="18" t="s">
        <v>184</v>
      </c>
      <c r="BE1293" s="257">
        <f>IF(N1293="základní",J1293,0)</f>
        <v>0</v>
      </c>
      <c r="BF1293" s="257">
        <f>IF(N1293="snížená",J1293,0)</f>
        <v>0</v>
      </c>
      <c r="BG1293" s="257">
        <f>IF(N1293="zákl. přenesená",J1293,0)</f>
        <v>0</v>
      </c>
      <c r="BH1293" s="257">
        <f>IF(N1293="sníž. přenesená",J1293,0)</f>
        <v>0</v>
      </c>
      <c r="BI1293" s="257">
        <f>IF(N1293="nulová",J1293,0)</f>
        <v>0</v>
      </c>
      <c r="BJ1293" s="18" t="s">
        <v>99</v>
      </c>
      <c r="BK1293" s="257">
        <f>ROUND(I1293*H1293,2)</f>
        <v>0</v>
      </c>
      <c r="BL1293" s="18" t="s">
        <v>332</v>
      </c>
      <c r="BM1293" s="256" t="s">
        <v>1876</v>
      </c>
    </row>
    <row r="1294" s="12" customFormat="1" ht="22.8" customHeight="1">
      <c r="A1294" s="12"/>
      <c r="B1294" s="229"/>
      <c r="C1294" s="230"/>
      <c r="D1294" s="231" t="s">
        <v>82</v>
      </c>
      <c r="E1294" s="243" t="s">
        <v>1877</v>
      </c>
      <c r="F1294" s="243" t="s">
        <v>1878</v>
      </c>
      <c r="G1294" s="230"/>
      <c r="H1294" s="230"/>
      <c r="I1294" s="233"/>
      <c r="J1294" s="244">
        <f>BK1294</f>
        <v>0</v>
      </c>
      <c r="K1294" s="230"/>
      <c r="L1294" s="235"/>
      <c r="M1294" s="236"/>
      <c r="N1294" s="237"/>
      <c r="O1294" s="237"/>
      <c r="P1294" s="238">
        <f>SUM(P1295:P1502)</f>
        <v>0</v>
      </c>
      <c r="Q1294" s="237"/>
      <c r="R1294" s="238">
        <f>SUM(R1295:R1502)</f>
        <v>0.106115</v>
      </c>
      <c r="S1294" s="237"/>
      <c r="T1294" s="239">
        <f>SUM(T1295:T1502)</f>
        <v>1.5946996</v>
      </c>
      <c r="U1294" s="12"/>
      <c r="V1294" s="12"/>
      <c r="W1294" s="12"/>
      <c r="X1294" s="12"/>
      <c r="Y1294" s="12"/>
      <c r="Z1294" s="12"/>
      <c r="AA1294" s="12"/>
      <c r="AB1294" s="12"/>
      <c r="AC1294" s="12"/>
      <c r="AD1294" s="12"/>
      <c r="AE1294" s="12"/>
      <c r="AR1294" s="240" t="s">
        <v>99</v>
      </c>
      <c r="AT1294" s="241" t="s">
        <v>82</v>
      </c>
      <c r="AU1294" s="241" t="s">
        <v>91</v>
      </c>
      <c r="AY1294" s="240" t="s">
        <v>184</v>
      </c>
      <c r="BK1294" s="242">
        <f>SUM(BK1295:BK1502)</f>
        <v>0</v>
      </c>
    </row>
    <row r="1295" s="2" customFormat="1" ht="16.5" customHeight="1">
      <c r="A1295" s="40"/>
      <c r="B1295" s="41"/>
      <c r="C1295" s="245" t="s">
        <v>1879</v>
      </c>
      <c r="D1295" s="245" t="s">
        <v>187</v>
      </c>
      <c r="E1295" s="246" t="s">
        <v>1880</v>
      </c>
      <c r="F1295" s="247" t="s">
        <v>1881</v>
      </c>
      <c r="G1295" s="248" t="s">
        <v>1882</v>
      </c>
      <c r="H1295" s="249">
        <v>2</v>
      </c>
      <c r="I1295" s="250"/>
      <c r="J1295" s="251">
        <f>ROUND(I1295*H1295,2)</f>
        <v>0</v>
      </c>
      <c r="K1295" s="247" t="s">
        <v>284</v>
      </c>
      <c r="L1295" s="46"/>
      <c r="M1295" s="252" t="s">
        <v>1</v>
      </c>
      <c r="N1295" s="253" t="s">
        <v>49</v>
      </c>
      <c r="O1295" s="93"/>
      <c r="P1295" s="254">
        <f>O1295*H1295</f>
        <v>0</v>
      </c>
      <c r="Q1295" s="254">
        <v>0</v>
      </c>
      <c r="R1295" s="254">
        <f>Q1295*H1295</f>
        <v>0</v>
      </c>
      <c r="S1295" s="254">
        <v>0</v>
      </c>
      <c r="T1295" s="255">
        <f>S1295*H1295</f>
        <v>0</v>
      </c>
      <c r="U1295" s="40"/>
      <c r="V1295" s="40"/>
      <c r="W1295" s="40"/>
      <c r="X1295" s="40"/>
      <c r="Y1295" s="40"/>
      <c r="Z1295" s="40"/>
      <c r="AA1295" s="40"/>
      <c r="AB1295" s="40"/>
      <c r="AC1295" s="40"/>
      <c r="AD1295" s="40"/>
      <c r="AE1295" s="40"/>
      <c r="AR1295" s="256" t="s">
        <v>332</v>
      </c>
      <c r="AT1295" s="256" t="s">
        <v>187</v>
      </c>
      <c r="AU1295" s="256" t="s">
        <v>99</v>
      </c>
      <c r="AY1295" s="18" t="s">
        <v>184</v>
      </c>
      <c r="BE1295" s="257">
        <f>IF(N1295="základní",J1295,0)</f>
        <v>0</v>
      </c>
      <c r="BF1295" s="257">
        <f>IF(N1295="snížená",J1295,0)</f>
        <v>0</v>
      </c>
      <c r="BG1295" s="257">
        <f>IF(N1295="zákl. přenesená",J1295,0)</f>
        <v>0</v>
      </c>
      <c r="BH1295" s="257">
        <f>IF(N1295="sníž. přenesená",J1295,0)</f>
        <v>0</v>
      </c>
      <c r="BI1295" s="257">
        <f>IF(N1295="nulová",J1295,0)</f>
        <v>0</v>
      </c>
      <c r="BJ1295" s="18" t="s">
        <v>99</v>
      </c>
      <c r="BK1295" s="257">
        <f>ROUND(I1295*H1295,2)</f>
        <v>0</v>
      </c>
      <c r="BL1295" s="18" t="s">
        <v>332</v>
      </c>
      <c r="BM1295" s="256" t="s">
        <v>1883</v>
      </c>
    </row>
    <row r="1296" s="2" customFormat="1">
      <c r="A1296" s="40"/>
      <c r="B1296" s="41"/>
      <c r="C1296" s="42"/>
      <c r="D1296" s="258" t="s">
        <v>194</v>
      </c>
      <c r="E1296" s="42"/>
      <c r="F1296" s="259" t="s">
        <v>1884</v>
      </c>
      <c r="G1296" s="42"/>
      <c r="H1296" s="42"/>
      <c r="I1296" s="156"/>
      <c r="J1296" s="42"/>
      <c r="K1296" s="42"/>
      <c r="L1296" s="46"/>
      <c r="M1296" s="260"/>
      <c r="N1296" s="261"/>
      <c r="O1296" s="93"/>
      <c r="P1296" s="93"/>
      <c r="Q1296" s="93"/>
      <c r="R1296" s="93"/>
      <c r="S1296" s="93"/>
      <c r="T1296" s="94"/>
      <c r="U1296" s="40"/>
      <c r="V1296" s="40"/>
      <c r="W1296" s="40"/>
      <c r="X1296" s="40"/>
      <c r="Y1296" s="40"/>
      <c r="Z1296" s="40"/>
      <c r="AA1296" s="40"/>
      <c r="AB1296" s="40"/>
      <c r="AC1296" s="40"/>
      <c r="AD1296" s="40"/>
      <c r="AE1296" s="40"/>
      <c r="AT1296" s="18" t="s">
        <v>194</v>
      </c>
      <c r="AU1296" s="18" t="s">
        <v>99</v>
      </c>
    </row>
    <row r="1297" s="2" customFormat="1" ht="16.5" customHeight="1">
      <c r="A1297" s="40"/>
      <c r="B1297" s="41"/>
      <c r="C1297" s="245" t="s">
        <v>1885</v>
      </c>
      <c r="D1297" s="245" t="s">
        <v>187</v>
      </c>
      <c r="E1297" s="246" t="s">
        <v>1886</v>
      </c>
      <c r="F1297" s="247" t="s">
        <v>1887</v>
      </c>
      <c r="G1297" s="248" t="s">
        <v>1882</v>
      </c>
      <c r="H1297" s="249">
        <v>2</v>
      </c>
      <c r="I1297" s="250"/>
      <c r="J1297" s="251">
        <f>ROUND(I1297*H1297,2)</f>
        <v>0</v>
      </c>
      <c r="K1297" s="247" t="s">
        <v>284</v>
      </c>
      <c r="L1297" s="46"/>
      <c r="M1297" s="252" t="s">
        <v>1</v>
      </c>
      <c r="N1297" s="253" t="s">
        <v>49</v>
      </c>
      <c r="O1297" s="93"/>
      <c r="P1297" s="254">
        <f>O1297*H1297</f>
        <v>0</v>
      </c>
      <c r="Q1297" s="254">
        <v>0</v>
      </c>
      <c r="R1297" s="254">
        <f>Q1297*H1297</f>
        <v>0</v>
      </c>
      <c r="S1297" s="254">
        <v>0</v>
      </c>
      <c r="T1297" s="255">
        <f>S1297*H1297</f>
        <v>0</v>
      </c>
      <c r="U1297" s="40"/>
      <c r="V1297" s="40"/>
      <c r="W1297" s="40"/>
      <c r="X1297" s="40"/>
      <c r="Y1297" s="40"/>
      <c r="Z1297" s="40"/>
      <c r="AA1297" s="40"/>
      <c r="AB1297" s="40"/>
      <c r="AC1297" s="40"/>
      <c r="AD1297" s="40"/>
      <c r="AE1297" s="40"/>
      <c r="AR1297" s="256" t="s">
        <v>332</v>
      </c>
      <c r="AT1297" s="256" t="s">
        <v>187</v>
      </c>
      <c r="AU1297" s="256" t="s">
        <v>99</v>
      </c>
      <c r="AY1297" s="18" t="s">
        <v>184</v>
      </c>
      <c r="BE1297" s="257">
        <f>IF(N1297="základní",J1297,0)</f>
        <v>0</v>
      </c>
      <c r="BF1297" s="257">
        <f>IF(N1297="snížená",J1297,0)</f>
        <v>0</v>
      </c>
      <c r="BG1297" s="257">
        <f>IF(N1297="zákl. přenesená",J1297,0)</f>
        <v>0</v>
      </c>
      <c r="BH1297" s="257">
        <f>IF(N1297="sníž. přenesená",J1297,0)</f>
        <v>0</v>
      </c>
      <c r="BI1297" s="257">
        <f>IF(N1297="nulová",J1297,0)</f>
        <v>0</v>
      </c>
      <c r="BJ1297" s="18" t="s">
        <v>99</v>
      </c>
      <c r="BK1297" s="257">
        <f>ROUND(I1297*H1297,2)</f>
        <v>0</v>
      </c>
      <c r="BL1297" s="18" t="s">
        <v>332</v>
      </c>
      <c r="BM1297" s="256" t="s">
        <v>1888</v>
      </c>
    </row>
    <row r="1298" s="2" customFormat="1">
      <c r="A1298" s="40"/>
      <c r="B1298" s="41"/>
      <c r="C1298" s="42"/>
      <c r="D1298" s="258" t="s">
        <v>194</v>
      </c>
      <c r="E1298" s="42"/>
      <c r="F1298" s="259" t="s">
        <v>1884</v>
      </c>
      <c r="G1298" s="42"/>
      <c r="H1298" s="42"/>
      <c r="I1298" s="156"/>
      <c r="J1298" s="42"/>
      <c r="K1298" s="42"/>
      <c r="L1298" s="46"/>
      <c r="M1298" s="260"/>
      <c r="N1298" s="261"/>
      <c r="O1298" s="93"/>
      <c r="P1298" s="93"/>
      <c r="Q1298" s="93"/>
      <c r="R1298" s="93"/>
      <c r="S1298" s="93"/>
      <c r="T1298" s="94"/>
      <c r="U1298" s="40"/>
      <c r="V1298" s="40"/>
      <c r="W1298" s="40"/>
      <c r="X1298" s="40"/>
      <c r="Y1298" s="40"/>
      <c r="Z1298" s="40"/>
      <c r="AA1298" s="40"/>
      <c r="AB1298" s="40"/>
      <c r="AC1298" s="40"/>
      <c r="AD1298" s="40"/>
      <c r="AE1298" s="40"/>
      <c r="AT1298" s="18" t="s">
        <v>194</v>
      </c>
      <c r="AU1298" s="18" t="s">
        <v>99</v>
      </c>
    </row>
    <row r="1299" s="2" customFormat="1" ht="16.5" customHeight="1">
      <c r="A1299" s="40"/>
      <c r="B1299" s="41"/>
      <c r="C1299" s="245" t="s">
        <v>1889</v>
      </c>
      <c r="D1299" s="245" t="s">
        <v>187</v>
      </c>
      <c r="E1299" s="246" t="s">
        <v>1890</v>
      </c>
      <c r="F1299" s="247" t="s">
        <v>1891</v>
      </c>
      <c r="G1299" s="248" t="s">
        <v>1882</v>
      </c>
      <c r="H1299" s="249">
        <v>1</v>
      </c>
      <c r="I1299" s="250"/>
      <c r="J1299" s="251">
        <f>ROUND(I1299*H1299,2)</f>
        <v>0</v>
      </c>
      <c r="K1299" s="247" t="s">
        <v>284</v>
      </c>
      <c r="L1299" s="46"/>
      <c r="M1299" s="252" t="s">
        <v>1</v>
      </c>
      <c r="N1299" s="253" t="s">
        <v>49</v>
      </c>
      <c r="O1299" s="93"/>
      <c r="P1299" s="254">
        <f>O1299*H1299</f>
        <v>0</v>
      </c>
      <c r="Q1299" s="254">
        <v>0</v>
      </c>
      <c r="R1299" s="254">
        <f>Q1299*H1299</f>
        <v>0</v>
      </c>
      <c r="S1299" s="254">
        <v>0</v>
      </c>
      <c r="T1299" s="255">
        <f>S1299*H1299</f>
        <v>0</v>
      </c>
      <c r="U1299" s="40"/>
      <c r="V1299" s="40"/>
      <c r="W1299" s="40"/>
      <c r="X1299" s="40"/>
      <c r="Y1299" s="40"/>
      <c r="Z1299" s="40"/>
      <c r="AA1299" s="40"/>
      <c r="AB1299" s="40"/>
      <c r="AC1299" s="40"/>
      <c r="AD1299" s="40"/>
      <c r="AE1299" s="40"/>
      <c r="AR1299" s="256" t="s">
        <v>332</v>
      </c>
      <c r="AT1299" s="256" t="s">
        <v>187</v>
      </c>
      <c r="AU1299" s="256" t="s">
        <v>99</v>
      </c>
      <c r="AY1299" s="18" t="s">
        <v>184</v>
      </c>
      <c r="BE1299" s="257">
        <f>IF(N1299="základní",J1299,0)</f>
        <v>0</v>
      </c>
      <c r="BF1299" s="257">
        <f>IF(N1299="snížená",J1299,0)</f>
        <v>0</v>
      </c>
      <c r="BG1299" s="257">
        <f>IF(N1299="zákl. přenesená",J1299,0)</f>
        <v>0</v>
      </c>
      <c r="BH1299" s="257">
        <f>IF(N1299="sníž. přenesená",J1299,0)</f>
        <v>0</v>
      </c>
      <c r="BI1299" s="257">
        <f>IF(N1299="nulová",J1299,0)</f>
        <v>0</v>
      </c>
      <c r="BJ1299" s="18" t="s">
        <v>99</v>
      </c>
      <c r="BK1299" s="257">
        <f>ROUND(I1299*H1299,2)</f>
        <v>0</v>
      </c>
      <c r="BL1299" s="18" t="s">
        <v>332</v>
      </c>
      <c r="BM1299" s="256" t="s">
        <v>1892</v>
      </c>
    </row>
    <row r="1300" s="2" customFormat="1">
      <c r="A1300" s="40"/>
      <c r="B1300" s="41"/>
      <c r="C1300" s="42"/>
      <c r="D1300" s="258" t="s">
        <v>194</v>
      </c>
      <c r="E1300" s="42"/>
      <c r="F1300" s="259" t="s">
        <v>1884</v>
      </c>
      <c r="G1300" s="42"/>
      <c r="H1300" s="42"/>
      <c r="I1300" s="156"/>
      <c r="J1300" s="42"/>
      <c r="K1300" s="42"/>
      <c r="L1300" s="46"/>
      <c r="M1300" s="260"/>
      <c r="N1300" s="261"/>
      <c r="O1300" s="93"/>
      <c r="P1300" s="93"/>
      <c r="Q1300" s="93"/>
      <c r="R1300" s="93"/>
      <c r="S1300" s="93"/>
      <c r="T1300" s="94"/>
      <c r="U1300" s="40"/>
      <c r="V1300" s="40"/>
      <c r="W1300" s="40"/>
      <c r="X1300" s="40"/>
      <c r="Y1300" s="40"/>
      <c r="Z1300" s="40"/>
      <c r="AA1300" s="40"/>
      <c r="AB1300" s="40"/>
      <c r="AC1300" s="40"/>
      <c r="AD1300" s="40"/>
      <c r="AE1300" s="40"/>
      <c r="AT1300" s="18" t="s">
        <v>194</v>
      </c>
      <c r="AU1300" s="18" t="s">
        <v>99</v>
      </c>
    </row>
    <row r="1301" s="2" customFormat="1" ht="16.5" customHeight="1">
      <c r="A1301" s="40"/>
      <c r="B1301" s="41"/>
      <c r="C1301" s="245" t="s">
        <v>1893</v>
      </c>
      <c r="D1301" s="245" t="s">
        <v>187</v>
      </c>
      <c r="E1301" s="246" t="s">
        <v>1894</v>
      </c>
      <c r="F1301" s="247" t="s">
        <v>1895</v>
      </c>
      <c r="G1301" s="248" t="s">
        <v>1882</v>
      </c>
      <c r="H1301" s="249">
        <v>2</v>
      </c>
      <c r="I1301" s="250"/>
      <c r="J1301" s="251">
        <f>ROUND(I1301*H1301,2)</f>
        <v>0</v>
      </c>
      <c r="K1301" s="247" t="s">
        <v>284</v>
      </c>
      <c r="L1301" s="46"/>
      <c r="M1301" s="252" t="s">
        <v>1</v>
      </c>
      <c r="N1301" s="253" t="s">
        <v>49</v>
      </c>
      <c r="O1301" s="93"/>
      <c r="P1301" s="254">
        <f>O1301*H1301</f>
        <v>0</v>
      </c>
      <c r="Q1301" s="254">
        <v>0</v>
      </c>
      <c r="R1301" s="254">
        <f>Q1301*H1301</f>
        <v>0</v>
      </c>
      <c r="S1301" s="254">
        <v>0</v>
      </c>
      <c r="T1301" s="255">
        <f>S1301*H1301</f>
        <v>0</v>
      </c>
      <c r="U1301" s="40"/>
      <c r="V1301" s="40"/>
      <c r="W1301" s="40"/>
      <c r="X1301" s="40"/>
      <c r="Y1301" s="40"/>
      <c r="Z1301" s="40"/>
      <c r="AA1301" s="40"/>
      <c r="AB1301" s="40"/>
      <c r="AC1301" s="40"/>
      <c r="AD1301" s="40"/>
      <c r="AE1301" s="40"/>
      <c r="AR1301" s="256" t="s">
        <v>332</v>
      </c>
      <c r="AT1301" s="256" t="s">
        <v>187</v>
      </c>
      <c r="AU1301" s="256" t="s">
        <v>99</v>
      </c>
      <c r="AY1301" s="18" t="s">
        <v>184</v>
      </c>
      <c r="BE1301" s="257">
        <f>IF(N1301="základní",J1301,0)</f>
        <v>0</v>
      </c>
      <c r="BF1301" s="257">
        <f>IF(N1301="snížená",J1301,0)</f>
        <v>0</v>
      </c>
      <c r="BG1301" s="257">
        <f>IF(N1301="zákl. přenesená",J1301,0)</f>
        <v>0</v>
      </c>
      <c r="BH1301" s="257">
        <f>IF(N1301="sníž. přenesená",J1301,0)</f>
        <v>0</v>
      </c>
      <c r="BI1301" s="257">
        <f>IF(N1301="nulová",J1301,0)</f>
        <v>0</v>
      </c>
      <c r="BJ1301" s="18" t="s">
        <v>99</v>
      </c>
      <c r="BK1301" s="257">
        <f>ROUND(I1301*H1301,2)</f>
        <v>0</v>
      </c>
      <c r="BL1301" s="18" t="s">
        <v>332</v>
      </c>
      <c r="BM1301" s="256" t="s">
        <v>1896</v>
      </c>
    </row>
    <row r="1302" s="2" customFormat="1">
      <c r="A1302" s="40"/>
      <c r="B1302" s="41"/>
      <c r="C1302" s="42"/>
      <c r="D1302" s="258" t="s">
        <v>194</v>
      </c>
      <c r="E1302" s="42"/>
      <c r="F1302" s="259" t="s">
        <v>1884</v>
      </c>
      <c r="G1302" s="42"/>
      <c r="H1302" s="42"/>
      <c r="I1302" s="156"/>
      <c r="J1302" s="42"/>
      <c r="K1302" s="42"/>
      <c r="L1302" s="46"/>
      <c r="M1302" s="260"/>
      <c r="N1302" s="261"/>
      <c r="O1302" s="93"/>
      <c r="P1302" s="93"/>
      <c r="Q1302" s="93"/>
      <c r="R1302" s="93"/>
      <c r="S1302" s="93"/>
      <c r="T1302" s="94"/>
      <c r="U1302" s="40"/>
      <c r="V1302" s="40"/>
      <c r="W1302" s="40"/>
      <c r="X1302" s="40"/>
      <c r="Y1302" s="40"/>
      <c r="Z1302" s="40"/>
      <c r="AA1302" s="40"/>
      <c r="AB1302" s="40"/>
      <c r="AC1302" s="40"/>
      <c r="AD1302" s="40"/>
      <c r="AE1302" s="40"/>
      <c r="AT1302" s="18" t="s">
        <v>194</v>
      </c>
      <c r="AU1302" s="18" t="s">
        <v>99</v>
      </c>
    </row>
    <row r="1303" s="2" customFormat="1" ht="16.5" customHeight="1">
      <c r="A1303" s="40"/>
      <c r="B1303" s="41"/>
      <c r="C1303" s="245" t="s">
        <v>1897</v>
      </c>
      <c r="D1303" s="245" t="s">
        <v>187</v>
      </c>
      <c r="E1303" s="246" t="s">
        <v>1898</v>
      </c>
      <c r="F1303" s="247" t="s">
        <v>1899</v>
      </c>
      <c r="G1303" s="248" t="s">
        <v>1882</v>
      </c>
      <c r="H1303" s="249">
        <v>1</v>
      </c>
      <c r="I1303" s="250"/>
      <c r="J1303" s="251">
        <f>ROUND(I1303*H1303,2)</f>
        <v>0</v>
      </c>
      <c r="K1303" s="247" t="s">
        <v>284</v>
      </c>
      <c r="L1303" s="46"/>
      <c r="M1303" s="252" t="s">
        <v>1</v>
      </c>
      <c r="N1303" s="253" t="s">
        <v>49</v>
      </c>
      <c r="O1303" s="93"/>
      <c r="P1303" s="254">
        <f>O1303*H1303</f>
        <v>0</v>
      </c>
      <c r="Q1303" s="254">
        <v>0</v>
      </c>
      <c r="R1303" s="254">
        <f>Q1303*H1303</f>
        <v>0</v>
      </c>
      <c r="S1303" s="254">
        <v>0</v>
      </c>
      <c r="T1303" s="255">
        <f>S1303*H1303</f>
        <v>0</v>
      </c>
      <c r="U1303" s="40"/>
      <c r="V1303" s="40"/>
      <c r="W1303" s="40"/>
      <c r="X1303" s="40"/>
      <c r="Y1303" s="40"/>
      <c r="Z1303" s="40"/>
      <c r="AA1303" s="40"/>
      <c r="AB1303" s="40"/>
      <c r="AC1303" s="40"/>
      <c r="AD1303" s="40"/>
      <c r="AE1303" s="40"/>
      <c r="AR1303" s="256" t="s">
        <v>332</v>
      </c>
      <c r="AT1303" s="256" t="s">
        <v>187</v>
      </c>
      <c r="AU1303" s="256" t="s">
        <v>99</v>
      </c>
      <c r="AY1303" s="18" t="s">
        <v>184</v>
      </c>
      <c r="BE1303" s="257">
        <f>IF(N1303="základní",J1303,0)</f>
        <v>0</v>
      </c>
      <c r="BF1303" s="257">
        <f>IF(N1303="snížená",J1303,0)</f>
        <v>0</v>
      </c>
      <c r="BG1303" s="257">
        <f>IF(N1303="zákl. přenesená",J1303,0)</f>
        <v>0</v>
      </c>
      <c r="BH1303" s="257">
        <f>IF(N1303="sníž. přenesená",J1303,0)</f>
        <v>0</v>
      </c>
      <c r="BI1303" s="257">
        <f>IF(N1303="nulová",J1303,0)</f>
        <v>0</v>
      </c>
      <c r="BJ1303" s="18" t="s">
        <v>99</v>
      </c>
      <c r="BK1303" s="257">
        <f>ROUND(I1303*H1303,2)</f>
        <v>0</v>
      </c>
      <c r="BL1303" s="18" t="s">
        <v>332</v>
      </c>
      <c r="BM1303" s="256" t="s">
        <v>1900</v>
      </c>
    </row>
    <row r="1304" s="2" customFormat="1">
      <c r="A1304" s="40"/>
      <c r="B1304" s="41"/>
      <c r="C1304" s="42"/>
      <c r="D1304" s="258" t="s">
        <v>194</v>
      </c>
      <c r="E1304" s="42"/>
      <c r="F1304" s="259" t="s">
        <v>1884</v>
      </c>
      <c r="G1304" s="42"/>
      <c r="H1304" s="42"/>
      <c r="I1304" s="156"/>
      <c r="J1304" s="42"/>
      <c r="K1304" s="42"/>
      <c r="L1304" s="46"/>
      <c r="M1304" s="260"/>
      <c r="N1304" s="261"/>
      <c r="O1304" s="93"/>
      <c r="P1304" s="93"/>
      <c r="Q1304" s="93"/>
      <c r="R1304" s="93"/>
      <c r="S1304" s="93"/>
      <c r="T1304" s="94"/>
      <c r="U1304" s="40"/>
      <c r="V1304" s="40"/>
      <c r="W1304" s="40"/>
      <c r="X1304" s="40"/>
      <c r="Y1304" s="40"/>
      <c r="Z1304" s="40"/>
      <c r="AA1304" s="40"/>
      <c r="AB1304" s="40"/>
      <c r="AC1304" s="40"/>
      <c r="AD1304" s="40"/>
      <c r="AE1304" s="40"/>
      <c r="AT1304" s="18" t="s">
        <v>194</v>
      </c>
      <c r="AU1304" s="18" t="s">
        <v>99</v>
      </c>
    </row>
    <row r="1305" s="2" customFormat="1" ht="16.5" customHeight="1">
      <c r="A1305" s="40"/>
      <c r="B1305" s="41"/>
      <c r="C1305" s="245" t="s">
        <v>1901</v>
      </c>
      <c r="D1305" s="245" t="s">
        <v>187</v>
      </c>
      <c r="E1305" s="246" t="s">
        <v>1902</v>
      </c>
      <c r="F1305" s="247" t="s">
        <v>1903</v>
      </c>
      <c r="G1305" s="248" t="s">
        <v>1882</v>
      </c>
      <c r="H1305" s="249">
        <v>2</v>
      </c>
      <c r="I1305" s="250"/>
      <c r="J1305" s="251">
        <f>ROUND(I1305*H1305,2)</f>
        <v>0</v>
      </c>
      <c r="K1305" s="247" t="s">
        <v>284</v>
      </c>
      <c r="L1305" s="46"/>
      <c r="M1305" s="252" t="s">
        <v>1</v>
      </c>
      <c r="N1305" s="253" t="s">
        <v>49</v>
      </c>
      <c r="O1305" s="93"/>
      <c r="P1305" s="254">
        <f>O1305*H1305</f>
        <v>0</v>
      </c>
      <c r="Q1305" s="254">
        <v>0</v>
      </c>
      <c r="R1305" s="254">
        <f>Q1305*H1305</f>
        <v>0</v>
      </c>
      <c r="S1305" s="254">
        <v>0</v>
      </c>
      <c r="T1305" s="255">
        <f>S1305*H1305</f>
        <v>0</v>
      </c>
      <c r="U1305" s="40"/>
      <c r="V1305" s="40"/>
      <c r="W1305" s="40"/>
      <c r="X1305" s="40"/>
      <c r="Y1305" s="40"/>
      <c r="Z1305" s="40"/>
      <c r="AA1305" s="40"/>
      <c r="AB1305" s="40"/>
      <c r="AC1305" s="40"/>
      <c r="AD1305" s="40"/>
      <c r="AE1305" s="40"/>
      <c r="AR1305" s="256" t="s">
        <v>332</v>
      </c>
      <c r="AT1305" s="256" t="s">
        <v>187</v>
      </c>
      <c r="AU1305" s="256" t="s">
        <v>99</v>
      </c>
      <c r="AY1305" s="18" t="s">
        <v>184</v>
      </c>
      <c r="BE1305" s="257">
        <f>IF(N1305="základní",J1305,0)</f>
        <v>0</v>
      </c>
      <c r="BF1305" s="257">
        <f>IF(N1305="snížená",J1305,0)</f>
        <v>0</v>
      </c>
      <c r="BG1305" s="257">
        <f>IF(N1305="zákl. přenesená",J1305,0)</f>
        <v>0</v>
      </c>
      <c r="BH1305" s="257">
        <f>IF(N1305="sníž. přenesená",J1305,0)</f>
        <v>0</v>
      </c>
      <c r="BI1305" s="257">
        <f>IF(N1305="nulová",J1305,0)</f>
        <v>0</v>
      </c>
      <c r="BJ1305" s="18" t="s">
        <v>99</v>
      </c>
      <c r="BK1305" s="257">
        <f>ROUND(I1305*H1305,2)</f>
        <v>0</v>
      </c>
      <c r="BL1305" s="18" t="s">
        <v>332</v>
      </c>
      <c r="BM1305" s="256" t="s">
        <v>1904</v>
      </c>
    </row>
    <row r="1306" s="2" customFormat="1">
      <c r="A1306" s="40"/>
      <c r="B1306" s="41"/>
      <c r="C1306" s="42"/>
      <c r="D1306" s="258" t="s">
        <v>194</v>
      </c>
      <c r="E1306" s="42"/>
      <c r="F1306" s="259" t="s">
        <v>1884</v>
      </c>
      <c r="G1306" s="42"/>
      <c r="H1306" s="42"/>
      <c r="I1306" s="156"/>
      <c r="J1306" s="42"/>
      <c r="K1306" s="42"/>
      <c r="L1306" s="46"/>
      <c r="M1306" s="260"/>
      <c r="N1306" s="261"/>
      <c r="O1306" s="93"/>
      <c r="P1306" s="93"/>
      <c r="Q1306" s="93"/>
      <c r="R1306" s="93"/>
      <c r="S1306" s="93"/>
      <c r="T1306" s="94"/>
      <c r="U1306" s="40"/>
      <c r="V1306" s="40"/>
      <c r="W1306" s="40"/>
      <c r="X1306" s="40"/>
      <c r="Y1306" s="40"/>
      <c r="Z1306" s="40"/>
      <c r="AA1306" s="40"/>
      <c r="AB1306" s="40"/>
      <c r="AC1306" s="40"/>
      <c r="AD1306" s="40"/>
      <c r="AE1306" s="40"/>
      <c r="AT1306" s="18" t="s">
        <v>194</v>
      </c>
      <c r="AU1306" s="18" t="s">
        <v>99</v>
      </c>
    </row>
    <row r="1307" s="2" customFormat="1" ht="16.5" customHeight="1">
      <c r="A1307" s="40"/>
      <c r="B1307" s="41"/>
      <c r="C1307" s="245" t="s">
        <v>1905</v>
      </c>
      <c r="D1307" s="245" t="s">
        <v>187</v>
      </c>
      <c r="E1307" s="246" t="s">
        <v>1906</v>
      </c>
      <c r="F1307" s="247" t="s">
        <v>1907</v>
      </c>
      <c r="G1307" s="248" t="s">
        <v>1882</v>
      </c>
      <c r="H1307" s="249">
        <v>2</v>
      </c>
      <c r="I1307" s="250"/>
      <c r="J1307" s="251">
        <f>ROUND(I1307*H1307,2)</f>
        <v>0</v>
      </c>
      <c r="K1307" s="247" t="s">
        <v>284</v>
      </c>
      <c r="L1307" s="46"/>
      <c r="M1307" s="252" t="s">
        <v>1</v>
      </c>
      <c r="N1307" s="253" t="s">
        <v>49</v>
      </c>
      <c r="O1307" s="93"/>
      <c r="P1307" s="254">
        <f>O1307*H1307</f>
        <v>0</v>
      </c>
      <c r="Q1307" s="254">
        <v>0</v>
      </c>
      <c r="R1307" s="254">
        <f>Q1307*H1307</f>
        <v>0</v>
      </c>
      <c r="S1307" s="254">
        <v>0</v>
      </c>
      <c r="T1307" s="255">
        <f>S1307*H1307</f>
        <v>0</v>
      </c>
      <c r="U1307" s="40"/>
      <c r="V1307" s="40"/>
      <c r="W1307" s="40"/>
      <c r="X1307" s="40"/>
      <c r="Y1307" s="40"/>
      <c r="Z1307" s="40"/>
      <c r="AA1307" s="40"/>
      <c r="AB1307" s="40"/>
      <c r="AC1307" s="40"/>
      <c r="AD1307" s="40"/>
      <c r="AE1307" s="40"/>
      <c r="AR1307" s="256" t="s">
        <v>332</v>
      </c>
      <c r="AT1307" s="256" t="s">
        <v>187</v>
      </c>
      <c r="AU1307" s="256" t="s">
        <v>99</v>
      </c>
      <c r="AY1307" s="18" t="s">
        <v>184</v>
      </c>
      <c r="BE1307" s="257">
        <f>IF(N1307="základní",J1307,0)</f>
        <v>0</v>
      </c>
      <c r="BF1307" s="257">
        <f>IF(N1307="snížená",J1307,0)</f>
        <v>0</v>
      </c>
      <c r="BG1307" s="257">
        <f>IF(N1307="zákl. přenesená",J1307,0)</f>
        <v>0</v>
      </c>
      <c r="BH1307" s="257">
        <f>IF(N1307="sníž. přenesená",J1307,0)</f>
        <v>0</v>
      </c>
      <c r="BI1307" s="257">
        <f>IF(N1307="nulová",J1307,0)</f>
        <v>0</v>
      </c>
      <c r="BJ1307" s="18" t="s">
        <v>99</v>
      </c>
      <c r="BK1307" s="257">
        <f>ROUND(I1307*H1307,2)</f>
        <v>0</v>
      </c>
      <c r="BL1307" s="18" t="s">
        <v>332</v>
      </c>
      <c r="BM1307" s="256" t="s">
        <v>1908</v>
      </c>
    </row>
    <row r="1308" s="2" customFormat="1">
      <c r="A1308" s="40"/>
      <c r="B1308" s="41"/>
      <c r="C1308" s="42"/>
      <c r="D1308" s="258" t="s">
        <v>194</v>
      </c>
      <c r="E1308" s="42"/>
      <c r="F1308" s="259" t="s">
        <v>1884</v>
      </c>
      <c r="G1308" s="42"/>
      <c r="H1308" s="42"/>
      <c r="I1308" s="156"/>
      <c r="J1308" s="42"/>
      <c r="K1308" s="42"/>
      <c r="L1308" s="46"/>
      <c r="M1308" s="260"/>
      <c r="N1308" s="261"/>
      <c r="O1308" s="93"/>
      <c r="P1308" s="93"/>
      <c r="Q1308" s="93"/>
      <c r="R1308" s="93"/>
      <c r="S1308" s="93"/>
      <c r="T1308" s="94"/>
      <c r="U1308" s="40"/>
      <c r="V1308" s="40"/>
      <c r="W1308" s="40"/>
      <c r="X1308" s="40"/>
      <c r="Y1308" s="40"/>
      <c r="Z1308" s="40"/>
      <c r="AA1308" s="40"/>
      <c r="AB1308" s="40"/>
      <c r="AC1308" s="40"/>
      <c r="AD1308" s="40"/>
      <c r="AE1308" s="40"/>
      <c r="AT1308" s="18" t="s">
        <v>194</v>
      </c>
      <c r="AU1308" s="18" t="s">
        <v>99</v>
      </c>
    </row>
    <row r="1309" s="2" customFormat="1" ht="16.5" customHeight="1">
      <c r="A1309" s="40"/>
      <c r="B1309" s="41"/>
      <c r="C1309" s="245" t="s">
        <v>1909</v>
      </c>
      <c r="D1309" s="245" t="s">
        <v>187</v>
      </c>
      <c r="E1309" s="246" t="s">
        <v>1910</v>
      </c>
      <c r="F1309" s="247" t="s">
        <v>1911</v>
      </c>
      <c r="G1309" s="248" t="s">
        <v>1882</v>
      </c>
      <c r="H1309" s="249">
        <v>4</v>
      </c>
      <c r="I1309" s="250"/>
      <c r="J1309" s="251">
        <f>ROUND(I1309*H1309,2)</f>
        <v>0</v>
      </c>
      <c r="K1309" s="247" t="s">
        <v>284</v>
      </c>
      <c r="L1309" s="46"/>
      <c r="M1309" s="252" t="s">
        <v>1</v>
      </c>
      <c r="N1309" s="253" t="s">
        <v>49</v>
      </c>
      <c r="O1309" s="93"/>
      <c r="P1309" s="254">
        <f>O1309*H1309</f>
        <v>0</v>
      </c>
      <c r="Q1309" s="254">
        <v>0</v>
      </c>
      <c r="R1309" s="254">
        <f>Q1309*H1309</f>
        <v>0</v>
      </c>
      <c r="S1309" s="254">
        <v>0</v>
      </c>
      <c r="T1309" s="255">
        <f>S1309*H1309</f>
        <v>0</v>
      </c>
      <c r="U1309" s="40"/>
      <c r="V1309" s="40"/>
      <c r="W1309" s="40"/>
      <c r="X1309" s="40"/>
      <c r="Y1309" s="40"/>
      <c r="Z1309" s="40"/>
      <c r="AA1309" s="40"/>
      <c r="AB1309" s="40"/>
      <c r="AC1309" s="40"/>
      <c r="AD1309" s="40"/>
      <c r="AE1309" s="40"/>
      <c r="AR1309" s="256" t="s">
        <v>332</v>
      </c>
      <c r="AT1309" s="256" t="s">
        <v>187</v>
      </c>
      <c r="AU1309" s="256" t="s">
        <v>99</v>
      </c>
      <c r="AY1309" s="18" t="s">
        <v>184</v>
      </c>
      <c r="BE1309" s="257">
        <f>IF(N1309="základní",J1309,0)</f>
        <v>0</v>
      </c>
      <c r="BF1309" s="257">
        <f>IF(N1309="snížená",J1309,0)</f>
        <v>0</v>
      </c>
      <c r="BG1309" s="257">
        <f>IF(N1309="zákl. přenesená",J1309,0)</f>
        <v>0</v>
      </c>
      <c r="BH1309" s="257">
        <f>IF(N1309="sníž. přenesená",J1309,0)</f>
        <v>0</v>
      </c>
      <c r="BI1309" s="257">
        <f>IF(N1309="nulová",J1309,0)</f>
        <v>0</v>
      </c>
      <c r="BJ1309" s="18" t="s">
        <v>99</v>
      </c>
      <c r="BK1309" s="257">
        <f>ROUND(I1309*H1309,2)</f>
        <v>0</v>
      </c>
      <c r="BL1309" s="18" t="s">
        <v>332</v>
      </c>
      <c r="BM1309" s="256" t="s">
        <v>1912</v>
      </c>
    </row>
    <row r="1310" s="2" customFormat="1">
      <c r="A1310" s="40"/>
      <c r="B1310" s="41"/>
      <c r="C1310" s="42"/>
      <c r="D1310" s="258" t="s">
        <v>194</v>
      </c>
      <c r="E1310" s="42"/>
      <c r="F1310" s="259" t="s">
        <v>1884</v>
      </c>
      <c r="G1310" s="42"/>
      <c r="H1310" s="42"/>
      <c r="I1310" s="156"/>
      <c r="J1310" s="42"/>
      <c r="K1310" s="42"/>
      <c r="L1310" s="46"/>
      <c r="M1310" s="260"/>
      <c r="N1310" s="261"/>
      <c r="O1310" s="93"/>
      <c r="P1310" s="93"/>
      <c r="Q1310" s="93"/>
      <c r="R1310" s="93"/>
      <c r="S1310" s="93"/>
      <c r="T1310" s="94"/>
      <c r="U1310" s="40"/>
      <c r="V1310" s="40"/>
      <c r="W1310" s="40"/>
      <c r="X1310" s="40"/>
      <c r="Y1310" s="40"/>
      <c r="Z1310" s="40"/>
      <c r="AA1310" s="40"/>
      <c r="AB1310" s="40"/>
      <c r="AC1310" s="40"/>
      <c r="AD1310" s="40"/>
      <c r="AE1310" s="40"/>
      <c r="AT1310" s="18" t="s">
        <v>194</v>
      </c>
      <c r="AU1310" s="18" t="s">
        <v>99</v>
      </c>
    </row>
    <row r="1311" s="2" customFormat="1" ht="16.5" customHeight="1">
      <c r="A1311" s="40"/>
      <c r="B1311" s="41"/>
      <c r="C1311" s="245" t="s">
        <v>1913</v>
      </c>
      <c r="D1311" s="245" t="s">
        <v>187</v>
      </c>
      <c r="E1311" s="246" t="s">
        <v>1914</v>
      </c>
      <c r="F1311" s="247" t="s">
        <v>1915</v>
      </c>
      <c r="G1311" s="248" t="s">
        <v>1882</v>
      </c>
      <c r="H1311" s="249">
        <v>4</v>
      </c>
      <c r="I1311" s="250"/>
      <c r="J1311" s="251">
        <f>ROUND(I1311*H1311,2)</f>
        <v>0</v>
      </c>
      <c r="K1311" s="247" t="s">
        <v>284</v>
      </c>
      <c r="L1311" s="46"/>
      <c r="M1311" s="252" t="s">
        <v>1</v>
      </c>
      <c r="N1311" s="253" t="s">
        <v>49</v>
      </c>
      <c r="O1311" s="93"/>
      <c r="P1311" s="254">
        <f>O1311*H1311</f>
        <v>0</v>
      </c>
      <c r="Q1311" s="254">
        <v>0</v>
      </c>
      <c r="R1311" s="254">
        <f>Q1311*H1311</f>
        <v>0</v>
      </c>
      <c r="S1311" s="254">
        <v>0</v>
      </c>
      <c r="T1311" s="255">
        <f>S1311*H1311</f>
        <v>0</v>
      </c>
      <c r="U1311" s="40"/>
      <c r="V1311" s="40"/>
      <c r="W1311" s="40"/>
      <c r="X1311" s="40"/>
      <c r="Y1311" s="40"/>
      <c r="Z1311" s="40"/>
      <c r="AA1311" s="40"/>
      <c r="AB1311" s="40"/>
      <c r="AC1311" s="40"/>
      <c r="AD1311" s="40"/>
      <c r="AE1311" s="40"/>
      <c r="AR1311" s="256" t="s">
        <v>332</v>
      </c>
      <c r="AT1311" s="256" t="s">
        <v>187</v>
      </c>
      <c r="AU1311" s="256" t="s">
        <v>99</v>
      </c>
      <c r="AY1311" s="18" t="s">
        <v>184</v>
      </c>
      <c r="BE1311" s="257">
        <f>IF(N1311="základní",J1311,0)</f>
        <v>0</v>
      </c>
      <c r="BF1311" s="257">
        <f>IF(N1311="snížená",J1311,0)</f>
        <v>0</v>
      </c>
      <c r="BG1311" s="257">
        <f>IF(N1311="zákl. přenesená",J1311,0)</f>
        <v>0</v>
      </c>
      <c r="BH1311" s="257">
        <f>IF(N1311="sníž. přenesená",J1311,0)</f>
        <v>0</v>
      </c>
      <c r="BI1311" s="257">
        <f>IF(N1311="nulová",J1311,0)</f>
        <v>0</v>
      </c>
      <c r="BJ1311" s="18" t="s">
        <v>99</v>
      </c>
      <c r="BK1311" s="257">
        <f>ROUND(I1311*H1311,2)</f>
        <v>0</v>
      </c>
      <c r="BL1311" s="18" t="s">
        <v>332</v>
      </c>
      <c r="BM1311" s="256" t="s">
        <v>1916</v>
      </c>
    </row>
    <row r="1312" s="2" customFormat="1">
      <c r="A1312" s="40"/>
      <c r="B1312" s="41"/>
      <c r="C1312" s="42"/>
      <c r="D1312" s="258" t="s">
        <v>194</v>
      </c>
      <c r="E1312" s="42"/>
      <c r="F1312" s="259" t="s">
        <v>1884</v>
      </c>
      <c r="G1312" s="42"/>
      <c r="H1312" s="42"/>
      <c r="I1312" s="156"/>
      <c r="J1312" s="42"/>
      <c r="K1312" s="42"/>
      <c r="L1312" s="46"/>
      <c r="M1312" s="260"/>
      <c r="N1312" s="261"/>
      <c r="O1312" s="93"/>
      <c r="P1312" s="93"/>
      <c r="Q1312" s="93"/>
      <c r="R1312" s="93"/>
      <c r="S1312" s="93"/>
      <c r="T1312" s="94"/>
      <c r="U1312" s="40"/>
      <c r="V1312" s="40"/>
      <c r="W1312" s="40"/>
      <c r="X1312" s="40"/>
      <c r="Y1312" s="40"/>
      <c r="Z1312" s="40"/>
      <c r="AA1312" s="40"/>
      <c r="AB1312" s="40"/>
      <c r="AC1312" s="40"/>
      <c r="AD1312" s="40"/>
      <c r="AE1312" s="40"/>
      <c r="AT1312" s="18" t="s">
        <v>194</v>
      </c>
      <c r="AU1312" s="18" t="s">
        <v>99</v>
      </c>
    </row>
    <row r="1313" s="2" customFormat="1" ht="16.5" customHeight="1">
      <c r="A1313" s="40"/>
      <c r="B1313" s="41"/>
      <c r="C1313" s="245" t="s">
        <v>1917</v>
      </c>
      <c r="D1313" s="245" t="s">
        <v>187</v>
      </c>
      <c r="E1313" s="246" t="s">
        <v>1918</v>
      </c>
      <c r="F1313" s="247" t="s">
        <v>1919</v>
      </c>
      <c r="G1313" s="248" t="s">
        <v>1882</v>
      </c>
      <c r="H1313" s="249">
        <v>3</v>
      </c>
      <c r="I1313" s="250"/>
      <c r="J1313" s="251">
        <f>ROUND(I1313*H1313,2)</f>
        <v>0</v>
      </c>
      <c r="K1313" s="247" t="s">
        <v>284</v>
      </c>
      <c r="L1313" s="46"/>
      <c r="M1313" s="252" t="s">
        <v>1</v>
      </c>
      <c r="N1313" s="253" t="s">
        <v>49</v>
      </c>
      <c r="O1313" s="93"/>
      <c r="P1313" s="254">
        <f>O1313*H1313</f>
        <v>0</v>
      </c>
      <c r="Q1313" s="254">
        <v>0</v>
      </c>
      <c r="R1313" s="254">
        <f>Q1313*H1313</f>
        <v>0</v>
      </c>
      <c r="S1313" s="254">
        <v>0</v>
      </c>
      <c r="T1313" s="255">
        <f>S1313*H1313</f>
        <v>0</v>
      </c>
      <c r="U1313" s="40"/>
      <c r="V1313" s="40"/>
      <c r="W1313" s="40"/>
      <c r="X1313" s="40"/>
      <c r="Y1313" s="40"/>
      <c r="Z1313" s="40"/>
      <c r="AA1313" s="40"/>
      <c r="AB1313" s="40"/>
      <c r="AC1313" s="40"/>
      <c r="AD1313" s="40"/>
      <c r="AE1313" s="40"/>
      <c r="AR1313" s="256" t="s">
        <v>332</v>
      </c>
      <c r="AT1313" s="256" t="s">
        <v>187</v>
      </c>
      <c r="AU1313" s="256" t="s">
        <v>99</v>
      </c>
      <c r="AY1313" s="18" t="s">
        <v>184</v>
      </c>
      <c r="BE1313" s="257">
        <f>IF(N1313="základní",J1313,0)</f>
        <v>0</v>
      </c>
      <c r="BF1313" s="257">
        <f>IF(N1313="snížená",J1313,0)</f>
        <v>0</v>
      </c>
      <c r="BG1313" s="257">
        <f>IF(N1313="zákl. přenesená",J1313,0)</f>
        <v>0</v>
      </c>
      <c r="BH1313" s="257">
        <f>IF(N1313="sníž. přenesená",J1313,0)</f>
        <v>0</v>
      </c>
      <c r="BI1313" s="257">
        <f>IF(N1313="nulová",J1313,0)</f>
        <v>0</v>
      </c>
      <c r="BJ1313" s="18" t="s">
        <v>99</v>
      </c>
      <c r="BK1313" s="257">
        <f>ROUND(I1313*H1313,2)</f>
        <v>0</v>
      </c>
      <c r="BL1313" s="18" t="s">
        <v>332</v>
      </c>
      <c r="BM1313" s="256" t="s">
        <v>1920</v>
      </c>
    </row>
    <row r="1314" s="2" customFormat="1">
      <c r="A1314" s="40"/>
      <c r="B1314" s="41"/>
      <c r="C1314" s="42"/>
      <c r="D1314" s="258" t="s">
        <v>194</v>
      </c>
      <c r="E1314" s="42"/>
      <c r="F1314" s="259" t="s">
        <v>1884</v>
      </c>
      <c r="G1314" s="42"/>
      <c r="H1314" s="42"/>
      <c r="I1314" s="156"/>
      <c r="J1314" s="42"/>
      <c r="K1314" s="42"/>
      <c r="L1314" s="46"/>
      <c r="M1314" s="260"/>
      <c r="N1314" s="261"/>
      <c r="O1314" s="93"/>
      <c r="P1314" s="93"/>
      <c r="Q1314" s="93"/>
      <c r="R1314" s="93"/>
      <c r="S1314" s="93"/>
      <c r="T1314" s="94"/>
      <c r="U1314" s="40"/>
      <c r="V1314" s="40"/>
      <c r="W1314" s="40"/>
      <c r="X1314" s="40"/>
      <c r="Y1314" s="40"/>
      <c r="Z1314" s="40"/>
      <c r="AA1314" s="40"/>
      <c r="AB1314" s="40"/>
      <c r="AC1314" s="40"/>
      <c r="AD1314" s="40"/>
      <c r="AE1314" s="40"/>
      <c r="AT1314" s="18" t="s">
        <v>194</v>
      </c>
      <c r="AU1314" s="18" t="s">
        <v>99</v>
      </c>
    </row>
    <row r="1315" s="2" customFormat="1" ht="16.5" customHeight="1">
      <c r="A1315" s="40"/>
      <c r="B1315" s="41"/>
      <c r="C1315" s="245" t="s">
        <v>1921</v>
      </c>
      <c r="D1315" s="245" t="s">
        <v>187</v>
      </c>
      <c r="E1315" s="246" t="s">
        <v>1922</v>
      </c>
      <c r="F1315" s="247" t="s">
        <v>1923</v>
      </c>
      <c r="G1315" s="248" t="s">
        <v>1882</v>
      </c>
      <c r="H1315" s="249">
        <v>2</v>
      </c>
      <c r="I1315" s="250"/>
      <c r="J1315" s="251">
        <f>ROUND(I1315*H1315,2)</f>
        <v>0</v>
      </c>
      <c r="K1315" s="247" t="s">
        <v>284</v>
      </c>
      <c r="L1315" s="46"/>
      <c r="M1315" s="252" t="s">
        <v>1</v>
      </c>
      <c r="N1315" s="253" t="s">
        <v>49</v>
      </c>
      <c r="O1315" s="93"/>
      <c r="P1315" s="254">
        <f>O1315*H1315</f>
        <v>0</v>
      </c>
      <c r="Q1315" s="254">
        <v>0</v>
      </c>
      <c r="R1315" s="254">
        <f>Q1315*H1315</f>
        <v>0</v>
      </c>
      <c r="S1315" s="254">
        <v>0</v>
      </c>
      <c r="T1315" s="255">
        <f>S1315*H1315</f>
        <v>0</v>
      </c>
      <c r="U1315" s="40"/>
      <c r="V1315" s="40"/>
      <c r="W1315" s="40"/>
      <c r="X1315" s="40"/>
      <c r="Y1315" s="40"/>
      <c r="Z1315" s="40"/>
      <c r="AA1315" s="40"/>
      <c r="AB1315" s="40"/>
      <c r="AC1315" s="40"/>
      <c r="AD1315" s="40"/>
      <c r="AE1315" s="40"/>
      <c r="AR1315" s="256" t="s">
        <v>332</v>
      </c>
      <c r="AT1315" s="256" t="s">
        <v>187</v>
      </c>
      <c r="AU1315" s="256" t="s">
        <v>99</v>
      </c>
      <c r="AY1315" s="18" t="s">
        <v>184</v>
      </c>
      <c r="BE1315" s="257">
        <f>IF(N1315="základní",J1315,0)</f>
        <v>0</v>
      </c>
      <c r="BF1315" s="257">
        <f>IF(N1315="snížená",J1315,0)</f>
        <v>0</v>
      </c>
      <c r="BG1315" s="257">
        <f>IF(N1315="zákl. přenesená",J1315,0)</f>
        <v>0</v>
      </c>
      <c r="BH1315" s="257">
        <f>IF(N1315="sníž. přenesená",J1315,0)</f>
        <v>0</v>
      </c>
      <c r="BI1315" s="257">
        <f>IF(N1315="nulová",J1315,0)</f>
        <v>0</v>
      </c>
      <c r="BJ1315" s="18" t="s">
        <v>99</v>
      </c>
      <c r="BK1315" s="257">
        <f>ROUND(I1315*H1315,2)</f>
        <v>0</v>
      </c>
      <c r="BL1315" s="18" t="s">
        <v>332</v>
      </c>
      <c r="BM1315" s="256" t="s">
        <v>1924</v>
      </c>
    </row>
    <row r="1316" s="2" customFormat="1">
      <c r="A1316" s="40"/>
      <c r="B1316" s="41"/>
      <c r="C1316" s="42"/>
      <c r="D1316" s="258" t="s">
        <v>194</v>
      </c>
      <c r="E1316" s="42"/>
      <c r="F1316" s="259" t="s">
        <v>1884</v>
      </c>
      <c r="G1316" s="42"/>
      <c r="H1316" s="42"/>
      <c r="I1316" s="156"/>
      <c r="J1316" s="42"/>
      <c r="K1316" s="42"/>
      <c r="L1316" s="46"/>
      <c r="M1316" s="260"/>
      <c r="N1316" s="261"/>
      <c r="O1316" s="93"/>
      <c r="P1316" s="93"/>
      <c r="Q1316" s="93"/>
      <c r="R1316" s="93"/>
      <c r="S1316" s="93"/>
      <c r="T1316" s="94"/>
      <c r="U1316" s="40"/>
      <c r="V1316" s="40"/>
      <c r="W1316" s="40"/>
      <c r="X1316" s="40"/>
      <c r="Y1316" s="40"/>
      <c r="Z1316" s="40"/>
      <c r="AA1316" s="40"/>
      <c r="AB1316" s="40"/>
      <c r="AC1316" s="40"/>
      <c r="AD1316" s="40"/>
      <c r="AE1316" s="40"/>
      <c r="AT1316" s="18" t="s">
        <v>194</v>
      </c>
      <c r="AU1316" s="18" t="s">
        <v>99</v>
      </c>
    </row>
    <row r="1317" s="2" customFormat="1" ht="16.5" customHeight="1">
      <c r="A1317" s="40"/>
      <c r="B1317" s="41"/>
      <c r="C1317" s="245" t="s">
        <v>1925</v>
      </c>
      <c r="D1317" s="245" t="s">
        <v>187</v>
      </c>
      <c r="E1317" s="246" t="s">
        <v>1926</v>
      </c>
      <c r="F1317" s="247" t="s">
        <v>1927</v>
      </c>
      <c r="G1317" s="248" t="s">
        <v>1882</v>
      </c>
      <c r="H1317" s="249">
        <v>2</v>
      </c>
      <c r="I1317" s="250"/>
      <c r="J1317" s="251">
        <f>ROUND(I1317*H1317,2)</f>
        <v>0</v>
      </c>
      <c r="K1317" s="247" t="s">
        <v>284</v>
      </c>
      <c r="L1317" s="46"/>
      <c r="M1317" s="252" t="s">
        <v>1</v>
      </c>
      <c r="N1317" s="253" t="s">
        <v>49</v>
      </c>
      <c r="O1317" s="93"/>
      <c r="P1317" s="254">
        <f>O1317*H1317</f>
        <v>0</v>
      </c>
      <c r="Q1317" s="254">
        <v>0</v>
      </c>
      <c r="R1317" s="254">
        <f>Q1317*H1317</f>
        <v>0</v>
      </c>
      <c r="S1317" s="254">
        <v>0</v>
      </c>
      <c r="T1317" s="255">
        <f>S1317*H1317</f>
        <v>0</v>
      </c>
      <c r="U1317" s="40"/>
      <c r="V1317" s="40"/>
      <c r="W1317" s="40"/>
      <c r="X1317" s="40"/>
      <c r="Y1317" s="40"/>
      <c r="Z1317" s="40"/>
      <c r="AA1317" s="40"/>
      <c r="AB1317" s="40"/>
      <c r="AC1317" s="40"/>
      <c r="AD1317" s="40"/>
      <c r="AE1317" s="40"/>
      <c r="AR1317" s="256" t="s">
        <v>332</v>
      </c>
      <c r="AT1317" s="256" t="s">
        <v>187</v>
      </c>
      <c r="AU1317" s="256" t="s">
        <v>99</v>
      </c>
      <c r="AY1317" s="18" t="s">
        <v>184</v>
      </c>
      <c r="BE1317" s="257">
        <f>IF(N1317="základní",J1317,0)</f>
        <v>0</v>
      </c>
      <c r="BF1317" s="257">
        <f>IF(N1317="snížená",J1317,0)</f>
        <v>0</v>
      </c>
      <c r="BG1317" s="257">
        <f>IF(N1317="zákl. přenesená",J1317,0)</f>
        <v>0</v>
      </c>
      <c r="BH1317" s="257">
        <f>IF(N1317="sníž. přenesená",J1317,0)</f>
        <v>0</v>
      </c>
      <c r="BI1317" s="257">
        <f>IF(N1317="nulová",J1317,0)</f>
        <v>0</v>
      </c>
      <c r="BJ1317" s="18" t="s">
        <v>99</v>
      </c>
      <c r="BK1317" s="257">
        <f>ROUND(I1317*H1317,2)</f>
        <v>0</v>
      </c>
      <c r="BL1317" s="18" t="s">
        <v>332</v>
      </c>
      <c r="BM1317" s="256" t="s">
        <v>1928</v>
      </c>
    </row>
    <row r="1318" s="2" customFormat="1">
      <c r="A1318" s="40"/>
      <c r="B1318" s="41"/>
      <c r="C1318" s="42"/>
      <c r="D1318" s="258" t="s">
        <v>194</v>
      </c>
      <c r="E1318" s="42"/>
      <c r="F1318" s="259" t="s">
        <v>1884</v>
      </c>
      <c r="G1318" s="42"/>
      <c r="H1318" s="42"/>
      <c r="I1318" s="156"/>
      <c r="J1318" s="42"/>
      <c r="K1318" s="42"/>
      <c r="L1318" s="46"/>
      <c r="M1318" s="260"/>
      <c r="N1318" s="261"/>
      <c r="O1318" s="93"/>
      <c r="P1318" s="93"/>
      <c r="Q1318" s="93"/>
      <c r="R1318" s="93"/>
      <c r="S1318" s="93"/>
      <c r="T1318" s="94"/>
      <c r="U1318" s="40"/>
      <c r="V1318" s="40"/>
      <c r="W1318" s="40"/>
      <c r="X1318" s="40"/>
      <c r="Y1318" s="40"/>
      <c r="Z1318" s="40"/>
      <c r="AA1318" s="40"/>
      <c r="AB1318" s="40"/>
      <c r="AC1318" s="40"/>
      <c r="AD1318" s="40"/>
      <c r="AE1318" s="40"/>
      <c r="AT1318" s="18" t="s">
        <v>194</v>
      </c>
      <c r="AU1318" s="18" t="s">
        <v>99</v>
      </c>
    </row>
    <row r="1319" s="2" customFormat="1" ht="16.5" customHeight="1">
      <c r="A1319" s="40"/>
      <c r="B1319" s="41"/>
      <c r="C1319" s="245" t="s">
        <v>1929</v>
      </c>
      <c r="D1319" s="245" t="s">
        <v>187</v>
      </c>
      <c r="E1319" s="246" t="s">
        <v>1930</v>
      </c>
      <c r="F1319" s="247" t="s">
        <v>1931</v>
      </c>
      <c r="G1319" s="248" t="s">
        <v>1882</v>
      </c>
      <c r="H1319" s="249">
        <v>6</v>
      </c>
      <c r="I1319" s="250"/>
      <c r="J1319" s="251">
        <f>ROUND(I1319*H1319,2)</f>
        <v>0</v>
      </c>
      <c r="K1319" s="247" t="s">
        <v>284</v>
      </c>
      <c r="L1319" s="46"/>
      <c r="M1319" s="252" t="s">
        <v>1</v>
      </c>
      <c r="N1319" s="253" t="s">
        <v>49</v>
      </c>
      <c r="O1319" s="93"/>
      <c r="P1319" s="254">
        <f>O1319*H1319</f>
        <v>0</v>
      </c>
      <c r="Q1319" s="254">
        <v>0</v>
      </c>
      <c r="R1319" s="254">
        <f>Q1319*H1319</f>
        <v>0</v>
      </c>
      <c r="S1319" s="254">
        <v>0</v>
      </c>
      <c r="T1319" s="255">
        <f>S1319*H1319</f>
        <v>0</v>
      </c>
      <c r="U1319" s="40"/>
      <c r="V1319" s="40"/>
      <c r="W1319" s="40"/>
      <c r="X1319" s="40"/>
      <c r="Y1319" s="40"/>
      <c r="Z1319" s="40"/>
      <c r="AA1319" s="40"/>
      <c r="AB1319" s="40"/>
      <c r="AC1319" s="40"/>
      <c r="AD1319" s="40"/>
      <c r="AE1319" s="40"/>
      <c r="AR1319" s="256" t="s">
        <v>332</v>
      </c>
      <c r="AT1319" s="256" t="s">
        <v>187</v>
      </c>
      <c r="AU1319" s="256" t="s">
        <v>99</v>
      </c>
      <c r="AY1319" s="18" t="s">
        <v>184</v>
      </c>
      <c r="BE1319" s="257">
        <f>IF(N1319="základní",J1319,0)</f>
        <v>0</v>
      </c>
      <c r="BF1319" s="257">
        <f>IF(N1319="snížená",J1319,0)</f>
        <v>0</v>
      </c>
      <c r="BG1319" s="257">
        <f>IF(N1319="zákl. přenesená",J1319,0)</f>
        <v>0</v>
      </c>
      <c r="BH1319" s="257">
        <f>IF(N1319="sníž. přenesená",J1319,0)</f>
        <v>0</v>
      </c>
      <c r="BI1319" s="257">
        <f>IF(N1319="nulová",J1319,0)</f>
        <v>0</v>
      </c>
      <c r="BJ1319" s="18" t="s">
        <v>99</v>
      </c>
      <c r="BK1319" s="257">
        <f>ROUND(I1319*H1319,2)</f>
        <v>0</v>
      </c>
      <c r="BL1319" s="18" t="s">
        <v>332</v>
      </c>
      <c r="BM1319" s="256" t="s">
        <v>1932</v>
      </c>
    </row>
    <row r="1320" s="2" customFormat="1">
      <c r="A1320" s="40"/>
      <c r="B1320" s="41"/>
      <c r="C1320" s="42"/>
      <c r="D1320" s="258" t="s">
        <v>194</v>
      </c>
      <c r="E1320" s="42"/>
      <c r="F1320" s="259" t="s">
        <v>1884</v>
      </c>
      <c r="G1320" s="42"/>
      <c r="H1320" s="42"/>
      <c r="I1320" s="156"/>
      <c r="J1320" s="42"/>
      <c r="K1320" s="42"/>
      <c r="L1320" s="46"/>
      <c r="M1320" s="260"/>
      <c r="N1320" s="261"/>
      <c r="O1320" s="93"/>
      <c r="P1320" s="93"/>
      <c r="Q1320" s="93"/>
      <c r="R1320" s="93"/>
      <c r="S1320" s="93"/>
      <c r="T1320" s="94"/>
      <c r="U1320" s="40"/>
      <c r="V1320" s="40"/>
      <c r="W1320" s="40"/>
      <c r="X1320" s="40"/>
      <c r="Y1320" s="40"/>
      <c r="Z1320" s="40"/>
      <c r="AA1320" s="40"/>
      <c r="AB1320" s="40"/>
      <c r="AC1320" s="40"/>
      <c r="AD1320" s="40"/>
      <c r="AE1320" s="40"/>
      <c r="AT1320" s="18" t="s">
        <v>194</v>
      </c>
      <c r="AU1320" s="18" t="s">
        <v>99</v>
      </c>
    </row>
    <row r="1321" s="2" customFormat="1" ht="16.5" customHeight="1">
      <c r="A1321" s="40"/>
      <c r="B1321" s="41"/>
      <c r="C1321" s="245" t="s">
        <v>1933</v>
      </c>
      <c r="D1321" s="245" t="s">
        <v>187</v>
      </c>
      <c r="E1321" s="246" t="s">
        <v>1934</v>
      </c>
      <c r="F1321" s="247" t="s">
        <v>1935</v>
      </c>
      <c r="G1321" s="248" t="s">
        <v>1882</v>
      </c>
      <c r="H1321" s="249">
        <v>9</v>
      </c>
      <c r="I1321" s="250"/>
      <c r="J1321" s="251">
        <f>ROUND(I1321*H1321,2)</f>
        <v>0</v>
      </c>
      <c r="K1321" s="247" t="s">
        <v>284</v>
      </c>
      <c r="L1321" s="46"/>
      <c r="M1321" s="252" t="s">
        <v>1</v>
      </c>
      <c r="N1321" s="253" t="s">
        <v>49</v>
      </c>
      <c r="O1321" s="93"/>
      <c r="P1321" s="254">
        <f>O1321*H1321</f>
        <v>0</v>
      </c>
      <c r="Q1321" s="254">
        <v>0</v>
      </c>
      <c r="R1321" s="254">
        <f>Q1321*H1321</f>
        <v>0</v>
      </c>
      <c r="S1321" s="254">
        <v>0</v>
      </c>
      <c r="T1321" s="255">
        <f>S1321*H1321</f>
        <v>0</v>
      </c>
      <c r="U1321" s="40"/>
      <c r="V1321" s="40"/>
      <c r="W1321" s="40"/>
      <c r="X1321" s="40"/>
      <c r="Y1321" s="40"/>
      <c r="Z1321" s="40"/>
      <c r="AA1321" s="40"/>
      <c r="AB1321" s="40"/>
      <c r="AC1321" s="40"/>
      <c r="AD1321" s="40"/>
      <c r="AE1321" s="40"/>
      <c r="AR1321" s="256" t="s">
        <v>332</v>
      </c>
      <c r="AT1321" s="256" t="s">
        <v>187</v>
      </c>
      <c r="AU1321" s="256" t="s">
        <v>99</v>
      </c>
      <c r="AY1321" s="18" t="s">
        <v>184</v>
      </c>
      <c r="BE1321" s="257">
        <f>IF(N1321="základní",J1321,0)</f>
        <v>0</v>
      </c>
      <c r="BF1321" s="257">
        <f>IF(N1321="snížená",J1321,0)</f>
        <v>0</v>
      </c>
      <c r="BG1321" s="257">
        <f>IF(N1321="zákl. přenesená",J1321,0)</f>
        <v>0</v>
      </c>
      <c r="BH1321" s="257">
        <f>IF(N1321="sníž. přenesená",J1321,0)</f>
        <v>0</v>
      </c>
      <c r="BI1321" s="257">
        <f>IF(N1321="nulová",J1321,0)</f>
        <v>0</v>
      </c>
      <c r="BJ1321" s="18" t="s">
        <v>99</v>
      </c>
      <c r="BK1321" s="257">
        <f>ROUND(I1321*H1321,2)</f>
        <v>0</v>
      </c>
      <c r="BL1321" s="18" t="s">
        <v>332</v>
      </c>
      <c r="BM1321" s="256" t="s">
        <v>1936</v>
      </c>
    </row>
    <row r="1322" s="2" customFormat="1">
      <c r="A1322" s="40"/>
      <c r="B1322" s="41"/>
      <c r="C1322" s="42"/>
      <c r="D1322" s="258" t="s">
        <v>194</v>
      </c>
      <c r="E1322" s="42"/>
      <c r="F1322" s="259" t="s">
        <v>1884</v>
      </c>
      <c r="G1322" s="42"/>
      <c r="H1322" s="42"/>
      <c r="I1322" s="156"/>
      <c r="J1322" s="42"/>
      <c r="K1322" s="42"/>
      <c r="L1322" s="46"/>
      <c r="M1322" s="260"/>
      <c r="N1322" s="261"/>
      <c r="O1322" s="93"/>
      <c r="P1322" s="93"/>
      <c r="Q1322" s="93"/>
      <c r="R1322" s="93"/>
      <c r="S1322" s="93"/>
      <c r="T1322" s="94"/>
      <c r="U1322" s="40"/>
      <c r="V1322" s="40"/>
      <c r="W1322" s="40"/>
      <c r="X1322" s="40"/>
      <c r="Y1322" s="40"/>
      <c r="Z1322" s="40"/>
      <c r="AA1322" s="40"/>
      <c r="AB1322" s="40"/>
      <c r="AC1322" s="40"/>
      <c r="AD1322" s="40"/>
      <c r="AE1322" s="40"/>
      <c r="AT1322" s="18" t="s">
        <v>194</v>
      </c>
      <c r="AU1322" s="18" t="s">
        <v>99</v>
      </c>
    </row>
    <row r="1323" s="2" customFormat="1" ht="16.5" customHeight="1">
      <c r="A1323" s="40"/>
      <c r="B1323" s="41"/>
      <c r="C1323" s="245" t="s">
        <v>1937</v>
      </c>
      <c r="D1323" s="245" t="s">
        <v>187</v>
      </c>
      <c r="E1323" s="246" t="s">
        <v>1938</v>
      </c>
      <c r="F1323" s="247" t="s">
        <v>1939</v>
      </c>
      <c r="G1323" s="248" t="s">
        <v>1882</v>
      </c>
      <c r="H1323" s="249">
        <v>4</v>
      </c>
      <c r="I1323" s="250"/>
      <c r="J1323" s="251">
        <f>ROUND(I1323*H1323,2)</f>
        <v>0</v>
      </c>
      <c r="K1323" s="247" t="s">
        <v>284</v>
      </c>
      <c r="L1323" s="46"/>
      <c r="M1323" s="252" t="s">
        <v>1</v>
      </c>
      <c r="N1323" s="253" t="s">
        <v>49</v>
      </c>
      <c r="O1323" s="93"/>
      <c r="P1323" s="254">
        <f>O1323*H1323</f>
        <v>0</v>
      </c>
      <c r="Q1323" s="254">
        <v>0</v>
      </c>
      <c r="R1323" s="254">
        <f>Q1323*H1323</f>
        <v>0</v>
      </c>
      <c r="S1323" s="254">
        <v>0</v>
      </c>
      <c r="T1323" s="255">
        <f>S1323*H1323</f>
        <v>0</v>
      </c>
      <c r="U1323" s="40"/>
      <c r="V1323" s="40"/>
      <c r="W1323" s="40"/>
      <c r="X1323" s="40"/>
      <c r="Y1323" s="40"/>
      <c r="Z1323" s="40"/>
      <c r="AA1323" s="40"/>
      <c r="AB1323" s="40"/>
      <c r="AC1323" s="40"/>
      <c r="AD1323" s="40"/>
      <c r="AE1323" s="40"/>
      <c r="AR1323" s="256" t="s">
        <v>332</v>
      </c>
      <c r="AT1323" s="256" t="s">
        <v>187</v>
      </c>
      <c r="AU1323" s="256" t="s">
        <v>99</v>
      </c>
      <c r="AY1323" s="18" t="s">
        <v>184</v>
      </c>
      <c r="BE1323" s="257">
        <f>IF(N1323="základní",J1323,0)</f>
        <v>0</v>
      </c>
      <c r="BF1323" s="257">
        <f>IF(N1323="snížená",J1323,0)</f>
        <v>0</v>
      </c>
      <c r="BG1323" s="257">
        <f>IF(N1323="zákl. přenesená",J1323,0)</f>
        <v>0</v>
      </c>
      <c r="BH1323" s="257">
        <f>IF(N1323="sníž. přenesená",J1323,0)</f>
        <v>0</v>
      </c>
      <c r="BI1323" s="257">
        <f>IF(N1323="nulová",J1323,0)</f>
        <v>0</v>
      </c>
      <c r="BJ1323" s="18" t="s">
        <v>99</v>
      </c>
      <c r="BK1323" s="257">
        <f>ROUND(I1323*H1323,2)</f>
        <v>0</v>
      </c>
      <c r="BL1323" s="18" t="s">
        <v>332</v>
      </c>
      <c r="BM1323" s="256" t="s">
        <v>1940</v>
      </c>
    </row>
    <row r="1324" s="2" customFormat="1">
      <c r="A1324" s="40"/>
      <c r="B1324" s="41"/>
      <c r="C1324" s="42"/>
      <c r="D1324" s="258" t="s">
        <v>194</v>
      </c>
      <c r="E1324" s="42"/>
      <c r="F1324" s="259" t="s">
        <v>1884</v>
      </c>
      <c r="G1324" s="42"/>
      <c r="H1324" s="42"/>
      <c r="I1324" s="156"/>
      <c r="J1324" s="42"/>
      <c r="K1324" s="42"/>
      <c r="L1324" s="46"/>
      <c r="M1324" s="260"/>
      <c r="N1324" s="261"/>
      <c r="O1324" s="93"/>
      <c r="P1324" s="93"/>
      <c r="Q1324" s="93"/>
      <c r="R1324" s="93"/>
      <c r="S1324" s="93"/>
      <c r="T1324" s="94"/>
      <c r="U1324" s="40"/>
      <c r="V1324" s="40"/>
      <c r="W1324" s="40"/>
      <c r="X1324" s="40"/>
      <c r="Y1324" s="40"/>
      <c r="Z1324" s="40"/>
      <c r="AA1324" s="40"/>
      <c r="AB1324" s="40"/>
      <c r="AC1324" s="40"/>
      <c r="AD1324" s="40"/>
      <c r="AE1324" s="40"/>
      <c r="AT1324" s="18" t="s">
        <v>194</v>
      </c>
      <c r="AU1324" s="18" t="s">
        <v>99</v>
      </c>
    </row>
    <row r="1325" s="2" customFormat="1" ht="16.5" customHeight="1">
      <c r="A1325" s="40"/>
      <c r="B1325" s="41"/>
      <c r="C1325" s="245" t="s">
        <v>1941</v>
      </c>
      <c r="D1325" s="245" t="s">
        <v>187</v>
      </c>
      <c r="E1325" s="246" t="s">
        <v>1942</v>
      </c>
      <c r="F1325" s="247" t="s">
        <v>1943</v>
      </c>
      <c r="G1325" s="248" t="s">
        <v>1882</v>
      </c>
      <c r="H1325" s="249">
        <v>1</v>
      </c>
      <c r="I1325" s="250"/>
      <c r="J1325" s="251">
        <f>ROUND(I1325*H1325,2)</f>
        <v>0</v>
      </c>
      <c r="K1325" s="247" t="s">
        <v>284</v>
      </c>
      <c r="L1325" s="46"/>
      <c r="M1325" s="252" t="s">
        <v>1</v>
      </c>
      <c r="N1325" s="253" t="s">
        <v>49</v>
      </c>
      <c r="O1325" s="93"/>
      <c r="P1325" s="254">
        <f>O1325*H1325</f>
        <v>0</v>
      </c>
      <c r="Q1325" s="254">
        <v>0</v>
      </c>
      <c r="R1325" s="254">
        <f>Q1325*H1325</f>
        <v>0</v>
      </c>
      <c r="S1325" s="254">
        <v>0</v>
      </c>
      <c r="T1325" s="255">
        <f>S1325*H1325</f>
        <v>0</v>
      </c>
      <c r="U1325" s="40"/>
      <c r="V1325" s="40"/>
      <c r="W1325" s="40"/>
      <c r="X1325" s="40"/>
      <c r="Y1325" s="40"/>
      <c r="Z1325" s="40"/>
      <c r="AA1325" s="40"/>
      <c r="AB1325" s="40"/>
      <c r="AC1325" s="40"/>
      <c r="AD1325" s="40"/>
      <c r="AE1325" s="40"/>
      <c r="AR1325" s="256" t="s">
        <v>332</v>
      </c>
      <c r="AT1325" s="256" t="s">
        <v>187</v>
      </c>
      <c r="AU1325" s="256" t="s">
        <v>99</v>
      </c>
      <c r="AY1325" s="18" t="s">
        <v>184</v>
      </c>
      <c r="BE1325" s="257">
        <f>IF(N1325="základní",J1325,0)</f>
        <v>0</v>
      </c>
      <c r="BF1325" s="257">
        <f>IF(N1325="snížená",J1325,0)</f>
        <v>0</v>
      </c>
      <c r="BG1325" s="257">
        <f>IF(N1325="zákl. přenesená",J1325,0)</f>
        <v>0</v>
      </c>
      <c r="BH1325" s="257">
        <f>IF(N1325="sníž. přenesená",J1325,0)</f>
        <v>0</v>
      </c>
      <c r="BI1325" s="257">
        <f>IF(N1325="nulová",J1325,0)</f>
        <v>0</v>
      </c>
      <c r="BJ1325" s="18" t="s">
        <v>99</v>
      </c>
      <c r="BK1325" s="257">
        <f>ROUND(I1325*H1325,2)</f>
        <v>0</v>
      </c>
      <c r="BL1325" s="18" t="s">
        <v>332</v>
      </c>
      <c r="BM1325" s="256" t="s">
        <v>1944</v>
      </c>
    </row>
    <row r="1326" s="2" customFormat="1">
      <c r="A1326" s="40"/>
      <c r="B1326" s="41"/>
      <c r="C1326" s="42"/>
      <c r="D1326" s="258" t="s">
        <v>194</v>
      </c>
      <c r="E1326" s="42"/>
      <c r="F1326" s="259" t="s">
        <v>1884</v>
      </c>
      <c r="G1326" s="42"/>
      <c r="H1326" s="42"/>
      <c r="I1326" s="156"/>
      <c r="J1326" s="42"/>
      <c r="K1326" s="42"/>
      <c r="L1326" s="46"/>
      <c r="M1326" s="260"/>
      <c r="N1326" s="261"/>
      <c r="O1326" s="93"/>
      <c r="P1326" s="93"/>
      <c r="Q1326" s="93"/>
      <c r="R1326" s="93"/>
      <c r="S1326" s="93"/>
      <c r="T1326" s="94"/>
      <c r="U1326" s="40"/>
      <c r="V1326" s="40"/>
      <c r="W1326" s="40"/>
      <c r="X1326" s="40"/>
      <c r="Y1326" s="40"/>
      <c r="Z1326" s="40"/>
      <c r="AA1326" s="40"/>
      <c r="AB1326" s="40"/>
      <c r="AC1326" s="40"/>
      <c r="AD1326" s="40"/>
      <c r="AE1326" s="40"/>
      <c r="AT1326" s="18" t="s">
        <v>194</v>
      </c>
      <c r="AU1326" s="18" t="s">
        <v>99</v>
      </c>
    </row>
    <row r="1327" s="2" customFormat="1" ht="16.5" customHeight="1">
      <c r="A1327" s="40"/>
      <c r="B1327" s="41"/>
      <c r="C1327" s="245" t="s">
        <v>1945</v>
      </c>
      <c r="D1327" s="245" t="s">
        <v>187</v>
      </c>
      <c r="E1327" s="246" t="s">
        <v>1946</v>
      </c>
      <c r="F1327" s="247" t="s">
        <v>1947</v>
      </c>
      <c r="G1327" s="248" t="s">
        <v>1882</v>
      </c>
      <c r="H1327" s="249">
        <v>3</v>
      </c>
      <c r="I1327" s="250"/>
      <c r="J1327" s="251">
        <f>ROUND(I1327*H1327,2)</f>
        <v>0</v>
      </c>
      <c r="K1327" s="247" t="s">
        <v>284</v>
      </c>
      <c r="L1327" s="46"/>
      <c r="M1327" s="252" t="s">
        <v>1</v>
      </c>
      <c r="N1327" s="253" t="s">
        <v>49</v>
      </c>
      <c r="O1327" s="93"/>
      <c r="P1327" s="254">
        <f>O1327*H1327</f>
        <v>0</v>
      </c>
      <c r="Q1327" s="254">
        <v>0</v>
      </c>
      <c r="R1327" s="254">
        <f>Q1327*H1327</f>
        <v>0</v>
      </c>
      <c r="S1327" s="254">
        <v>0</v>
      </c>
      <c r="T1327" s="255">
        <f>S1327*H1327</f>
        <v>0</v>
      </c>
      <c r="U1327" s="40"/>
      <c r="V1327" s="40"/>
      <c r="W1327" s="40"/>
      <c r="X1327" s="40"/>
      <c r="Y1327" s="40"/>
      <c r="Z1327" s="40"/>
      <c r="AA1327" s="40"/>
      <c r="AB1327" s="40"/>
      <c r="AC1327" s="40"/>
      <c r="AD1327" s="40"/>
      <c r="AE1327" s="40"/>
      <c r="AR1327" s="256" t="s">
        <v>332</v>
      </c>
      <c r="AT1327" s="256" t="s">
        <v>187</v>
      </c>
      <c r="AU1327" s="256" t="s">
        <v>99</v>
      </c>
      <c r="AY1327" s="18" t="s">
        <v>184</v>
      </c>
      <c r="BE1327" s="257">
        <f>IF(N1327="základní",J1327,0)</f>
        <v>0</v>
      </c>
      <c r="BF1327" s="257">
        <f>IF(N1327="snížená",J1327,0)</f>
        <v>0</v>
      </c>
      <c r="BG1327" s="257">
        <f>IF(N1327="zákl. přenesená",J1327,0)</f>
        <v>0</v>
      </c>
      <c r="BH1327" s="257">
        <f>IF(N1327="sníž. přenesená",J1327,0)</f>
        <v>0</v>
      </c>
      <c r="BI1327" s="257">
        <f>IF(N1327="nulová",J1327,0)</f>
        <v>0</v>
      </c>
      <c r="BJ1327" s="18" t="s">
        <v>99</v>
      </c>
      <c r="BK1327" s="257">
        <f>ROUND(I1327*H1327,2)</f>
        <v>0</v>
      </c>
      <c r="BL1327" s="18" t="s">
        <v>332</v>
      </c>
      <c r="BM1327" s="256" t="s">
        <v>1948</v>
      </c>
    </row>
    <row r="1328" s="2" customFormat="1">
      <c r="A1328" s="40"/>
      <c r="B1328" s="41"/>
      <c r="C1328" s="42"/>
      <c r="D1328" s="258" t="s">
        <v>194</v>
      </c>
      <c r="E1328" s="42"/>
      <c r="F1328" s="259" t="s">
        <v>1884</v>
      </c>
      <c r="G1328" s="42"/>
      <c r="H1328" s="42"/>
      <c r="I1328" s="156"/>
      <c r="J1328" s="42"/>
      <c r="K1328" s="42"/>
      <c r="L1328" s="46"/>
      <c r="M1328" s="260"/>
      <c r="N1328" s="261"/>
      <c r="O1328" s="93"/>
      <c r="P1328" s="93"/>
      <c r="Q1328" s="93"/>
      <c r="R1328" s="93"/>
      <c r="S1328" s="93"/>
      <c r="T1328" s="94"/>
      <c r="U1328" s="40"/>
      <c r="V1328" s="40"/>
      <c r="W1328" s="40"/>
      <c r="X1328" s="40"/>
      <c r="Y1328" s="40"/>
      <c r="Z1328" s="40"/>
      <c r="AA1328" s="40"/>
      <c r="AB1328" s="40"/>
      <c r="AC1328" s="40"/>
      <c r="AD1328" s="40"/>
      <c r="AE1328" s="40"/>
      <c r="AT1328" s="18" t="s">
        <v>194</v>
      </c>
      <c r="AU1328" s="18" t="s">
        <v>99</v>
      </c>
    </row>
    <row r="1329" s="2" customFormat="1" ht="16.5" customHeight="1">
      <c r="A1329" s="40"/>
      <c r="B1329" s="41"/>
      <c r="C1329" s="245" t="s">
        <v>1949</v>
      </c>
      <c r="D1329" s="245" t="s">
        <v>187</v>
      </c>
      <c r="E1329" s="246" t="s">
        <v>1950</v>
      </c>
      <c r="F1329" s="247" t="s">
        <v>1951</v>
      </c>
      <c r="G1329" s="248" t="s">
        <v>1882</v>
      </c>
      <c r="H1329" s="249">
        <v>3</v>
      </c>
      <c r="I1329" s="250"/>
      <c r="J1329" s="251">
        <f>ROUND(I1329*H1329,2)</f>
        <v>0</v>
      </c>
      <c r="K1329" s="247" t="s">
        <v>284</v>
      </c>
      <c r="L1329" s="46"/>
      <c r="M1329" s="252" t="s">
        <v>1</v>
      </c>
      <c r="N1329" s="253" t="s">
        <v>49</v>
      </c>
      <c r="O1329" s="93"/>
      <c r="P1329" s="254">
        <f>O1329*H1329</f>
        <v>0</v>
      </c>
      <c r="Q1329" s="254">
        <v>0</v>
      </c>
      <c r="R1329" s="254">
        <f>Q1329*H1329</f>
        <v>0</v>
      </c>
      <c r="S1329" s="254">
        <v>0</v>
      </c>
      <c r="T1329" s="255">
        <f>S1329*H1329</f>
        <v>0</v>
      </c>
      <c r="U1329" s="40"/>
      <c r="V1329" s="40"/>
      <c r="W1329" s="40"/>
      <c r="X1329" s="40"/>
      <c r="Y1329" s="40"/>
      <c r="Z1329" s="40"/>
      <c r="AA1329" s="40"/>
      <c r="AB1329" s="40"/>
      <c r="AC1329" s="40"/>
      <c r="AD1329" s="40"/>
      <c r="AE1329" s="40"/>
      <c r="AR1329" s="256" t="s">
        <v>332</v>
      </c>
      <c r="AT1329" s="256" t="s">
        <v>187</v>
      </c>
      <c r="AU1329" s="256" t="s">
        <v>99</v>
      </c>
      <c r="AY1329" s="18" t="s">
        <v>184</v>
      </c>
      <c r="BE1329" s="257">
        <f>IF(N1329="základní",J1329,0)</f>
        <v>0</v>
      </c>
      <c r="BF1329" s="257">
        <f>IF(N1329="snížená",J1329,0)</f>
        <v>0</v>
      </c>
      <c r="BG1329" s="257">
        <f>IF(N1329="zákl. přenesená",J1329,0)</f>
        <v>0</v>
      </c>
      <c r="BH1329" s="257">
        <f>IF(N1329="sníž. přenesená",J1329,0)</f>
        <v>0</v>
      </c>
      <c r="BI1329" s="257">
        <f>IF(N1329="nulová",J1329,0)</f>
        <v>0</v>
      </c>
      <c r="BJ1329" s="18" t="s">
        <v>99</v>
      </c>
      <c r="BK1329" s="257">
        <f>ROUND(I1329*H1329,2)</f>
        <v>0</v>
      </c>
      <c r="BL1329" s="18" t="s">
        <v>332</v>
      </c>
      <c r="BM1329" s="256" t="s">
        <v>1952</v>
      </c>
    </row>
    <row r="1330" s="2" customFormat="1">
      <c r="A1330" s="40"/>
      <c r="B1330" s="41"/>
      <c r="C1330" s="42"/>
      <c r="D1330" s="258" t="s">
        <v>194</v>
      </c>
      <c r="E1330" s="42"/>
      <c r="F1330" s="259" t="s">
        <v>1884</v>
      </c>
      <c r="G1330" s="42"/>
      <c r="H1330" s="42"/>
      <c r="I1330" s="156"/>
      <c r="J1330" s="42"/>
      <c r="K1330" s="42"/>
      <c r="L1330" s="46"/>
      <c r="M1330" s="260"/>
      <c r="N1330" s="261"/>
      <c r="O1330" s="93"/>
      <c r="P1330" s="93"/>
      <c r="Q1330" s="93"/>
      <c r="R1330" s="93"/>
      <c r="S1330" s="93"/>
      <c r="T1330" s="94"/>
      <c r="U1330" s="40"/>
      <c r="V1330" s="40"/>
      <c r="W1330" s="40"/>
      <c r="X1330" s="40"/>
      <c r="Y1330" s="40"/>
      <c r="Z1330" s="40"/>
      <c r="AA1330" s="40"/>
      <c r="AB1330" s="40"/>
      <c r="AC1330" s="40"/>
      <c r="AD1330" s="40"/>
      <c r="AE1330" s="40"/>
      <c r="AT1330" s="18" t="s">
        <v>194</v>
      </c>
      <c r="AU1330" s="18" t="s">
        <v>99</v>
      </c>
    </row>
    <row r="1331" s="2" customFormat="1" ht="16.5" customHeight="1">
      <c r="A1331" s="40"/>
      <c r="B1331" s="41"/>
      <c r="C1331" s="245" t="s">
        <v>1953</v>
      </c>
      <c r="D1331" s="245" t="s">
        <v>187</v>
      </c>
      <c r="E1331" s="246" t="s">
        <v>1954</v>
      </c>
      <c r="F1331" s="247" t="s">
        <v>1955</v>
      </c>
      <c r="G1331" s="248" t="s">
        <v>1882</v>
      </c>
      <c r="H1331" s="249">
        <v>3</v>
      </c>
      <c r="I1331" s="250"/>
      <c r="J1331" s="251">
        <f>ROUND(I1331*H1331,2)</f>
        <v>0</v>
      </c>
      <c r="K1331" s="247" t="s">
        <v>284</v>
      </c>
      <c r="L1331" s="46"/>
      <c r="M1331" s="252" t="s">
        <v>1</v>
      </c>
      <c r="N1331" s="253" t="s">
        <v>49</v>
      </c>
      <c r="O1331" s="93"/>
      <c r="P1331" s="254">
        <f>O1331*H1331</f>
        <v>0</v>
      </c>
      <c r="Q1331" s="254">
        <v>0</v>
      </c>
      <c r="R1331" s="254">
        <f>Q1331*H1331</f>
        <v>0</v>
      </c>
      <c r="S1331" s="254">
        <v>0</v>
      </c>
      <c r="T1331" s="255">
        <f>S1331*H1331</f>
        <v>0</v>
      </c>
      <c r="U1331" s="40"/>
      <c r="V1331" s="40"/>
      <c r="W1331" s="40"/>
      <c r="X1331" s="40"/>
      <c r="Y1331" s="40"/>
      <c r="Z1331" s="40"/>
      <c r="AA1331" s="40"/>
      <c r="AB1331" s="40"/>
      <c r="AC1331" s="40"/>
      <c r="AD1331" s="40"/>
      <c r="AE1331" s="40"/>
      <c r="AR1331" s="256" t="s">
        <v>332</v>
      </c>
      <c r="AT1331" s="256" t="s">
        <v>187</v>
      </c>
      <c r="AU1331" s="256" t="s">
        <v>99</v>
      </c>
      <c r="AY1331" s="18" t="s">
        <v>184</v>
      </c>
      <c r="BE1331" s="257">
        <f>IF(N1331="základní",J1331,0)</f>
        <v>0</v>
      </c>
      <c r="BF1331" s="257">
        <f>IF(N1331="snížená",J1331,0)</f>
        <v>0</v>
      </c>
      <c r="BG1331" s="257">
        <f>IF(N1331="zákl. přenesená",J1331,0)</f>
        <v>0</v>
      </c>
      <c r="BH1331" s="257">
        <f>IF(N1331="sníž. přenesená",J1331,0)</f>
        <v>0</v>
      </c>
      <c r="BI1331" s="257">
        <f>IF(N1331="nulová",J1331,0)</f>
        <v>0</v>
      </c>
      <c r="BJ1331" s="18" t="s">
        <v>99</v>
      </c>
      <c r="BK1331" s="257">
        <f>ROUND(I1331*H1331,2)</f>
        <v>0</v>
      </c>
      <c r="BL1331" s="18" t="s">
        <v>332</v>
      </c>
      <c r="BM1331" s="256" t="s">
        <v>1956</v>
      </c>
    </row>
    <row r="1332" s="2" customFormat="1">
      <c r="A1332" s="40"/>
      <c r="B1332" s="41"/>
      <c r="C1332" s="42"/>
      <c r="D1332" s="258" t="s">
        <v>194</v>
      </c>
      <c r="E1332" s="42"/>
      <c r="F1332" s="259" t="s">
        <v>1884</v>
      </c>
      <c r="G1332" s="42"/>
      <c r="H1332" s="42"/>
      <c r="I1332" s="156"/>
      <c r="J1332" s="42"/>
      <c r="K1332" s="42"/>
      <c r="L1332" s="46"/>
      <c r="M1332" s="260"/>
      <c r="N1332" s="261"/>
      <c r="O1332" s="93"/>
      <c r="P1332" s="93"/>
      <c r="Q1332" s="93"/>
      <c r="R1332" s="93"/>
      <c r="S1332" s="93"/>
      <c r="T1332" s="94"/>
      <c r="U1332" s="40"/>
      <c r="V1332" s="40"/>
      <c r="W1332" s="40"/>
      <c r="X1332" s="40"/>
      <c r="Y1332" s="40"/>
      <c r="Z1332" s="40"/>
      <c r="AA1332" s="40"/>
      <c r="AB1332" s="40"/>
      <c r="AC1332" s="40"/>
      <c r="AD1332" s="40"/>
      <c r="AE1332" s="40"/>
      <c r="AT1332" s="18" t="s">
        <v>194</v>
      </c>
      <c r="AU1332" s="18" t="s">
        <v>99</v>
      </c>
    </row>
    <row r="1333" s="2" customFormat="1" ht="16.5" customHeight="1">
      <c r="A1333" s="40"/>
      <c r="B1333" s="41"/>
      <c r="C1333" s="245" t="s">
        <v>1957</v>
      </c>
      <c r="D1333" s="245" t="s">
        <v>187</v>
      </c>
      <c r="E1333" s="246" t="s">
        <v>1958</v>
      </c>
      <c r="F1333" s="247" t="s">
        <v>1959</v>
      </c>
      <c r="G1333" s="248" t="s">
        <v>1882</v>
      </c>
      <c r="H1333" s="249">
        <v>2</v>
      </c>
      <c r="I1333" s="250"/>
      <c r="J1333" s="251">
        <f>ROUND(I1333*H1333,2)</f>
        <v>0</v>
      </c>
      <c r="K1333" s="247" t="s">
        <v>284</v>
      </c>
      <c r="L1333" s="46"/>
      <c r="M1333" s="252" t="s">
        <v>1</v>
      </c>
      <c r="N1333" s="253" t="s">
        <v>49</v>
      </c>
      <c r="O1333" s="93"/>
      <c r="P1333" s="254">
        <f>O1333*H1333</f>
        <v>0</v>
      </c>
      <c r="Q1333" s="254">
        <v>0</v>
      </c>
      <c r="R1333" s="254">
        <f>Q1333*H1333</f>
        <v>0</v>
      </c>
      <c r="S1333" s="254">
        <v>0</v>
      </c>
      <c r="T1333" s="255">
        <f>S1333*H1333</f>
        <v>0</v>
      </c>
      <c r="U1333" s="40"/>
      <c r="V1333" s="40"/>
      <c r="W1333" s="40"/>
      <c r="X1333" s="40"/>
      <c r="Y1333" s="40"/>
      <c r="Z1333" s="40"/>
      <c r="AA1333" s="40"/>
      <c r="AB1333" s="40"/>
      <c r="AC1333" s="40"/>
      <c r="AD1333" s="40"/>
      <c r="AE1333" s="40"/>
      <c r="AR1333" s="256" t="s">
        <v>332</v>
      </c>
      <c r="AT1333" s="256" t="s">
        <v>187</v>
      </c>
      <c r="AU1333" s="256" t="s">
        <v>99</v>
      </c>
      <c r="AY1333" s="18" t="s">
        <v>184</v>
      </c>
      <c r="BE1333" s="257">
        <f>IF(N1333="základní",J1333,0)</f>
        <v>0</v>
      </c>
      <c r="BF1333" s="257">
        <f>IF(N1333="snížená",J1333,0)</f>
        <v>0</v>
      </c>
      <c r="BG1333" s="257">
        <f>IF(N1333="zákl. přenesená",J1333,0)</f>
        <v>0</v>
      </c>
      <c r="BH1333" s="257">
        <f>IF(N1333="sníž. přenesená",J1333,0)</f>
        <v>0</v>
      </c>
      <c r="BI1333" s="257">
        <f>IF(N1333="nulová",J1333,0)</f>
        <v>0</v>
      </c>
      <c r="BJ1333" s="18" t="s">
        <v>99</v>
      </c>
      <c r="BK1333" s="257">
        <f>ROUND(I1333*H1333,2)</f>
        <v>0</v>
      </c>
      <c r="BL1333" s="18" t="s">
        <v>332</v>
      </c>
      <c r="BM1333" s="256" t="s">
        <v>1960</v>
      </c>
    </row>
    <row r="1334" s="2" customFormat="1">
      <c r="A1334" s="40"/>
      <c r="B1334" s="41"/>
      <c r="C1334" s="42"/>
      <c r="D1334" s="258" t="s">
        <v>194</v>
      </c>
      <c r="E1334" s="42"/>
      <c r="F1334" s="259" t="s">
        <v>1884</v>
      </c>
      <c r="G1334" s="42"/>
      <c r="H1334" s="42"/>
      <c r="I1334" s="156"/>
      <c r="J1334" s="42"/>
      <c r="K1334" s="42"/>
      <c r="L1334" s="46"/>
      <c r="M1334" s="260"/>
      <c r="N1334" s="261"/>
      <c r="O1334" s="93"/>
      <c r="P1334" s="93"/>
      <c r="Q1334" s="93"/>
      <c r="R1334" s="93"/>
      <c r="S1334" s="93"/>
      <c r="T1334" s="94"/>
      <c r="U1334" s="40"/>
      <c r="V1334" s="40"/>
      <c r="W1334" s="40"/>
      <c r="X1334" s="40"/>
      <c r="Y1334" s="40"/>
      <c r="Z1334" s="40"/>
      <c r="AA1334" s="40"/>
      <c r="AB1334" s="40"/>
      <c r="AC1334" s="40"/>
      <c r="AD1334" s="40"/>
      <c r="AE1334" s="40"/>
      <c r="AT1334" s="18" t="s">
        <v>194</v>
      </c>
      <c r="AU1334" s="18" t="s">
        <v>99</v>
      </c>
    </row>
    <row r="1335" s="2" customFormat="1" ht="16.5" customHeight="1">
      <c r="A1335" s="40"/>
      <c r="B1335" s="41"/>
      <c r="C1335" s="245" t="s">
        <v>1961</v>
      </c>
      <c r="D1335" s="245" t="s">
        <v>187</v>
      </c>
      <c r="E1335" s="246" t="s">
        <v>1962</v>
      </c>
      <c r="F1335" s="247" t="s">
        <v>1963</v>
      </c>
      <c r="G1335" s="248" t="s">
        <v>1882</v>
      </c>
      <c r="H1335" s="249">
        <v>4</v>
      </c>
      <c r="I1335" s="250"/>
      <c r="J1335" s="251">
        <f>ROUND(I1335*H1335,2)</f>
        <v>0</v>
      </c>
      <c r="K1335" s="247" t="s">
        <v>284</v>
      </c>
      <c r="L1335" s="46"/>
      <c r="M1335" s="252" t="s">
        <v>1</v>
      </c>
      <c r="N1335" s="253" t="s">
        <v>49</v>
      </c>
      <c r="O1335" s="93"/>
      <c r="P1335" s="254">
        <f>O1335*H1335</f>
        <v>0</v>
      </c>
      <c r="Q1335" s="254">
        <v>0</v>
      </c>
      <c r="R1335" s="254">
        <f>Q1335*H1335</f>
        <v>0</v>
      </c>
      <c r="S1335" s="254">
        <v>0</v>
      </c>
      <c r="T1335" s="255">
        <f>S1335*H1335</f>
        <v>0</v>
      </c>
      <c r="U1335" s="40"/>
      <c r="V1335" s="40"/>
      <c r="W1335" s="40"/>
      <c r="X1335" s="40"/>
      <c r="Y1335" s="40"/>
      <c r="Z1335" s="40"/>
      <c r="AA1335" s="40"/>
      <c r="AB1335" s="40"/>
      <c r="AC1335" s="40"/>
      <c r="AD1335" s="40"/>
      <c r="AE1335" s="40"/>
      <c r="AR1335" s="256" t="s">
        <v>332</v>
      </c>
      <c r="AT1335" s="256" t="s">
        <v>187</v>
      </c>
      <c r="AU1335" s="256" t="s">
        <v>99</v>
      </c>
      <c r="AY1335" s="18" t="s">
        <v>184</v>
      </c>
      <c r="BE1335" s="257">
        <f>IF(N1335="základní",J1335,0)</f>
        <v>0</v>
      </c>
      <c r="BF1335" s="257">
        <f>IF(N1335="snížená",J1335,0)</f>
        <v>0</v>
      </c>
      <c r="BG1335" s="257">
        <f>IF(N1335="zákl. přenesená",J1335,0)</f>
        <v>0</v>
      </c>
      <c r="BH1335" s="257">
        <f>IF(N1335="sníž. přenesená",J1335,0)</f>
        <v>0</v>
      </c>
      <c r="BI1335" s="257">
        <f>IF(N1335="nulová",J1335,0)</f>
        <v>0</v>
      </c>
      <c r="BJ1335" s="18" t="s">
        <v>99</v>
      </c>
      <c r="BK1335" s="257">
        <f>ROUND(I1335*H1335,2)</f>
        <v>0</v>
      </c>
      <c r="BL1335" s="18" t="s">
        <v>332</v>
      </c>
      <c r="BM1335" s="256" t="s">
        <v>1964</v>
      </c>
    </row>
    <row r="1336" s="2" customFormat="1">
      <c r="A1336" s="40"/>
      <c r="B1336" s="41"/>
      <c r="C1336" s="42"/>
      <c r="D1336" s="258" t="s">
        <v>194</v>
      </c>
      <c r="E1336" s="42"/>
      <c r="F1336" s="259" t="s">
        <v>1884</v>
      </c>
      <c r="G1336" s="42"/>
      <c r="H1336" s="42"/>
      <c r="I1336" s="156"/>
      <c r="J1336" s="42"/>
      <c r="K1336" s="42"/>
      <c r="L1336" s="46"/>
      <c r="M1336" s="260"/>
      <c r="N1336" s="261"/>
      <c r="O1336" s="93"/>
      <c r="P1336" s="93"/>
      <c r="Q1336" s="93"/>
      <c r="R1336" s="93"/>
      <c r="S1336" s="93"/>
      <c r="T1336" s="94"/>
      <c r="U1336" s="40"/>
      <c r="V1336" s="40"/>
      <c r="W1336" s="40"/>
      <c r="X1336" s="40"/>
      <c r="Y1336" s="40"/>
      <c r="Z1336" s="40"/>
      <c r="AA1336" s="40"/>
      <c r="AB1336" s="40"/>
      <c r="AC1336" s="40"/>
      <c r="AD1336" s="40"/>
      <c r="AE1336" s="40"/>
      <c r="AT1336" s="18" t="s">
        <v>194</v>
      </c>
      <c r="AU1336" s="18" t="s">
        <v>99</v>
      </c>
    </row>
    <row r="1337" s="2" customFormat="1" ht="16.5" customHeight="1">
      <c r="A1337" s="40"/>
      <c r="B1337" s="41"/>
      <c r="C1337" s="245" t="s">
        <v>1965</v>
      </c>
      <c r="D1337" s="245" t="s">
        <v>187</v>
      </c>
      <c r="E1337" s="246" t="s">
        <v>1966</v>
      </c>
      <c r="F1337" s="247" t="s">
        <v>1967</v>
      </c>
      <c r="G1337" s="248" t="s">
        <v>1882</v>
      </c>
      <c r="H1337" s="249">
        <v>3</v>
      </c>
      <c r="I1337" s="250"/>
      <c r="J1337" s="251">
        <f>ROUND(I1337*H1337,2)</f>
        <v>0</v>
      </c>
      <c r="K1337" s="247" t="s">
        <v>284</v>
      </c>
      <c r="L1337" s="46"/>
      <c r="M1337" s="252" t="s">
        <v>1</v>
      </c>
      <c r="N1337" s="253" t="s">
        <v>49</v>
      </c>
      <c r="O1337" s="93"/>
      <c r="P1337" s="254">
        <f>O1337*H1337</f>
        <v>0</v>
      </c>
      <c r="Q1337" s="254">
        <v>0</v>
      </c>
      <c r="R1337" s="254">
        <f>Q1337*H1337</f>
        <v>0</v>
      </c>
      <c r="S1337" s="254">
        <v>0</v>
      </c>
      <c r="T1337" s="255">
        <f>S1337*H1337</f>
        <v>0</v>
      </c>
      <c r="U1337" s="40"/>
      <c r="V1337" s="40"/>
      <c r="W1337" s="40"/>
      <c r="X1337" s="40"/>
      <c r="Y1337" s="40"/>
      <c r="Z1337" s="40"/>
      <c r="AA1337" s="40"/>
      <c r="AB1337" s="40"/>
      <c r="AC1337" s="40"/>
      <c r="AD1337" s="40"/>
      <c r="AE1337" s="40"/>
      <c r="AR1337" s="256" t="s">
        <v>332</v>
      </c>
      <c r="AT1337" s="256" t="s">
        <v>187</v>
      </c>
      <c r="AU1337" s="256" t="s">
        <v>99</v>
      </c>
      <c r="AY1337" s="18" t="s">
        <v>184</v>
      </c>
      <c r="BE1337" s="257">
        <f>IF(N1337="základní",J1337,0)</f>
        <v>0</v>
      </c>
      <c r="BF1337" s="257">
        <f>IF(N1337="snížená",J1337,0)</f>
        <v>0</v>
      </c>
      <c r="BG1337" s="257">
        <f>IF(N1337="zákl. přenesená",J1337,0)</f>
        <v>0</v>
      </c>
      <c r="BH1337" s="257">
        <f>IF(N1337="sníž. přenesená",J1337,0)</f>
        <v>0</v>
      </c>
      <c r="BI1337" s="257">
        <f>IF(N1337="nulová",J1337,0)</f>
        <v>0</v>
      </c>
      <c r="BJ1337" s="18" t="s">
        <v>99</v>
      </c>
      <c r="BK1337" s="257">
        <f>ROUND(I1337*H1337,2)</f>
        <v>0</v>
      </c>
      <c r="BL1337" s="18" t="s">
        <v>332</v>
      </c>
      <c r="BM1337" s="256" t="s">
        <v>1968</v>
      </c>
    </row>
    <row r="1338" s="2" customFormat="1">
      <c r="A1338" s="40"/>
      <c r="B1338" s="41"/>
      <c r="C1338" s="42"/>
      <c r="D1338" s="258" t="s">
        <v>194</v>
      </c>
      <c r="E1338" s="42"/>
      <c r="F1338" s="259" t="s">
        <v>1884</v>
      </c>
      <c r="G1338" s="42"/>
      <c r="H1338" s="42"/>
      <c r="I1338" s="156"/>
      <c r="J1338" s="42"/>
      <c r="K1338" s="42"/>
      <c r="L1338" s="46"/>
      <c r="M1338" s="260"/>
      <c r="N1338" s="261"/>
      <c r="O1338" s="93"/>
      <c r="P1338" s="93"/>
      <c r="Q1338" s="93"/>
      <c r="R1338" s="93"/>
      <c r="S1338" s="93"/>
      <c r="T1338" s="94"/>
      <c r="U1338" s="40"/>
      <c r="V1338" s="40"/>
      <c r="W1338" s="40"/>
      <c r="X1338" s="40"/>
      <c r="Y1338" s="40"/>
      <c r="Z1338" s="40"/>
      <c r="AA1338" s="40"/>
      <c r="AB1338" s="40"/>
      <c r="AC1338" s="40"/>
      <c r="AD1338" s="40"/>
      <c r="AE1338" s="40"/>
      <c r="AT1338" s="18" t="s">
        <v>194</v>
      </c>
      <c r="AU1338" s="18" t="s">
        <v>99</v>
      </c>
    </row>
    <row r="1339" s="2" customFormat="1" ht="16.5" customHeight="1">
      <c r="A1339" s="40"/>
      <c r="B1339" s="41"/>
      <c r="C1339" s="245" t="s">
        <v>1969</v>
      </c>
      <c r="D1339" s="245" t="s">
        <v>187</v>
      </c>
      <c r="E1339" s="246" t="s">
        <v>1970</v>
      </c>
      <c r="F1339" s="247" t="s">
        <v>1971</v>
      </c>
      <c r="G1339" s="248" t="s">
        <v>1882</v>
      </c>
      <c r="H1339" s="249">
        <v>1</v>
      </c>
      <c r="I1339" s="250"/>
      <c r="J1339" s="251">
        <f>ROUND(I1339*H1339,2)</f>
        <v>0</v>
      </c>
      <c r="K1339" s="247" t="s">
        <v>284</v>
      </c>
      <c r="L1339" s="46"/>
      <c r="M1339" s="252" t="s">
        <v>1</v>
      </c>
      <c r="N1339" s="253" t="s">
        <v>49</v>
      </c>
      <c r="O1339" s="93"/>
      <c r="P1339" s="254">
        <f>O1339*H1339</f>
        <v>0</v>
      </c>
      <c r="Q1339" s="254">
        <v>0</v>
      </c>
      <c r="R1339" s="254">
        <f>Q1339*H1339</f>
        <v>0</v>
      </c>
      <c r="S1339" s="254">
        <v>0</v>
      </c>
      <c r="T1339" s="255">
        <f>S1339*H1339</f>
        <v>0</v>
      </c>
      <c r="U1339" s="40"/>
      <c r="V1339" s="40"/>
      <c r="W1339" s="40"/>
      <c r="X1339" s="40"/>
      <c r="Y1339" s="40"/>
      <c r="Z1339" s="40"/>
      <c r="AA1339" s="40"/>
      <c r="AB1339" s="40"/>
      <c r="AC1339" s="40"/>
      <c r="AD1339" s="40"/>
      <c r="AE1339" s="40"/>
      <c r="AR1339" s="256" t="s">
        <v>332</v>
      </c>
      <c r="AT1339" s="256" t="s">
        <v>187</v>
      </c>
      <c r="AU1339" s="256" t="s">
        <v>99</v>
      </c>
      <c r="AY1339" s="18" t="s">
        <v>184</v>
      </c>
      <c r="BE1339" s="257">
        <f>IF(N1339="základní",J1339,0)</f>
        <v>0</v>
      </c>
      <c r="BF1339" s="257">
        <f>IF(N1339="snížená",J1339,0)</f>
        <v>0</v>
      </c>
      <c r="BG1339" s="257">
        <f>IF(N1339="zákl. přenesená",J1339,0)</f>
        <v>0</v>
      </c>
      <c r="BH1339" s="257">
        <f>IF(N1339="sníž. přenesená",J1339,0)</f>
        <v>0</v>
      </c>
      <c r="BI1339" s="257">
        <f>IF(N1339="nulová",J1339,0)</f>
        <v>0</v>
      </c>
      <c r="BJ1339" s="18" t="s">
        <v>99</v>
      </c>
      <c r="BK1339" s="257">
        <f>ROUND(I1339*H1339,2)</f>
        <v>0</v>
      </c>
      <c r="BL1339" s="18" t="s">
        <v>332</v>
      </c>
      <c r="BM1339" s="256" t="s">
        <v>1972</v>
      </c>
    </row>
    <row r="1340" s="2" customFormat="1">
      <c r="A1340" s="40"/>
      <c r="B1340" s="41"/>
      <c r="C1340" s="42"/>
      <c r="D1340" s="258" t="s">
        <v>194</v>
      </c>
      <c r="E1340" s="42"/>
      <c r="F1340" s="259" t="s">
        <v>1884</v>
      </c>
      <c r="G1340" s="42"/>
      <c r="H1340" s="42"/>
      <c r="I1340" s="156"/>
      <c r="J1340" s="42"/>
      <c r="K1340" s="42"/>
      <c r="L1340" s="46"/>
      <c r="M1340" s="260"/>
      <c r="N1340" s="261"/>
      <c r="O1340" s="93"/>
      <c r="P1340" s="93"/>
      <c r="Q1340" s="93"/>
      <c r="R1340" s="93"/>
      <c r="S1340" s="93"/>
      <c r="T1340" s="94"/>
      <c r="U1340" s="40"/>
      <c r="V1340" s="40"/>
      <c r="W1340" s="40"/>
      <c r="X1340" s="40"/>
      <c r="Y1340" s="40"/>
      <c r="Z1340" s="40"/>
      <c r="AA1340" s="40"/>
      <c r="AB1340" s="40"/>
      <c r="AC1340" s="40"/>
      <c r="AD1340" s="40"/>
      <c r="AE1340" s="40"/>
      <c r="AT1340" s="18" t="s">
        <v>194</v>
      </c>
      <c r="AU1340" s="18" t="s">
        <v>99</v>
      </c>
    </row>
    <row r="1341" s="2" customFormat="1" ht="16.5" customHeight="1">
      <c r="A1341" s="40"/>
      <c r="B1341" s="41"/>
      <c r="C1341" s="245" t="s">
        <v>1973</v>
      </c>
      <c r="D1341" s="245" t="s">
        <v>187</v>
      </c>
      <c r="E1341" s="246" t="s">
        <v>1974</v>
      </c>
      <c r="F1341" s="247" t="s">
        <v>1975</v>
      </c>
      <c r="G1341" s="248" t="s">
        <v>1882</v>
      </c>
      <c r="H1341" s="249">
        <v>2</v>
      </c>
      <c r="I1341" s="250"/>
      <c r="J1341" s="251">
        <f>ROUND(I1341*H1341,2)</f>
        <v>0</v>
      </c>
      <c r="K1341" s="247" t="s">
        <v>284</v>
      </c>
      <c r="L1341" s="46"/>
      <c r="M1341" s="252" t="s">
        <v>1</v>
      </c>
      <c r="N1341" s="253" t="s">
        <v>49</v>
      </c>
      <c r="O1341" s="93"/>
      <c r="P1341" s="254">
        <f>O1341*H1341</f>
        <v>0</v>
      </c>
      <c r="Q1341" s="254">
        <v>0</v>
      </c>
      <c r="R1341" s="254">
        <f>Q1341*H1341</f>
        <v>0</v>
      </c>
      <c r="S1341" s="254">
        <v>0</v>
      </c>
      <c r="T1341" s="255">
        <f>S1341*H1341</f>
        <v>0</v>
      </c>
      <c r="U1341" s="40"/>
      <c r="V1341" s="40"/>
      <c r="W1341" s="40"/>
      <c r="X1341" s="40"/>
      <c r="Y1341" s="40"/>
      <c r="Z1341" s="40"/>
      <c r="AA1341" s="40"/>
      <c r="AB1341" s="40"/>
      <c r="AC1341" s="40"/>
      <c r="AD1341" s="40"/>
      <c r="AE1341" s="40"/>
      <c r="AR1341" s="256" t="s">
        <v>332</v>
      </c>
      <c r="AT1341" s="256" t="s">
        <v>187</v>
      </c>
      <c r="AU1341" s="256" t="s">
        <v>99</v>
      </c>
      <c r="AY1341" s="18" t="s">
        <v>184</v>
      </c>
      <c r="BE1341" s="257">
        <f>IF(N1341="základní",J1341,0)</f>
        <v>0</v>
      </c>
      <c r="BF1341" s="257">
        <f>IF(N1341="snížená",J1341,0)</f>
        <v>0</v>
      </c>
      <c r="BG1341" s="257">
        <f>IF(N1341="zákl. přenesená",J1341,0)</f>
        <v>0</v>
      </c>
      <c r="BH1341" s="257">
        <f>IF(N1341="sníž. přenesená",J1341,0)</f>
        <v>0</v>
      </c>
      <c r="BI1341" s="257">
        <f>IF(N1341="nulová",J1341,0)</f>
        <v>0</v>
      </c>
      <c r="BJ1341" s="18" t="s">
        <v>99</v>
      </c>
      <c r="BK1341" s="257">
        <f>ROUND(I1341*H1341,2)</f>
        <v>0</v>
      </c>
      <c r="BL1341" s="18" t="s">
        <v>332</v>
      </c>
      <c r="BM1341" s="256" t="s">
        <v>1976</v>
      </c>
    </row>
    <row r="1342" s="2" customFormat="1">
      <c r="A1342" s="40"/>
      <c r="B1342" s="41"/>
      <c r="C1342" s="42"/>
      <c r="D1342" s="258" t="s">
        <v>194</v>
      </c>
      <c r="E1342" s="42"/>
      <c r="F1342" s="259" t="s">
        <v>1884</v>
      </c>
      <c r="G1342" s="42"/>
      <c r="H1342" s="42"/>
      <c r="I1342" s="156"/>
      <c r="J1342" s="42"/>
      <c r="K1342" s="42"/>
      <c r="L1342" s="46"/>
      <c r="M1342" s="260"/>
      <c r="N1342" s="261"/>
      <c r="O1342" s="93"/>
      <c r="P1342" s="93"/>
      <c r="Q1342" s="93"/>
      <c r="R1342" s="93"/>
      <c r="S1342" s="93"/>
      <c r="T1342" s="94"/>
      <c r="U1342" s="40"/>
      <c r="V1342" s="40"/>
      <c r="W1342" s="40"/>
      <c r="X1342" s="40"/>
      <c r="Y1342" s="40"/>
      <c r="Z1342" s="40"/>
      <c r="AA1342" s="40"/>
      <c r="AB1342" s="40"/>
      <c r="AC1342" s="40"/>
      <c r="AD1342" s="40"/>
      <c r="AE1342" s="40"/>
      <c r="AT1342" s="18" t="s">
        <v>194</v>
      </c>
      <c r="AU1342" s="18" t="s">
        <v>99</v>
      </c>
    </row>
    <row r="1343" s="2" customFormat="1" ht="16.5" customHeight="1">
      <c r="A1343" s="40"/>
      <c r="B1343" s="41"/>
      <c r="C1343" s="245" t="s">
        <v>1977</v>
      </c>
      <c r="D1343" s="245" t="s">
        <v>187</v>
      </c>
      <c r="E1343" s="246" t="s">
        <v>1978</v>
      </c>
      <c r="F1343" s="247" t="s">
        <v>1979</v>
      </c>
      <c r="G1343" s="248" t="s">
        <v>1882</v>
      </c>
      <c r="H1343" s="249">
        <v>1</v>
      </c>
      <c r="I1343" s="250"/>
      <c r="J1343" s="251">
        <f>ROUND(I1343*H1343,2)</f>
        <v>0</v>
      </c>
      <c r="K1343" s="247" t="s">
        <v>284</v>
      </c>
      <c r="L1343" s="46"/>
      <c r="M1343" s="252" t="s">
        <v>1</v>
      </c>
      <c r="N1343" s="253" t="s">
        <v>49</v>
      </c>
      <c r="O1343" s="93"/>
      <c r="P1343" s="254">
        <f>O1343*H1343</f>
        <v>0</v>
      </c>
      <c r="Q1343" s="254">
        <v>0</v>
      </c>
      <c r="R1343" s="254">
        <f>Q1343*H1343</f>
        <v>0</v>
      </c>
      <c r="S1343" s="254">
        <v>0</v>
      </c>
      <c r="T1343" s="255">
        <f>S1343*H1343</f>
        <v>0</v>
      </c>
      <c r="U1343" s="40"/>
      <c r="V1343" s="40"/>
      <c r="W1343" s="40"/>
      <c r="X1343" s="40"/>
      <c r="Y1343" s="40"/>
      <c r="Z1343" s="40"/>
      <c r="AA1343" s="40"/>
      <c r="AB1343" s="40"/>
      <c r="AC1343" s="40"/>
      <c r="AD1343" s="40"/>
      <c r="AE1343" s="40"/>
      <c r="AR1343" s="256" t="s">
        <v>332</v>
      </c>
      <c r="AT1343" s="256" t="s">
        <v>187</v>
      </c>
      <c r="AU1343" s="256" t="s">
        <v>99</v>
      </c>
      <c r="AY1343" s="18" t="s">
        <v>184</v>
      </c>
      <c r="BE1343" s="257">
        <f>IF(N1343="základní",J1343,0)</f>
        <v>0</v>
      </c>
      <c r="BF1343" s="257">
        <f>IF(N1343="snížená",J1343,0)</f>
        <v>0</v>
      </c>
      <c r="BG1343" s="257">
        <f>IF(N1343="zákl. přenesená",J1343,0)</f>
        <v>0</v>
      </c>
      <c r="BH1343" s="257">
        <f>IF(N1343="sníž. přenesená",J1343,0)</f>
        <v>0</v>
      </c>
      <c r="BI1343" s="257">
        <f>IF(N1343="nulová",J1343,0)</f>
        <v>0</v>
      </c>
      <c r="BJ1343" s="18" t="s">
        <v>99</v>
      </c>
      <c r="BK1343" s="257">
        <f>ROUND(I1343*H1343,2)</f>
        <v>0</v>
      </c>
      <c r="BL1343" s="18" t="s">
        <v>332</v>
      </c>
      <c r="BM1343" s="256" t="s">
        <v>1980</v>
      </c>
    </row>
    <row r="1344" s="2" customFormat="1">
      <c r="A1344" s="40"/>
      <c r="B1344" s="41"/>
      <c r="C1344" s="42"/>
      <c r="D1344" s="258" t="s">
        <v>194</v>
      </c>
      <c r="E1344" s="42"/>
      <c r="F1344" s="259" t="s">
        <v>1884</v>
      </c>
      <c r="G1344" s="42"/>
      <c r="H1344" s="42"/>
      <c r="I1344" s="156"/>
      <c r="J1344" s="42"/>
      <c r="K1344" s="42"/>
      <c r="L1344" s="46"/>
      <c r="M1344" s="260"/>
      <c r="N1344" s="261"/>
      <c r="O1344" s="93"/>
      <c r="P1344" s="93"/>
      <c r="Q1344" s="93"/>
      <c r="R1344" s="93"/>
      <c r="S1344" s="93"/>
      <c r="T1344" s="94"/>
      <c r="U1344" s="40"/>
      <c r="V1344" s="40"/>
      <c r="W1344" s="40"/>
      <c r="X1344" s="40"/>
      <c r="Y1344" s="40"/>
      <c r="Z1344" s="40"/>
      <c r="AA1344" s="40"/>
      <c r="AB1344" s="40"/>
      <c r="AC1344" s="40"/>
      <c r="AD1344" s="40"/>
      <c r="AE1344" s="40"/>
      <c r="AT1344" s="18" t="s">
        <v>194</v>
      </c>
      <c r="AU1344" s="18" t="s">
        <v>99</v>
      </c>
    </row>
    <row r="1345" s="2" customFormat="1" ht="16.5" customHeight="1">
      <c r="A1345" s="40"/>
      <c r="B1345" s="41"/>
      <c r="C1345" s="245" t="s">
        <v>1981</v>
      </c>
      <c r="D1345" s="245" t="s">
        <v>187</v>
      </c>
      <c r="E1345" s="246" t="s">
        <v>1982</v>
      </c>
      <c r="F1345" s="247" t="s">
        <v>1983</v>
      </c>
      <c r="G1345" s="248" t="s">
        <v>1882</v>
      </c>
      <c r="H1345" s="249">
        <v>1</v>
      </c>
      <c r="I1345" s="250"/>
      <c r="J1345" s="251">
        <f>ROUND(I1345*H1345,2)</f>
        <v>0</v>
      </c>
      <c r="K1345" s="247" t="s">
        <v>284</v>
      </c>
      <c r="L1345" s="46"/>
      <c r="M1345" s="252" t="s">
        <v>1</v>
      </c>
      <c r="N1345" s="253" t="s">
        <v>49</v>
      </c>
      <c r="O1345" s="93"/>
      <c r="P1345" s="254">
        <f>O1345*H1345</f>
        <v>0</v>
      </c>
      <c r="Q1345" s="254">
        <v>0</v>
      </c>
      <c r="R1345" s="254">
        <f>Q1345*H1345</f>
        <v>0</v>
      </c>
      <c r="S1345" s="254">
        <v>0</v>
      </c>
      <c r="T1345" s="255">
        <f>S1345*H1345</f>
        <v>0</v>
      </c>
      <c r="U1345" s="40"/>
      <c r="V1345" s="40"/>
      <c r="W1345" s="40"/>
      <c r="X1345" s="40"/>
      <c r="Y1345" s="40"/>
      <c r="Z1345" s="40"/>
      <c r="AA1345" s="40"/>
      <c r="AB1345" s="40"/>
      <c r="AC1345" s="40"/>
      <c r="AD1345" s="40"/>
      <c r="AE1345" s="40"/>
      <c r="AR1345" s="256" t="s">
        <v>332</v>
      </c>
      <c r="AT1345" s="256" t="s">
        <v>187</v>
      </c>
      <c r="AU1345" s="256" t="s">
        <v>99</v>
      </c>
      <c r="AY1345" s="18" t="s">
        <v>184</v>
      </c>
      <c r="BE1345" s="257">
        <f>IF(N1345="základní",J1345,0)</f>
        <v>0</v>
      </c>
      <c r="BF1345" s="257">
        <f>IF(N1345="snížená",J1345,0)</f>
        <v>0</v>
      </c>
      <c r="BG1345" s="257">
        <f>IF(N1345="zákl. přenesená",J1345,0)</f>
        <v>0</v>
      </c>
      <c r="BH1345" s="257">
        <f>IF(N1345="sníž. přenesená",J1345,0)</f>
        <v>0</v>
      </c>
      <c r="BI1345" s="257">
        <f>IF(N1345="nulová",J1345,0)</f>
        <v>0</v>
      </c>
      <c r="BJ1345" s="18" t="s">
        <v>99</v>
      </c>
      <c r="BK1345" s="257">
        <f>ROUND(I1345*H1345,2)</f>
        <v>0</v>
      </c>
      <c r="BL1345" s="18" t="s">
        <v>332</v>
      </c>
      <c r="BM1345" s="256" t="s">
        <v>1984</v>
      </c>
    </row>
    <row r="1346" s="2" customFormat="1">
      <c r="A1346" s="40"/>
      <c r="B1346" s="41"/>
      <c r="C1346" s="42"/>
      <c r="D1346" s="258" t="s">
        <v>194</v>
      </c>
      <c r="E1346" s="42"/>
      <c r="F1346" s="259" t="s">
        <v>1884</v>
      </c>
      <c r="G1346" s="42"/>
      <c r="H1346" s="42"/>
      <c r="I1346" s="156"/>
      <c r="J1346" s="42"/>
      <c r="K1346" s="42"/>
      <c r="L1346" s="46"/>
      <c r="M1346" s="260"/>
      <c r="N1346" s="261"/>
      <c r="O1346" s="93"/>
      <c r="P1346" s="93"/>
      <c r="Q1346" s="93"/>
      <c r="R1346" s="93"/>
      <c r="S1346" s="93"/>
      <c r="T1346" s="94"/>
      <c r="U1346" s="40"/>
      <c r="V1346" s="40"/>
      <c r="W1346" s="40"/>
      <c r="X1346" s="40"/>
      <c r="Y1346" s="40"/>
      <c r="Z1346" s="40"/>
      <c r="AA1346" s="40"/>
      <c r="AB1346" s="40"/>
      <c r="AC1346" s="40"/>
      <c r="AD1346" s="40"/>
      <c r="AE1346" s="40"/>
      <c r="AT1346" s="18" t="s">
        <v>194</v>
      </c>
      <c r="AU1346" s="18" t="s">
        <v>99</v>
      </c>
    </row>
    <row r="1347" s="2" customFormat="1" ht="16.5" customHeight="1">
      <c r="A1347" s="40"/>
      <c r="B1347" s="41"/>
      <c r="C1347" s="245" t="s">
        <v>1985</v>
      </c>
      <c r="D1347" s="245" t="s">
        <v>187</v>
      </c>
      <c r="E1347" s="246" t="s">
        <v>1986</v>
      </c>
      <c r="F1347" s="247" t="s">
        <v>1987</v>
      </c>
      <c r="G1347" s="248" t="s">
        <v>1882</v>
      </c>
      <c r="H1347" s="249">
        <v>4</v>
      </c>
      <c r="I1347" s="250"/>
      <c r="J1347" s="251">
        <f>ROUND(I1347*H1347,2)</f>
        <v>0</v>
      </c>
      <c r="K1347" s="247" t="s">
        <v>284</v>
      </c>
      <c r="L1347" s="46"/>
      <c r="M1347" s="252" t="s">
        <v>1</v>
      </c>
      <c r="N1347" s="253" t="s">
        <v>49</v>
      </c>
      <c r="O1347" s="93"/>
      <c r="P1347" s="254">
        <f>O1347*H1347</f>
        <v>0</v>
      </c>
      <c r="Q1347" s="254">
        <v>0</v>
      </c>
      <c r="R1347" s="254">
        <f>Q1347*H1347</f>
        <v>0</v>
      </c>
      <c r="S1347" s="254">
        <v>0</v>
      </c>
      <c r="T1347" s="255">
        <f>S1347*H1347</f>
        <v>0</v>
      </c>
      <c r="U1347" s="40"/>
      <c r="V1347" s="40"/>
      <c r="W1347" s="40"/>
      <c r="X1347" s="40"/>
      <c r="Y1347" s="40"/>
      <c r="Z1347" s="40"/>
      <c r="AA1347" s="40"/>
      <c r="AB1347" s="40"/>
      <c r="AC1347" s="40"/>
      <c r="AD1347" s="40"/>
      <c r="AE1347" s="40"/>
      <c r="AR1347" s="256" t="s">
        <v>332</v>
      </c>
      <c r="AT1347" s="256" t="s">
        <v>187</v>
      </c>
      <c r="AU1347" s="256" t="s">
        <v>99</v>
      </c>
      <c r="AY1347" s="18" t="s">
        <v>184</v>
      </c>
      <c r="BE1347" s="257">
        <f>IF(N1347="základní",J1347,0)</f>
        <v>0</v>
      </c>
      <c r="BF1347" s="257">
        <f>IF(N1347="snížená",J1347,0)</f>
        <v>0</v>
      </c>
      <c r="BG1347" s="257">
        <f>IF(N1347="zákl. přenesená",J1347,0)</f>
        <v>0</v>
      </c>
      <c r="BH1347" s="257">
        <f>IF(N1347="sníž. přenesená",J1347,0)</f>
        <v>0</v>
      </c>
      <c r="BI1347" s="257">
        <f>IF(N1347="nulová",J1347,0)</f>
        <v>0</v>
      </c>
      <c r="BJ1347" s="18" t="s">
        <v>99</v>
      </c>
      <c r="BK1347" s="257">
        <f>ROUND(I1347*H1347,2)</f>
        <v>0</v>
      </c>
      <c r="BL1347" s="18" t="s">
        <v>332</v>
      </c>
      <c r="BM1347" s="256" t="s">
        <v>1988</v>
      </c>
    </row>
    <row r="1348" s="2" customFormat="1">
      <c r="A1348" s="40"/>
      <c r="B1348" s="41"/>
      <c r="C1348" s="42"/>
      <c r="D1348" s="258" t="s">
        <v>194</v>
      </c>
      <c r="E1348" s="42"/>
      <c r="F1348" s="259" t="s">
        <v>1884</v>
      </c>
      <c r="G1348" s="42"/>
      <c r="H1348" s="42"/>
      <c r="I1348" s="156"/>
      <c r="J1348" s="42"/>
      <c r="K1348" s="42"/>
      <c r="L1348" s="46"/>
      <c r="M1348" s="260"/>
      <c r="N1348" s="261"/>
      <c r="O1348" s="93"/>
      <c r="P1348" s="93"/>
      <c r="Q1348" s="93"/>
      <c r="R1348" s="93"/>
      <c r="S1348" s="93"/>
      <c r="T1348" s="94"/>
      <c r="U1348" s="40"/>
      <c r="V1348" s="40"/>
      <c r="W1348" s="40"/>
      <c r="X1348" s="40"/>
      <c r="Y1348" s="40"/>
      <c r="Z1348" s="40"/>
      <c r="AA1348" s="40"/>
      <c r="AB1348" s="40"/>
      <c r="AC1348" s="40"/>
      <c r="AD1348" s="40"/>
      <c r="AE1348" s="40"/>
      <c r="AT1348" s="18" t="s">
        <v>194</v>
      </c>
      <c r="AU1348" s="18" t="s">
        <v>99</v>
      </c>
    </row>
    <row r="1349" s="2" customFormat="1" ht="16.5" customHeight="1">
      <c r="A1349" s="40"/>
      <c r="B1349" s="41"/>
      <c r="C1349" s="245" t="s">
        <v>1989</v>
      </c>
      <c r="D1349" s="245" t="s">
        <v>187</v>
      </c>
      <c r="E1349" s="246" t="s">
        <v>1990</v>
      </c>
      <c r="F1349" s="247" t="s">
        <v>1991</v>
      </c>
      <c r="G1349" s="248" t="s">
        <v>1882</v>
      </c>
      <c r="H1349" s="249">
        <v>1</v>
      </c>
      <c r="I1349" s="250"/>
      <c r="J1349" s="251">
        <f>ROUND(I1349*H1349,2)</f>
        <v>0</v>
      </c>
      <c r="K1349" s="247" t="s">
        <v>284</v>
      </c>
      <c r="L1349" s="46"/>
      <c r="M1349" s="252" t="s">
        <v>1</v>
      </c>
      <c r="N1349" s="253" t="s">
        <v>49</v>
      </c>
      <c r="O1349" s="93"/>
      <c r="P1349" s="254">
        <f>O1349*H1349</f>
        <v>0</v>
      </c>
      <c r="Q1349" s="254">
        <v>0</v>
      </c>
      <c r="R1349" s="254">
        <f>Q1349*H1349</f>
        <v>0</v>
      </c>
      <c r="S1349" s="254">
        <v>0</v>
      </c>
      <c r="T1349" s="255">
        <f>S1349*H1349</f>
        <v>0</v>
      </c>
      <c r="U1349" s="40"/>
      <c r="V1349" s="40"/>
      <c r="W1349" s="40"/>
      <c r="X1349" s="40"/>
      <c r="Y1349" s="40"/>
      <c r="Z1349" s="40"/>
      <c r="AA1349" s="40"/>
      <c r="AB1349" s="40"/>
      <c r="AC1349" s="40"/>
      <c r="AD1349" s="40"/>
      <c r="AE1349" s="40"/>
      <c r="AR1349" s="256" t="s">
        <v>332</v>
      </c>
      <c r="AT1349" s="256" t="s">
        <v>187</v>
      </c>
      <c r="AU1349" s="256" t="s">
        <v>99</v>
      </c>
      <c r="AY1349" s="18" t="s">
        <v>184</v>
      </c>
      <c r="BE1349" s="257">
        <f>IF(N1349="základní",J1349,0)</f>
        <v>0</v>
      </c>
      <c r="BF1349" s="257">
        <f>IF(N1349="snížená",J1349,0)</f>
        <v>0</v>
      </c>
      <c r="BG1349" s="257">
        <f>IF(N1349="zákl. přenesená",J1349,0)</f>
        <v>0</v>
      </c>
      <c r="BH1349" s="257">
        <f>IF(N1349="sníž. přenesená",J1349,0)</f>
        <v>0</v>
      </c>
      <c r="BI1349" s="257">
        <f>IF(N1349="nulová",J1349,0)</f>
        <v>0</v>
      </c>
      <c r="BJ1349" s="18" t="s">
        <v>99</v>
      </c>
      <c r="BK1349" s="257">
        <f>ROUND(I1349*H1349,2)</f>
        <v>0</v>
      </c>
      <c r="BL1349" s="18" t="s">
        <v>332</v>
      </c>
      <c r="BM1349" s="256" t="s">
        <v>1992</v>
      </c>
    </row>
    <row r="1350" s="2" customFormat="1">
      <c r="A1350" s="40"/>
      <c r="B1350" s="41"/>
      <c r="C1350" s="42"/>
      <c r="D1350" s="258" t="s">
        <v>194</v>
      </c>
      <c r="E1350" s="42"/>
      <c r="F1350" s="259" t="s">
        <v>1884</v>
      </c>
      <c r="G1350" s="42"/>
      <c r="H1350" s="42"/>
      <c r="I1350" s="156"/>
      <c r="J1350" s="42"/>
      <c r="K1350" s="42"/>
      <c r="L1350" s="46"/>
      <c r="M1350" s="260"/>
      <c r="N1350" s="261"/>
      <c r="O1350" s="93"/>
      <c r="P1350" s="93"/>
      <c r="Q1350" s="93"/>
      <c r="R1350" s="93"/>
      <c r="S1350" s="93"/>
      <c r="T1350" s="94"/>
      <c r="U1350" s="40"/>
      <c r="V1350" s="40"/>
      <c r="W1350" s="40"/>
      <c r="X1350" s="40"/>
      <c r="Y1350" s="40"/>
      <c r="Z1350" s="40"/>
      <c r="AA1350" s="40"/>
      <c r="AB1350" s="40"/>
      <c r="AC1350" s="40"/>
      <c r="AD1350" s="40"/>
      <c r="AE1350" s="40"/>
      <c r="AT1350" s="18" t="s">
        <v>194</v>
      </c>
      <c r="AU1350" s="18" t="s">
        <v>99</v>
      </c>
    </row>
    <row r="1351" s="2" customFormat="1" ht="16.5" customHeight="1">
      <c r="A1351" s="40"/>
      <c r="B1351" s="41"/>
      <c r="C1351" s="245" t="s">
        <v>1993</v>
      </c>
      <c r="D1351" s="245" t="s">
        <v>187</v>
      </c>
      <c r="E1351" s="246" t="s">
        <v>1994</v>
      </c>
      <c r="F1351" s="247" t="s">
        <v>1995</v>
      </c>
      <c r="G1351" s="248" t="s">
        <v>1882</v>
      </c>
      <c r="H1351" s="249">
        <v>1</v>
      </c>
      <c r="I1351" s="250"/>
      <c r="J1351" s="251">
        <f>ROUND(I1351*H1351,2)</f>
        <v>0</v>
      </c>
      <c r="K1351" s="247" t="s">
        <v>284</v>
      </c>
      <c r="L1351" s="46"/>
      <c r="M1351" s="252" t="s">
        <v>1</v>
      </c>
      <c r="N1351" s="253" t="s">
        <v>49</v>
      </c>
      <c r="O1351" s="93"/>
      <c r="P1351" s="254">
        <f>O1351*H1351</f>
        <v>0</v>
      </c>
      <c r="Q1351" s="254">
        <v>0</v>
      </c>
      <c r="R1351" s="254">
        <f>Q1351*H1351</f>
        <v>0</v>
      </c>
      <c r="S1351" s="254">
        <v>0</v>
      </c>
      <c r="T1351" s="255">
        <f>S1351*H1351</f>
        <v>0</v>
      </c>
      <c r="U1351" s="40"/>
      <c r="V1351" s="40"/>
      <c r="W1351" s="40"/>
      <c r="X1351" s="40"/>
      <c r="Y1351" s="40"/>
      <c r="Z1351" s="40"/>
      <c r="AA1351" s="40"/>
      <c r="AB1351" s="40"/>
      <c r="AC1351" s="40"/>
      <c r="AD1351" s="40"/>
      <c r="AE1351" s="40"/>
      <c r="AR1351" s="256" t="s">
        <v>332</v>
      </c>
      <c r="AT1351" s="256" t="s">
        <v>187</v>
      </c>
      <c r="AU1351" s="256" t="s">
        <v>99</v>
      </c>
      <c r="AY1351" s="18" t="s">
        <v>184</v>
      </c>
      <c r="BE1351" s="257">
        <f>IF(N1351="základní",J1351,0)</f>
        <v>0</v>
      </c>
      <c r="BF1351" s="257">
        <f>IF(N1351="snížená",J1351,0)</f>
        <v>0</v>
      </c>
      <c r="BG1351" s="257">
        <f>IF(N1351="zákl. přenesená",J1351,0)</f>
        <v>0</v>
      </c>
      <c r="BH1351" s="257">
        <f>IF(N1351="sníž. přenesená",J1351,0)</f>
        <v>0</v>
      </c>
      <c r="BI1351" s="257">
        <f>IF(N1351="nulová",J1351,0)</f>
        <v>0</v>
      </c>
      <c r="BJ1351" s="18" t="s">
        <v>99</v>
      </c>
      <c r="BK1351" s="257">
        <f>ROUND(I1351*H1351,2)</f>
        <v>0</v>
      </c>
      <c r="BL1351" s="18" t="s">
        <v>332</v>
      </c>
      <c r="BM1351" s="256" t="s">
        <v>1996</v>
      </c>
    </row>
    <row r="1352" s="2" customFormat="1">
      <c r="A1352" s="40"/>
      <c r="B1352" s="41"/>
      <c r="C1352" s="42"/>
      <c r="D1352" s="258" t="s">
        <v>194</v>
      </c>
      <c r="E1352" s="42"/>
      <c r="F1352" s="259" t="s">
        <v>1884</v>
      </c>
      <c r="G1352" s="42"/>
      <c r="H1352" s="42"/>
      <c r="I1352" s="156"/>
      <c r="J1352" s="42"/>
      <c r="K1352" s="42"/>
      <c r="L1352" s="46"/>
      <c r="M1352" s="260"/>
      <c r="N1352" s="261"/>
      <c r="O1352" s="93"/>
      <c r="P1352" s="93"/>
      <c r="Q1352" s="93"/>
      <c r="R1352" s="93"/>
      <c r="S1352" s="93"/>
      <c r="T1352" s="94"/>
      <c r="U1352" s="40"/>
      <c r="V1352" s="40"/>
      <c r="W1352" s="40"/>
      <c r="X1352" s="40"/>
      <c r="Y1352" s="40"/>
      <c r="Z1352" s="40"/>
      <c r="AA1352" s="40"/>
      <c r="AB1352" s="40"/>
      <c r="AC1352" s="40"/>
      <c r="AD1352" s="40"/>
      <c r="AE1352" s="40"/>
      <c r="AT1352" s="18" t="s">
        <v>194</v>
      </c>
      <c r="AU1352" s="18" t="s">
        <v>99</v>
      </c>
    </row>
    <row r="1353" s="2" customFormat="1" ht="16.5" customHeight="1">
      <c r="A1353" s="40"/>
      <c r="B1353" s="41"/>
      <c r="C1353" s="245" t="s">
        <v>1997</v>
      </c>
      <c r="D1353" s="245" t="s">
        <v>187</v>
      </c>
      <c r="E1353" s="246" t="s">
        <v>1998</v>
      </c>
      <c r="F1353" s="247" t="s">
        <v>1999</v>
      </c>
      <c r="G1353" s="248" t="s">
        <v>1882</v>
      </c>
      <c r="H1353" s="249">
        <v>3</v>
      </c>
      <c r="I1353" s="250"/>
      <c r="J1353" s="251">
        <f>ROUND(I1353*H1353,2)</f>
        <v>0</v>
      </c>
      <c r="K1353" s="247" t="s">
        <v>284</v>
      </c>
      <c r="L1353" s="46"/>
      <c r="M1353" s="252" t="s">
        <v>1</v>
      </c>
      <c r="N1353" s="253" t="s">
        <v>49</v>
      </c>
      <c r="O1353" s="93"/>
      <c r="P1353" s="254">
        <f>O1353*H1353</f>
        <v>0</v>
      </c>
      <c r="Q1353" s="254">
        <v>0</v>
      </c>
      <c r="R1353" s="254">
        <f>Q1353*H1353</f>
        <v>0</v>
      </c>
      <c r="S1353" s="254">
        <v>0</v>
      </c>
      <c r="T1353" s="255">
        <f>S1353*H1353</f>
        <v>0</v>
      </c>
      <c r="U1353" s="40"/>
      <c r="V1353" s="40"/>
      <c r="W1353" s="40"/>
      <c r="X1353" s="40"/>
      <c r="Y1353" s="40"/>
      <c r="Z1353" s="40"/>
      <c r="AA1353" s="40"/>
      <c r="AB1353" s="40"/>
      <c r="AC1353" s="40"/>
      <c r="AD1353" s="40"/>
      <c r="AE1353" s="40"/>
      <c r="AR1353" s="256" t="s">
        <v>332</v>
      </c>
      <c r="AT1353" s="256" t="s">
        <v>187</v>
      </c>
      <c r="AU1353" s="256" t="s">
        <v>99</v>
      </c>
      <c r="AY1353" s="18" t="s">
        <v>184</v>
      </c>
      <c r="BE1353" s="257">
        <f>IF(N1353="základní",J1353,0)</f>
        <v>0</v>
      </c>
      <c r="BF1353" s="257">
        <f>IF(N1353="snížená",J1353,0)</f>
        <v>0</v>
      </c>
      <c r="BG1353" s="257">
        <f>IF(N1353="zákl. přenesená",J1353,0)</f>
        <v>0</v>
      </c>
      <c r="BH1353" s="257">
        <f>IF(N1353="sníž. přenesená",J1353,0)</f>
        <v>0</v>
      </c>
      <c r="BI1353" s="257">
        <f>IF(N1353="nulová",J1353,0)</f>
        <v>0</v>
      </c>
      <c r="BJ1353" s="18" t="s">
        <v>99</v>
      </c>
      <c r="BK1353" s="257">
        <f>ROUND(I1353*H1353,2)</f>
        <v>0</v>
      </c>
      <c r="BL1353" s="18" t="s">
        <v>332</v>
      </c>
      <c r="BM1353" s="256" t="s">
        <v>2000</v>
      </c>
    </row>
    <row r="1354" s="2" customFormat="1">
      <c r="A1354" s="40"/>
      <c r="B1354" s="41"/>
      <c r="C1354" s="42"/>
      <c r="D1354" s="258" t="s">
        <v>194</v>
      </c>
      <c r="E1354" s="42"/>
      <c r="F1354" s="259" t="s">
        <v>1884</v>
      </c>
      <c r="G1354" s="42"/>
      <c r="H1354" s="42"/>
      <c r="I1354" s="156"/>
      <c r="J1354" s="42"/>
      <c r="K1354" s="42"/>
      <c r="L1354" s="46"/>
      <c r="M1354" s="260"/>
      <c r="N1354" s="261"/>
      <c r="O1354" s="93"/>
      <c r="P1354" s="93"/>
      <c r="Q1354" s="93"/>
      <c r="R1354" s="93"/>
      <c r="S1354" s="93"/>
      <c r="T1354" s="94"/>
      <c r="U1354" s="40"/>
      <c r="V1354" s="40"/>
      <c r="W1354" s="40"/>
      <c r="X1354" s="40"/>
      <c r="Y1354" s="40"/>
      <c r="Z1354" s="40"/>
      <c r="AA1354" s="40"/>
      <c r="AB1354" s="40"/>
      <c r="AC1354" s="40"/>
      <c r="AD1354" s="40"/>
      <c r="AE1354" s="40"/>
      <c r="AT1354" s="18" t="s">
        <v>194</v>
      </c>
      <c r="AU1354" s="18" t="s">
        <v>99</v>
      </c>
    </row>
    <row r="1355" s="2" customFormat="1" ht="16.5" customHeight="1">
      <c r="A1355" s="40"/>
      <c r="B1355" s="41"/>
      <c r="C1355" s="245" t="s">
        <v>2001</v>
      </c>
      <c r="D1355" s="245" t="s">
        <v>187</v>
      </c>
      <c r="E1355" s="246" t="s">
        <v>2002</v>
      </c>
      <c r="F1355" s="247" t="s">
        <v>2003</v>
      </c>
      <c r="G1355" s="248" t="s">
        <v>1882</v>
      </c>
      <c r="H1355" s="249">
        <v>3</v>
      </c>
      <c r="I1355" s="250"/>
      <c r="J1355" s="251">
        <f>ROUND(I1355*H1355,2)</f>
        <v>0</v>
      </c>
      <c r="K1355" s="247" t="s">
        <v>284</v>
      </c>
      <c r="L1355" s="46"/>
      <c r="M1355" s="252" t="s">
        <v>1</v>
      </c>
      <c r="N1355" s="253" t="s">
        <v>49</v>
      </c>
      <c r="O1355" s="93"/>
      <c r="P1355" s="254">
        <f>O1355*H1355</f>
        <v>0</v>
      </c>
      <c r="Q1355" s="254">
        <v>0</v>
      </c>
      <c r="R1355" s="254">
        <f>Q1355*H1355</f>
        <v>0</v>
      </c>
      <c r="S1355" s="254">
        <v>0</v>
      </c>
      <c r="T1355" s="255">
        <f>S1355*H1355</f>
        <v>0</v>
      </c>
      <c r="U1355" s="40"/>
      <c r="V1355" s="40"/>
      <c r="W1355" s="40"/>
      <c r="X1355" s="40"/>
      <c r="Y1355" s="40"/>
      <c r="Z1355" s="40"/>
      <c r="AA1355" s="40"/>
      <c r="AB1355" s="40"/>
      <c r="AC1355" s="40"/>
      <c r="AD1355" s="40"/>
      <c r="AE1355" s="40"/>
      <c r="AR1355" s="256" t="s">
        <v>332</v>
      </c>
      <c r="AT1355" s="256" t="s">
        <v>187</v>
      </c>
      <c r="AU1355" s="256" t="s">
        <v>99</v>
      </c>
      <c r="AY1355" s="18" t="s">
        <v>184</v>
      </c>
      <c r="BE1355" s="257">
        <f>IF(N1355="základní",J1355,0)</f>
        <v>0</v>
      </c>
      <c r="BF1355" s="257">
        <f>IF(N1355="snížená",J1355,0)</f>
        <v>0</v>
      </c>
      <c r="BG1355" s="257">
        <f>IF(N1355="zákl. přenesená",J1355,0)</f>
        <v>0</v>
      </c>
      <c r="BH1355" s="257">
        <f>IF(N1355="sníž. přenesená",J1355,0)</f>
        <v>0</v>
      </c>
      <c r="BI1355" s="257">
        <f>IF(N1355="nulová",J1355,0)</f>
        <v>0</v>
      </c>
      <c r="BJ1355" s="18" t="s">
        <v>99</v>
      </c>
      <c r="BK1355" s="257">
        <f>ROUND(I1355*H1355,2)</f>
        <v>0</v>
      </c>
      <c r="BL1355" s="18" t="s">
        <v>332</v>
      </c>
      <c r="BM1355" s="256" t="s">
        <v>2004</v>
      </c>
    </row>
    <row r="1356" s="2" customFormat="1">
      <c r="A1356" s="40"/>
      <c r="B1356" s="41"/>
      <c r="C1356" s="42"/>
      <c r="D1356" s="258" t="s">
        <v>194</v>
      </c>
      <c r="E1356" s="42"/>
      <c r="F1356" s="259" t="s">
        <v>1884</v>
      </c>
      <c r="G1356" s="42"/>
      <c r="H1356" s="42"/>
      <c r="I1356" s="156"/>
      <c r="J1356" s="42"/>
      <c r="K1356" s="42"/>
      <c r="L1356" s="46"/>
      <c r="M1356" s="260"/>
      <c r="N1356" s="261"/>
      <c r="O1356" s="93"/>
      <c r="P1356" s="93"/>
      <c r="Q1356" s="93"/>
      <c r="R1356" s="93"/>
      <c r="S1356" s="93"/>
      <c r="T1356" s="94"/>
      <c r="U1356" s="40"/>
      <c r="V1356" s="40"/>
      <c r="W1356" s="40"/>
      <c r="X1356" s="40"/>
      <c r="Y1356" s="40"/>
      <c r="Z1356" s="40"/>
      <c r="AA1356" s="40"/>
      <c r="AB1356" s="40"/>
      <c r="AC1356" s="40"/>
      <c r="AD1356" s="40"/>
      <c r="AE1356" s="40"/>
      <c r="AT1356" s="18" t="s">
        <v>194</v>
      </c>
      <c r="AU1356" s="18" t="s">
        <v>99</v>
      </c>
    </row>
    <row r="1357" s="2" customFormat="1" ht="16.5" customHeight="1">
      <c r="A1357" s="40"/>
      <c r="B1357" s="41"/>
      <c r="C1357" s="245" t="s">
        <v>2005</v>
      </c>
      <c r="D1357" s="245" t="s">
        <v>187</v>
      </c>
      <c r="E1357" s="246" t="s">
        <v>2006</v>
      </c>
      <c r="F1357" s="247" t="s">
        <v>2007</v>
      </c>
      <c r="G1357" s="248" t="s">
        <v>1882</v>
      </c>
      <c r="H1357" s="249">
        <v>3</v>
      </c>
      <c r="I1357" s="250"/>
      <c r="J1357" s="251">
        <f>ROUND(I1357*H1357,2)</f>
        <v>0</v>
      </c>
      <c r="K1357" s="247" t="s">
        <v>284</v>
      </c>
      <c r="L1357" s="46"/>
      <c r="M1357" s="252" t="s">
        <v>1</v>
      </c>
      <c r="N1357" s="253" t="s">
        <v>49</v>
      </c>
      <c r="O1357" s="93"/>
      <c r="P1357" s="254">
        <f>O1357*H1357</f>
        <v>0</v>
      </c>
      <c r="Q1357" s="254">
        <v>0</v>
      </c>
      <c r="R1357" s="254">
        <f>Q1357*H1357</f>
        <v>0</v>
      </c>
      <c r="S1357" s="254">
        <v>0</v>
      </c>
      <c r="T1357" s="255">
        <f>S1357*H1357</f>
        <v>0</v>
      </c>
      <c r="U1357" s="40"/>
      <c r="V1357" s="40"/>
      <c r="W1357" s="40"/>
      <c r="X1357" s="40"/>
      <c r="Y1357" s="40"/>
      <c r="Z1357" s="40"/>
      <c r="AA1357" s="40"/>
      <c r="AB1357" s="40"/>
      <c r="AC1357" s="40"/>
      <c r="AD1357" s="40"/>
      <c r="AE1357" s="40"/>
      <c r="AR1357" s="256" t="s">
        <v>332</v>
      </c>
      <c r="AT1357" s="256" t="s">
        <v>187</v>
      </c>
      <c r="AU1357" s="256" t="s">
        <v>99</v>
      </c>
      <c r="AY1357" s="18" t="s">
        <v>184</v>
      </c>
      <c r="BE1357" s="257">
        <f>IF(N1357="základní",J1357,0)</f>
        <v>0</v>
      </c>
      <c r="BF1357" s="257">
        <f>IF(N1357="snížená",J1357,0)</f>
        <v>0</v>
      </c>
      <c r="BG1357" s="257">
        <f>IF(N1357="zákl. přenesená",J1357,0)</f>
        <v>0</v>
      </c>
      <c r="BH1357" s="257">
        <f>IF(N1357="sníž. přenesená",J1357,0)</f>
        <v>0</v>
      </c>
      <c r="BI1357" s="257">
        <f>IF(N1357="nulová",J1357,0)</f>
        <v>0</v>
      </c>
      <c r="BJ1357" s="18" t="s">
        <v>99</v>
      </c>
      <c r="BK1357" s="257">
        <f>ROUND(I1357*H1357,2)</f>
        <v>0</v>
      </c>
      <c r="BL1357" s="18" t="s">
        <v>332</v>
      </c>
      <c r="BM1357" s="256" t="s">
        <v>2008</v>
      </c>
    </row>
    <row r="1358" s="2" customFormat="1">
      <c r="A1358" s="40"/>
      <c r="B1358" s="41"/>
      <c r="C1358" s="42"/>
      <c r="D1358" s="258" t="s">
        <v>194</v>
      </c>
      <c r="E1358" s="42"/>
      <c r="F1358" s="259" t="s">
        <v>1884</v>
      </c>
      <c r="G1358" s="42"/>
      <c r="H1358" s="42"/>
      <c r="I1358" s="156"/>
      <c r="J1358" s="42"/>
      <c r="K1358" s="42"/>
      <c r="L1358" s="46"/>
      <c r="M1358" s="260"/>
      <c r="N1358" s="261"/>
      <c r="O1358" s="93"/>
      <c r="P1358" s="93"/>
      <c r="Q1358" s="93"/>
      <c r="R1358" s="93"/>
      <c r="S1358" s="93"/>
      <c r="T1358" s="94"/>
      <c r="U1358" s="40"/>
      <c r="V1358" s="40"/>
      <c r="W1358" s="40"/>
      <c r="X1358" s="40"/>
      <c r="Y1358" s="40"/>
      <c r="Z1358" s="40"/>
      <c r="AA1358" s="40"/>
      <c r="AB1358" s="40"/>
      <c r="AC1358" s="40"/>
      <c r="AD1358" s="40"/>
      <c r="AE1358" s="40"/>
      <c r="AT1358" s="18" t="s">
        <v>194</v>
      </c>
      <c r="AU1358" s="18" t="s">
        <v>99</v>
      </c>
    </row>
    <row r="1359" s="2" customFormat="1" ht="16.5" customHeight="1">
      <c r="A1359" s="40"/>
      <c r="B1359" s="41"/>
      <c r="C1359" s="245" t="s">
        <v>2009</v>
      </c>
      <c r="D1359" s="245" t="s">
        <v>187</v>
      </c>
      <c r="E1359" s="246" t="s">
        <v>2010</v>
      </c>
      <c r="F1359" s="247" t="s">
        <v>2011</v>
      </c>
      <c r="G1359" s="248" t="s">
        <v>1882</v>
      </c>
      <c r="H1359" s="249">
        <v>3</v>
      </c>
      <c r="I1359" s="250"/>
      <c r="J1359" s="251">
        <f>ROUND(I1359*H1359,2)</f>
        <v>0</v>
      </c>
      <c r="K1359" s="247" t="s">
        <v>284</v>
      </c>
      <c r="L1359" s="46"/>
      <c r="M1359" s="252" t="s">
        <v>1</v>
      </c>
      <c r="N1359" s="253" t="s">
        <v>49</v>
      </c>
      <c r="O1359" s="93"/>
      <c r="P1359" s="254">
        <f>O1359*H1359</f>
        <v>0</v>
      </c>
      <c r="Q1359" s="254">
        <v>0</v>
      </c>
      <c r="R1359" s="254">
        <f>Q1359*H1359</f>
        <v>0</v>
      </c>
      <c r="S1359" s="254">
        <v>0</v>
      </c>
      <c r="T1359" s="255">
        <f>S1359*H1359</f>
        <v>0</v>
      </c>
      <c r="U1359" s="40"/>
      <c r="V1359" s="40"/>
      <c r="W1359" s="40"/>
      <c r="X1359" s="40"/>
      <c r="Y1359" s="40"/>
      <c r="Z1359" s="40"/>
      <c r="AA1359" s="40"/>
      <c r="AB1359" s="40"/>
      <c r="AC1359" s="40"/>
      <c r="AD1359" s="40"/>
      <c r="AE1359" s="40"/>
      <c r="AR1359" s="256" t="s">
        <v>332</v>
      </c>
      <c r="AT1359" s="256" t="s">
        <v>187</v>
      </c>
      <c r="AU1359" s="256" t="s">
        <v>99</v>
      </c>
      <c r="AY1359" s="18" t="s">
        <v>184</v>
      </c>
      <c r="BE1359" s="257">
        <f>IF(N1359="základní",J1359,0)</f>
        <v>0</v>
      </c>
      <c r="BF1359" s="257">
        <f>IF(N1359="snížená",J1359,0)</f>
        <v>0</v>
      </c>
      <c r="BG1359" s="257">
        <f>IF(N1359="zákl. přenesená",J1359,0)</f>
        <v>0</v>
      </c>
      <c r="BH1359" s="257">
        <f>IF(N1359="sníž. přenesená",J1359,0)</f>
        <v>0</v>
      </c>
      <c r="BI1359" s="257">
        <f>IF(N1359="nulová",J1359,0)</f>
        <v>0</v>
      </c>
      <c r="BJ1359" s="18" t="s">
        <v>99</v>
      </c>
      <c r="BK1359" s="257">
        <f>ROUND(I1359*H1359,2)</f>
        <v>0</v>
      </c>
      <c r="BL1359" s="18" t="s">
        <v>332</v>
      </c>
      <c r="BM1359" s="256" t="s">
        <v>2012</v>
      </c>
    </row>
    <row r="1360" s="2" customFormat="1">
      <c r="A1360" s="40"/>
      <c r="B1360" s="41"/>
      <c r="C1360" s="42"/>
      <c r="D1360" s="258" t="s">
        <v>194</v>
      </c>
      <c r="E1360" s="42"/>
      <c r="F1360" s="259" t="s">
        <v>1884</v>
      </c>
      <c r="G1360" s="42"/>
      <c r="H1360" s="42"/>
      <c r="I1360" s="156"/>
      <c r="J1360" s="42"/>
      <c r="K1360" s="42"/>
      <c r="L1360" s="46"/>
      <c r="M1360" s="260"/>
      <c r="N1360" s="261"/>
      <c r="O1360" s="93"/>
      <c r="P1360" s="93"/>
      <c r="Q1360" s="93"/>
      <c r="R1360" s="93"/>
      <c r="S1360" s="93"/>
      <c r="T1360" s="94"/>
      <c r="U1360" s="40"/>
      <c r="V1360" s="40"/>
      <c r="W1360" s="40"/>
      <c r="X1360" s="40"/>
      <c r="Y1360" s="40"/>
      <c r="Z1360" s="40"/>
      <c r="AA1360" s="40"/>
      <c r="AB1360" s="40"/>
      <c r="AC1360" s="40"/>
      <c r="AD1360" s="40"/>
      <c r="AE1360" s="40"/>
      <c r="AT1360" s="18" t="s">
        <v>194</v>
      </c>
      <c r="AU1360" s="18" t="s">
        <v>99</v>
      </c>
    </row>
    <row r="1361" s="2" customFormat="1" ht="16.5" customHeight="1">
      <c r="A1361" s="40"/>
      <c r="B1361" s="41"/>
      <c r="C1361" s="245" t="s">
        <v>2013</v>
      </c>
      <c r="D1361" s="245" t="s">
        <v>187</v>
      </c>
      <c r="E1361" s="246" t="s">
        <v>2014</v>
      </c>
      <c r="F1361" s="247" t="s">
        <v>2015</v>
      </c>
      <c r="G1361" s="248" t="s">
        <v>1882</v>
      </c>
      <c r="H1361" s="249">
        <v>1</v>
      </c>
      <c r="I1361" s="250"/>
      <c r="J1361" s="251">
        <f>ROUND(I1361*H1361,2)</f>
        <v>0</v>
      </c>
      <c r="K1361" s="247" t="s">
        <v>284</v>
      </c>
      <c r="L1361" s="46"/>
      <c r="M1361" s="252" t="s">
        <v>1</v>
      </c>
      <c r="N1361" s="253" t="s">
        <v>49</v>
      </c>
      <c r="O1361" s="93"/>
      <c r="P1361" s="254">
        <f>O1361*H1361</f>
        <v>0</v>
      </c>
      <c r="Q1361" s="254">
        <v>0</v>
      </c>
      <c r="R1361" s="254">
        <f>Q1361*H1361</f>
        <v>0</v>
      </c>
      <c r="S1361" s="254">
        <v>0</v>
      </c>
      <c r="T1361" s="255">
        <f>S1361*H1361</f>
        <v>0</v>
      </c>
      <c r="U1361" s="40"/>
      <c r="V1361" s="40"/>
      <c r="W1361" s="40"/>
      <c r="X1361" s="40"/>
      <c r="Y1361" s="40"/>
      <c r="Z1361" s="40"/>
      <c r="AA1361" s="40"/>
      <c r="AB1361" s="40"/>
      <c r="AC1361" s="40"/>
      <c r="AD1361" s="40"/>
      <c r="AE1361" s="40"/>
      <c r="AR1361" s="256" t="s">
        <v>332</v>
      </c>
      <c r="AT1361" s="256" t="s">
        <v>187</v>
      </c>
      <c r="AU1361" s="256" t="s">
        <v>99</v>
      </c>
      <c r="AY1361" s="18" t="s">
        <v>184</v>
      </c>
      <c r="BE1361" s="257">
        <f>IF(N1361="základní",J1361,0)</f>
        <v>0</v>
      </c>
      <c r="BF1361" s="257">
        <f>IF(N1361="snížená",J1361,0)</f>
        <v>0</v>
      </c>
      <c r="BG1361" s="257">
        <f>IF(N1361="zákl. přenesená",J1361,0)</f>
        <v>0</v>
      </c>
      <c r="BH1361" s="257">
        <f>IF(N1361="sníž. přenesená",J1361,0)</f>
        <v>0</v>
      </c>
      <c r="BI1361" s="257">
        <f>IF(N1361="nulová",J1361,0)</f>
        <v>0</v>
      </c>
      <c r="BJ1361" s="18" t="s">
        <v>99</v>
      </c>
      <c r="BK1361" s="257">
        <f>ROUND(I1361*H1361,2)</f>
        <v>0</v>
      </c>
      <c r="BL1361" s="18" t="s">
        <v>332</v>
      </c>
      <c r="BM1361" s="256" t="s">
        <v>2016</v>
      </c>
    </row>
    <row r="1362" s="2" customFormat="1">
      <c r="A1362" s="40"/>
      <c r="B1362" s="41"/>
      <c r="C1362" s="42"/>
      <c r="D1362" s="258" t="s">
        <v>194</v>
      </c>
      <c r="E1362" s="42"/>
      <c r="F1362" s="259" t="s">
        <v>1884</v>
      </c>
      <c r="G1362" s="42"/>
      <c r="H1362" s="42"/>
      <c r="I1362" s="156"/>
      <c r="J1362" s="42"/>
      <c r="K1362" s="42"/>
      <c r="L1362" s="46"/>
      <c r="M1362" s="260"/>
      <c r="N1362" s="261"/>
      <c r="O1362" s="93"/>
      <c r="P1362" s="93"/>
      <c r="Q1362" s="93"/>
      <c r="R1362" s="93"/>
      <c r="S1362" s="93"/>
      <c r="T1362" s="94"/>
      <c r="U1362" s="40"/>
      <c r="V1362" s="40"/>
      <c r="W1362" s="40"/>
      <c r="X1362" s="40"/>
      <c r="Y1362" s="40"/>
      <c r="Z1362" s="40"/>
      <c r="AA1362" s="40"/>
      <c r="AB1362" s="40"/>
      <c r="AC1362" s="40"/>
      <c r="AD1362" s="40"/>
      <c r="AE1362" s="40"/>
      <c r="AT1362" s="18" t="s">
        <v>194</v>
      </c>
      <c r="AU1362" s="18" t="s">
        <v>99</v>
      </c>
    </row>
    <row r="1363" s="2" customFormat="1" ht="21.75" customHeight="1">
      <c r="A1363" s="40"/>
      <c r="B1363" s="41"/>
      <c r="C1363" s="245" t="s">
        <v>2017</v>
      </c>
      <c r="D1363" s="245" t="s">
        <v>187</v>
      </c>
      <c r="E1363" s="246" t="s">
        <v>2018</v>
      </c>
      <c r="F1363" s="247" t="s">
        <v>2019</v>
      </c>
      <c r="G1363" s="248" t="s">
        <v>1882</v>
      </c>
      <c r="H1363" s="249">
        <v>1</v>
      </c>
      <c r="I1363" s="250"/>
      <c r="J1363" s="251">
        <f>ROUND(I1363*H1363,2)</f>
        <v>0</v>
      </c>
      <c r="K1363" s="247" t="s">
        <v>284</v>
      </c>
      <c r="L1363" s="46"/>
      <c r="M1363" s="252" t="s">
        <v>1</v>
      </c>
      <c r="N1363" s="253" t="s">
        <v>49</v>
      </c>
      <c r="O1363" s="93"/>
      <c r="P1363" s="254">
        <f>O1363*H1363</f>
        <v>0</v>
      </c>
      <c r="Q1363" s="254">
        <v>0</v>
      </c>
      <c r="R1363" s="254">
        <f>Q1363*H1363</f>
        <v>0</v>
      </c>
      <c r="S1363" s="254">
        <v>0</v>
      </c>
      <c r="T1363" s="255">
        <f>S1363*H1363</f>
        <v>0</v>
      </c>
      <c r="U1363" s="40"/>
      <c r="V1363" s="40"/>
      <c r="W1363" s="40"/>
      <c r="X1363" s="40"/>
      <c r="Y1363" s="40"/>
      <c r="Z1363" s="40"/>
      <c r="AA1363" s="40"/>
      <c r="AB1363" s="40"/>
      <c r="AC1363" s="40"/>
      <c r="AD1363" s="40"/>
      <c r="AE1363" s="40"/>
      <c r="AR1363" s="256" t="s">
        <v>332</v>
      </c>
      <c r="AT1363" s="256" t="s">
        <v>187</v>
      </c>
      <c r="AU1363" s="256" t="s">
        <v>99</v>
      </c>
      <c r="AY1363" s="18" t="s">
        <v>184</v>
      </c>
      <c r="BE1363" s="257">
        <f>IF(N1363="základní",J1363,0)</f>
        <v>0</v>
      </c>
      <c r="BF1363" s="257">
        <f>IF(N1363="snížená",J1363,0)</f>
        <v>0</v>
      </c>
      <c r="BG1363" s="257">
        <f>IF(N1363="zákl. přenesená",J1363,0)</f>
        <v>0</v>
      </c>
      <c r="BH1363" s="257">
        <f>IF(N1363="sníž. přenesená",J1363,0)</f>
        <v>0</v>
      </c>
      <c r="BI1363" s="257">
        <f>IF(N1363="nulová",J1363,0)</f>
        <v>0</v>
      </c>
      <c r="BJ1363" s="18" t="s">
        <v>99</v>
      </c>
      <c r="BK1363" s="257">
        <f>ROUND(I1363*H1363,2)</f>
        <v>0</v>
      </c>
      <c r="BL1363" s="18" t="s">
        <v>332</v>
      </c>
      <c r="BM1363" s="256" t="s">
        <v>2020</v>
      </c>
    </row>
    <row r="1364" s="2" customFormat="1">
      <c r="A1364" s="40"/>
      <c r="B1364" s="41"/>
      <c r="C1364" s="42"/>
      <c r="D1364" s="258" t="s">
        <v>194</v>
      </c>
      <c r="E1364" s="42"/>
      <c r="F1364" s="259" t="s">
        <v>2021</v>
      </c>
      <c r="G1364" s="42"/>
      <c r="H1364" s="42"/>
      <c r="I1364" s="156"/>
      <c r="J1364" s="42"/>
      <c r="K1364" s="42"/>
      <c r="L1364" s="46"/>
      <c r="M1364" s="260"/>
      <c r="N1364" s="261"/>
      <c r="O1364" s="93"/>
      <c r="P1364" s="93"/>
      <c r="Q1364" s="93"/>
      <c r="R1364" s="93"/>
      <c r="S1364" s="93"/>
      <c r="T1364" s="94"/>
      <c r="U1364" s="40"/>
      <c r="V1364" s="40"/>
      <c r="W1364" s="40"/>
      <c r="X1364" s="40"/>
      <c r="Y1364" s="40"/>
      <c r="Z1364" s="40"/>
      <c r="AA1364" s="40"/>
      <c r="AB1364" s="40"/>
      <c r="AC1364" s="40"/>
      <c r="AD1364" s="40"/>
      <c r="AE1364" s="40"/>
      <c r="AT1364" s="18" t="s">
        <v>194</v>
      </c>
      <c r="AU1364" s="18" t="s">
        <v>99</v>
      </c>
    </row>
    <row r="1365" s="2" customFormat="1" ht="21.75" customHeight="1">
      <c r="A1365" s="40"/>
      <c r="B1365" s="41"/>
      <c r="C1365" s="245" t="s">
        <v>2022</v>
      </c>
      <c r="D1365" s="245" t="s">
        <v>187</v>
      </c>
      <c r="E1365" s="246" t="s">
        <v>2023</v>
      </c>
      <c r="F1365" s="247" t="s">
        <v>2024</v>
      </c>
      <c r="G1365" s="248" t="s">
        <v>1882</v>
      </c>
      <c r="H1365" s="249">
        <v>1</v>
      </c>
      <c r="I1365" s="250"/>
      <c r="J1365" s="251">
        <f>ROUND(I1365*H1365,2)</f>
        <v>0</v>
      </c>
      <c r="K1365" s="247" t="s">
        <v>284</v>
      </c>
      <c r="L1365" s="46"/>
      <c r="M1365" s="252" t="s">
        <v>1</v>
      </c>
      <c r="N1365" s="253" t="s">
        <v>49</v>
      </c>
      <c r="O1365" s="93"/>
      <c r="P1365" s="254">
        <f>O1365*H1365</f>
        <v>0</v>
      </c>
      <c r="Q1365" s="254">
        <v>0</v>
      </c>
      <c r="R1365" s="254">
        <f>Q1365*H1365</f>
        <v>0</v>
      </c>
      <c r="S1365" s="254">
        <v>0</v>
      </c>
      <c r="T1365" s="255">
        <f>S1365*H1365</f>
        <v>0</v>
      </c>
      <c r="U1365" s="40"/>
      <c r="V1365" s="40"/>
      <c r="W1365" s="40"/>
      <c r="X1365" s="40"/>
      <c r="Y1365" s="40"/>
      <c r="Z1365" s="40"/>
      <c r="AA1365" s="40"/>
      <c r="AB1365" s="40"/>
      <c r="AC1365" s="40"/>
      <c r="AD1365" s="40"/>
      <c r="AE1365" s="40"/>
      <c r="AR1365" s="256" t="s">
        <v>332</v>
      </c>
      <c r="AT1365" s="256" t="s">
        <v>187</v>
      </c>
      <c r="AU1365" s="256" t="s">
        <v>99</v>
      </c>
      <c r="AY1365" s="18" t="s">
        <v>184</v>
      </c>
      <c r="BE1365" s="257">
        <f>IF(N1365="základní",J1365,0)</f>
        <v>0</v>
      </c>
      <c r="BF1365" s="257">
        <f>IF(N1365="snížená",J1365,0)</f>
        <v>0</v>
      </c>
      <c r="BG1365" s="257">
        <f>IF(N1365="zákl. přenesená",J1365,0)</f>
        <v>0</v>
      </c>
      <c r="BH1365" s="257">
        <f>IF(N1365="sníž. přenesená",J1365,0)</f>
        <v>0</v>
      </c>
      <c r="BI1365" s="257">
        <f>IF(N1365="nulová",J1365,0)</f>
        <v>0</v>
      </c>
      <c r="BJ1365" s="18" t="s">
        <v>99</v>
      </c>
      <c r="BK1365" s="257">
        <f>ROUND(I1365*H1365,2)</f>
        <v>0</v>
      </c>
      <c r="BL1365" s="18" t="s">
        <v>332</v>
      </c>
      <c r="BM1365" s="256" t="s">
        <v>2025</v>
      </c>
    </row>
    <row r="1366" s="2" customFormat="1">
      <c r="A1366" s="40"/>
      <c r="B1366" s="41"/>
      <c r="C1366" s="42"/>
      <c r="D1366" s="258" t="s">
        <v>194</v>
      </c>
      <c r="E1366" s="42"/>
      <c r="F1366" s="259" t="s">
        <v>2021</v>
      </c>
      <c r="G1366" s="42"/>
      <c r="H1366" s="42"/>
      <c r="I1366" s="156"/>
      <c r="J1366" s="42"/>
      <c r="K1366" s="42"/>
      <c r="L1366" s="46"/>
      <c r="M1366" s="260"/>
      <c r="N1366" s="261"/>
      <c r="O1366" s="93"/>
      <c r="P1366" s="93"/>
      <c r="Q1366" s="93"/>
      <c r="R1366" s="93"/>
      <c r="S1366" s="93"/>
      <c r="T1366" s="94"/>
      <c r="U1366" s="40"/>
      <c r="V1366" s="40"/>
      <c r="W1366" s="40"/>
      <c r="X1366" s="40"/>
      <c r="Y1366" s="40"/>
      <c r="Z1366" s="40"/>
      <c r="AA1366" s="40"/>
      <c r="AB1366" s="40"/>
      <c r="AC1366" s="40"/>
      <c r="AD1366" s="40"/>
      <c r="AE1366" s="40"/>
      <c r="AT1366" s="18" t="s">
        <v>194</v>
      </c>
      <c r="AU1366" s="18" t="s">
        <v>99</v>
      </c>
    </row>
    <row r="1367" s="2" customFormat="1" ht="21.75" customHeight="1">
      <c r="A1367" s="40"/>
      <c r="B1367" s="41"/>
      <c r="C1367" s="245" t="s">
        <v>2026</v>
      </c>
      <c r="D1367" s="245" t="s">
        <v>187</v>
      </c>
      <c r="E1367" s="246" t="s">
        <v>2027</v>
      </c>
      <c r="F1367" s="247" t="s">
        <v>2028</v>
      </c>
      <c r="G1367" s="248" t="s">
        <v>1882</v>
      </c>
      <c r="H1367" s="249">
        <v>1</v>
      </c>
      <c r="I1367" s="250"/>
      <c r="J1367" s="251">
        <f>ROUND(I1367*H1367,2)</f>
        <v>0</v>
      </c>
      <c r="K1367" s="247" t="s">
        <v>284</v>
      </c>
      <c r="L1367" s="46"/>
      <c r="M1367" s="252" t="s">
        <v>1</v>
      </c>
      <c r="N1367" s="253" t="s">
        <v>49</v>
      </c>
      <c r="O1367" s="93"/>
      <c r="P1367" s="254">
        <f>O1367*H1367</f>
        <v>0</v>
      </c>
      <c r="Q1367" s="254">
        <v>0</v>
      </c>
      <c r="R1367" s="254">
        <f>Q1367*H1367</f>
        <v>0</v>
      </c>
      <c r="S1367" s="254">
        <v>0</v>
      </c>
      <c r="T1367" s="255">
        <f>S1367*H1367</f>
        <v>0</v>
      </c>
      <c r="U1367" s="40"/>
      <c r="V1367" s="40"/>
      <c r="W1367" s="40"/>
      <c r="X1367" s="40"/>
      <c r="Y1367" s="40"/>
      <c r="Z1367" s="40"/>
      <c r="AA1367" s="40"/>
      <c r="AB1367" s="40"/>
      <c r="AC1367" s="40"/>
      <c r="AD1367" s="40"/>
      <c r="AE1367" s="40"/>
      <c r="AR1367" s="256" t="s">
        <v>332</v>
      </c>
      <c r="AT1367" s="256" t="s">
        <v>187</v>
      </c>
      <c r="AU1367" s="256" t="s">
        <v>99</v>
      </c>
      <c r="AY1367" s="18" t="s">
        <v>184</v>
      </c>
      <c r="BE1367" s="257">
        <f>IF(N1367="základní",J1367,0)</f>
        <v>0</v>
      </c>
      <c r="BF1367" s="257">
        <f>IF(N1367="snížená",J1367,0)</f>
        <v>0</v>
      </c>
      <c r="BG1367" s="257">
        <f>IF(N1367="zákl. přenesená",J1367,0)</f>
        <v>0</v>
      </c>
      <c r="BH1367" s="257">
        <f>IF(N1367="sníž. přenesená",J1367,0)</f>
        <v>0</v>
      </c>
      <c r="BI1367" s="257">
        <f>IF(N1367="nulová",J1367,0)</f>
        <v>0</v>
      </c>
      <c r="BJ1367" s="18" t="s">
        <v>99</v>
      </c>
      <c r="BK1367" s="257">
        <f>ROUND(I1367*H1367,2)</f>
        <v>0</v>
      </c>
      <c r="BL1367" s="18" t="s">
        <v>332</v>
      </c>
      <c r="BM1367" s="256" t="s">
        <v>2029</v>
      </c>
    </row>
    <row r="1368" s="2" customFormat="1">
      <c r="A1368" s="40"/>
      <c r="B1368" s="41"/>
      <c r="C1368" s="42"/>
      <c r="D1368" s="258" t="s">
        <v>194</v>
      </c>
      <c r="E1368" s="42"/>
      <c r="F1368" s="259" t="s">
        <v>2021</v>
      </c>
      <c r="G1368" s="42"/>
      <c r="H1368" s="42"/>
      <c r="I1368" s="156"/>
      <c r="J1368" s="42"/>
      <c r="K1368" s="42"/>
      <c r="L1368" s="46"/>
      <c r="M1368" s="260"/>
      <c r="N1368" s="261"/>
      <c r="O1368" s="93"/>
      <c r="P1368" s="93"/>
      <c r="Q1368" s="93"/>
      <c r="R1368" s="93"/>
      <c r="S1368" s="93"/>
      <c r="T1368" s="94"/>
      <c r="U1368" s="40"/>
      <c r="V1368" s="40"/>
      <c r="W1368" s="40"/>
      <c r="X1368" s="40"/>
      <c r="Y1368" s="40"/>
      <c r="Z1368" s="40"/>
      <c r="AA1368" s="40"/>
      <c r="AB1368" s="40"/>
      <c r="AC1368" s="40"/>
      <c r="AD1368" s="40"/>
      <c r="AE1368" s="40"/>
      <c r="AT1368" s="18" t="s">
        <v>194</v>
      </c>
      <c r="AU1368" s="18" t="s">
        <v>99</v>
      </c>
    </row>
    <row r="1369" s="2" customFormat="1" ht="21.75" customHeight="1">
      <c r="A1369" s="40"/>
      <c r="B1369" s="41"/>
      <c r="C1369" s="245" t="s">
        <v>2030</v>
      </c>
      <c r="D1369" s="245" t="s">
        <v>187</v>
      </c>
      <c r="E1369" s="246" t="s">
        <v>2031</v>
      </c>
      <c r="F1369" s="247" t="s">
        <v>2032</v>
      </c>
      <c r="G1369" s="248" t="s">
        <v>1882</v>
      </c>
      <c r="H1369" s="249">
        <v>1</v>
      </c>
      <c r="I1369" s="250"/>
      <c r="J1369" s="251">
        <f>ROUND(I1369*H1369,2)</f>
        <v>0</v>
      </c>
      <c r="K1369" s="247" t="s">
        <v>284</v>
      </c>
      <c r="L1369" s="46"/>
      <c r="M1369" s="252" t="s">
        <v>1</v>
      </c>
      <c r="N1369" s="253" t="s">
        <v>49</v>
      </c>
      <c r="O1369" s="93"/>
      <c r="P1369" s="254">
        <f>O1369*H1369</f>
        <v>0</v>
      </c>
      <c r="Q1369" s="254">
        <v>0</v>
      </c>
      <c r="R1369" s="254">
        <f>Q1369*H1369</f>
        <v>0</v>
      </c>
      <c r="S1369" s="254">
        <v>0</v>
      </c>
      <c r="T1369" s="255">
        <f>S1369*H1369</f>
        <v>0</v>
      </c>
      <c r="U1369" s="40"/>
      <c r="V1369" s="40"/>
      <c r="W1369" s="40"/>
      <c r="X1369" s="40"/>
      <c r="Y1369" s="40"/>
      <c r="Z1369" s="40"/>
      <c r="AA1369" s="40"/>
      <c r="AB1369" s="40"/>
      <c r="AC1369" s="40"/>
      <c r="AD1369" s="40"/>
      <c r="AE1369" s="40"/>
      <c r="AR1369" s="256" t="s">
        <v>332</v>
      </c>
      <c r="AT1369" s="256" t="s">
        <v>187</v>
      </c>
      <c r="AU1369" s="256" t="s">
        <v>99</v>
      </c>
      <c r="AY1369" s="18" t="s">
        <v>184</v>
      </c>
      <c r="BE1369" s="257">
        <f>IF(N1369="základní",J1369,0)</f>
        <v>0</v>
      </c>
      <c r="BF1369" s="257">
        <f>IF(N1369="snížená",J1369,0)</f>
        <v>0</v>
      </c>
      <c r="BG1369" s="257">
        <f>IF(N1369="zákl. přenesená",J1369,0)</f>
        <v>0</v>
      </c>
      <c r="BH1369" s="257">
        <f>IF(N1369="sníž. přenesená",J1369,0)</f>
        <v>0</v>
      </c>
      <c r="BI1369" s="257">
        <f>IF(N1369="nulová",J1369,0)</f>
        <v>0</v>
      </c>
      <c r="BJ1369" s="18" t="s">
        <v>99</v>
      </c>
      <c r="BK1369" s="257">
        <f>ROUND(I1369*H1369,2)</f>
        <v>0</v>
      </c>
      <c r="BL1369" s="18" t="s">
        <v>332</v>
      </c>
      <c r="BM1369" s="256" t="s">
        <v>2033</v>
      </c>
    </row>
    <row r="1370" s="2" customFormat="1">
      <c r="A1370" s="40"/>
      <c r="B1370" s="41"/>
      <c r="C1370" s="42"/>
      <c r="D1370" s="258" t="s">
        <v>194</v>
      </c>
      <c r="E1370" s="42"/>
      <c r="F1370" s="259" t="s">
        <v>2021</v>
      </c>
      <c r="G1370" s="42"/>
      <c r="H1370" s="42"/>
      <c r="I1370" s="156"/>
      <c r="J1370" s="42"/>
      <c r="K1370" s="42"/>
      <c r="L1370" s="46"/>
      <c r="M1370" s="260"/>
      <c r="N1370" s="261"/>
      <c r="O1370" s="93"/>
      <c r="P1370" s="93"/>
      <c r="Q1370" s="93"/>
      <c r="R1370" s="93"/>
      <c r="S1370" s="93"/>
      <c r="T1370" s="94"/>
      <c r="U1370" s="40"/>
      <c r="V1370" s="40"/>
      <c r="W1370" s="40"/>
      <c r="X1370" s="40"/>
      <c r="Y1370" s="40"/>
      <c r="Z1370" s="40"/>
      <c r="AA1370" s="40"/>
      <c r="AB1370" s="40"/>
      <c r="AC1370" s="40"/>
      <c r="AD1370" s="40"/>
      <c r="AE1370" s="40"/>
      <c r="AT1370" s="18" t="s">
        <v>194</v>
      </c>
      <c r="AU1370" s="18" t="s">
        <v>99</v>
      </c>
    </row>
    <row r="1371" s="2" customFormat="1" ht="16.5" customHeight="1">
      <c r="A1371" s="40"/>
      <c r="B1371" s="41"/>
      <c r="C1371" s="245" t="s">
        <v>2034</v>
      </c>
      <c r="D1371" s="245" t="s">
        <v>187</v>
      </c>
      <c r="E1371" s="246" t="s">
        <v>2035</v>
      </c>
      <c r="F1371" s="247" t="s">
        <v>2036</v>
      </c>
      <c r="G1371" s="248" t="s">
        <v>1810</v>
      </c>
      <c r="H1371" s="249">
        <v>48</v>
      </c>
      <c r="I1371" s="250"/>
      <c r="J1371" s="251">
        <f>ROUND(I1371*H1371,2)</f>
        <v>0</v>
      </c>
      <c r="K1371" s="247" t="s">
        <v>284</v>
      </c>
      <c r="L1371" s="46"/>
      <c r="M1371" s="252" t="s">
        <v>1</v>
      </c>
      <c r="N1371" s="253" t="s">
        <v>49</v>
      </c>
      <c r="O1371" s="93"/>
      <c r="P1371" s="254">
        <f>O1371*H1371</f>
        <v>0</v>
      </c>
      <c r="Q1371" s="254">
        <v>0</v>
      </c>
      <c r="R1371" s="254">
        <f>Q1371*H1371</f>
        <v>0</v>
      </c>
      <c r="S1371" s="254">
        <v>0</v>
      </c>
      <c r="T1371" s="255">
        <f>S1371*H1371</f>
        <v>0</v>
      </c>
      <c r="U1371" s="40"/>
      <c r="V1371" s="40"/>
      <c r="W1371" s="40"/>
      <c r="X1371" s="40"/>
      <c r="Y1371" s="40"/>
      <c r="Z1371" s="40"/>
      <c r="AA1371" s="40"/>
      <c r="AB1371" s="40"/>
      <c r="AC1371" s="40"/>
      <c r="AD1371" s="40"/>
      <c r="AE1371" s="40"/>
      <c r="AR1371" s="256" t="s">
        <v>332</v>
      </c>
      <c r="AT1371" s="256" t="s">
        <v>187</v>
      </c>
      <c r="AU1371" s="256" t="s">
        <v>99</v>
      </c>
      <c r="AY1371" s="18" t="s">
        <v>184</v>
      </c>
      <c r="BE1371" s="257">
        <f>IF(N1371="základní",J1371,0)</f>
        <v>0</v>
      </c>
      <c r="BF1371" s="257">
        <f>IF(N1371="snížená",J1371,0)</f>
        <v>0</v>
      </c>
      <c r="BG1371" s="257">
        <f>IF(N1371="zákl. přenesená",J1371,0)</f>
        <v>0</v>
      </c>
      <c r="BH1371" s="257">
        <f>IF(N1371="sníž. přenesená",J1371,0)</f>
        <v>0</v>
      </c>
      <c r="BI1371" s="257">
        <f>IF(N1371="nulová",J1371,0)</f>
        <v>0</v>
      </c>
      <c r="BJ1371" s="18" t="s">
        <v>99</v>
      </c>
      <c r="BK1371" s="257">
        <f>ROUND(I1371*H1371,2)</f>
        <v>0</v>
      </c>
      <c r="BL1371" s="18" t="s">
        <v>332</v>
      </c>
      <c r="BM1371" s="256" t="s">
        <v>2037</v>
      </c>
    </row>
    <row r="1372" s="2" customFormat="1">
      <c r="A1372" s="40"/>
      <c r="B1372" s="41"/>
      <c r="C1372" s="42"/>
      <c r="D1372" s="258" t="s">
        <v>194</v>
      </c>
      <c r="E1372" s="42"/>
      <c r="F1372" s="259" t="s">
        <v>2038</v>
      </c>
      <c r="G1372" s="42"/>
      <c r="H1372" s="42"/>
      <c r="I1372" s="156"/>
      <c r="J1372" s="42"/>
      <c r="K1372" s="42"/>
      <c r="L1372" s="46"/>
      <c r="M1372" s="260"/>
      <c r="N1372" s="261"/>
      <c r="O1372" s="93"/>
      <c r="P1372" s="93"/>
      <c r="Q1372" s="93"/>
      <c r="R1372" s="93"/>
      <c r="S1372" s="93"/>
      <c r="T1372" s="94"/>
      <c r="U1372" s="40"/>
      <c r="V1372" s="40"/>
      <c r="W1372" s="40"/>
      <c r="X1372" s="40"/>
      <c r="Y1372" s="40"/>
      <c r="Z1372" s="40"/>
      <c r="AA1372" s="40"/>
      <c r="AB1372" s="40"/>
      <c r="AC1372" s="40"/>
      <c r="AD1372" s="40"/>
      <c r="AE1372" s="40"/>
      <c r="AT1372" s="18" t="s">
        <v>194</v>
      </c>
      <c r="AU1372" s="18" t="s">
        <v>99</v>
      </c>
    </row>
    <row r="1373" s="2" customFormat="1" ht="16.5" customHeight="1">
      <c r="A1373" s="40"/>
      <c r="B1373" s="41"/>
      <c r="C1373" s="245" t="s">
        <v>2039</v>
      </c>
      <c r="D1373" s="245" t="s">
        <v>187</v>
      </c>
      <c r="E1373" s="246" t="s">
        <v>2040</v>
      </c>
      <c r="F1373" s="247" t="s">
        <v>2041</v>
      </c>
      <c r="G1373" s="248" t="s">
        <v>1810</v>
      </c>
      <c r="H1373" s="249">
        <v>48</v>
      </c>
      <c r="I1373" s="250"/>
      <c r="J1373" s="251">
        <f>ROUND(I1373*H1373,2)</f>
        <v>0</v>
      </c>
      <c r="K1373" s="247" t="s">
        <v>284</v>
      </c>
      <c r="L1373" s="46"/>
      <c r="M1373" s="252" t="s">
        <v>1</v>
      </c>
      <c r="N1373" s="253" t="s">
        <v>49</v>
      </c>
      <c r="O1373" s="93"/>
      <c r="P1373" s="254">
        <f>O1373*H1373</f>
        <v>0</v>
      </c>
      <c r="Q1373" s="254">
        <v>0</v>
      </c>
      <c r="R1373" s="254">
        <f>Q1373*H1373</f>
        <v>0</v>
      </c>
      <c r="S1373" s="254">
        <v>0</v>
      </c>
      <c r="T1373" s="255">
        <f>S1373*H1373</f>
        <v>0</v>
      </c>
      <c r="U1373" s="40"/>
      <c r="V1373" s="40"/>
      <c r="W1373" s="40"/>
      <c r="X1373" s="40"/>
      <c r="Y1373" s="40"/>
      <c r="Z1373" s="40"/>
      <c r="AA1373" s="40"/>
      <c r="AB1373" s="40"/>
      <c r="AC1373" s="40"/>
      <c r="AD1373" s="40"/>
      <c r="AE1373" s="40"/>
      <c r="AR1373" s="256" t="s">
        <v>332</v>
      </c>
      <c r="AT1373" s="256" t="s">
        <v>187</v>
      </c>
      <c r="AU1373" s="256" t="s">
        <v>99</v>
      </c>
      <c r="AY1373" s="18" t="s">
        <v>184</v>
      </c>
      <c r="BE1373" s="257">
        <f>IF(N1373="základní",J1373,0)</f>
        <v>0</v>
      </c>
      <c r="BF1373" s="257">
        <f>IF(N1373="snížená",J1373,0)</f>
        <v>0</v>
      </c>
      <c r="BG1373" s="257">
        <f>IF(N1373="zákl. přenesená",J1373,0)</f>
        <v>0</v>
      </c>
      <c r="BH1373" s="257">
        <f>IF(N1373="sníž. přenesená",J1373,0)</f>
        <v>0</v>
      </c>
      <c r="BI1373" s="257">
        <f>IF(N1373="nulová",J1373,0)</f>
        <v>0</v>
      </c>
      <c r="BJ1373" s="18" t="s">
        <v>99</v>
      </c>
      <c r="BK1373" s="257">
        <f>ROUND(I1373*H1373,2)</f>
        <v>0</v>
      </c>
      <c r="BL1373" s="18" t="s">
        <v>332</v>
      </c>
      <c r="BM1373" s="256" t="s">
        <v>2042</v>
      </c>
    </row>
    <row r="1374" s="2" customFormat="1">
      <c r="A1374" s="40"/>
      <c r="B1374" s="41"/>
      <c r="C1374" s="42"/>
      <c r="D1374" s="258" t="s">
        <v>194</v>
      </c>
      <c r="E1374" s="42"/>
      <c r="F1374" s="259" t="s">
        <v>2038</v>
      </c>
      <c r="G1374" s="42"/>
      <c r="H1374" s="42"/>
      <c r="I1374" s="156"/>
      <c r="J1374" s="42"/>
      <c r="K1374" s="42"/>
      <c r="L1374" s="46"/>
      <c r="M1374" s="260"/>
      <c r="N1374" s="261"/>
      <c r="O1374" s="93"/>
      <c r="P1374" s="93"/>
      <c r="Q1374" s="93"/>
      <c r="R1374" s="93"/>
      <c r="S1374" s="93"/>
      <c r="T1374" s="94"/>
      <c r="U1374" s="40"/>
      <c r="V1374" s="40"/>
      <c r="W1374" s="40"/>
      <c r="X1374" s="40"/>
      <c r="Y1374" s="40"/>
      <c r="Z1374" s="40"/>
      <c r="AA1374" s="40"/>
      <c r="AB1374" s="40"/>
      <c r="AC1374" s="40"/>
      <c r="AD1374" s="40"/>
      <c r="AE1374" s="40"/>
      <c r="AT1374" s="18" t="s">
        <v>194</v>
      </c>
      <c r="AU1374" s="18" t="s">
        <v>99</v>
      </c>
    </row>
    <row r="1375" s="2" customFormat="1" ht="16.5" customHeight="1">
      <c r="A1375" s="40"/>
      <c r="B1375" s="41"/>
      <c r="C1375" s="245" t="s">
        <v>2043</v>
      </c>
      <c r="D1375" s="245" t="s">
        <v>187</v>
      </c>
      <c r="E1375" s="246" t="s">
        <v>2044</v>
      </c>
      <c r="F1375" s="247" t="s">
        <v>2045</v>
      </c>
      <c r="G1375" s="248" t="s">
        <v>1810</v>
      </c>
      <c r="H1375" s="249">
        <v>144.68000000000001</v>
      </c>
      <c r="I1375" s="250"/>
      <c r="J1375" s="251">
        <f>ROUND(I1375*H1375,2)</f>
        <v>0</v>
      </c>
      <c r="K1375" s="247" t="s">
        <v>284</v>
      </c>
      <c r="L1375" s="46"/>
      <c r="M1375" s="252" t="s">
        <v>1</v>
      </c>
      <c r="N1375" s="253" t="s">
        <v>49</v>
      </c>
      <c r="O1375" s="93"/>
      <c r="P1375" s="254">
        <f>O1375*H1375</f>
        <v>0</v>
      </c>
      <c r="Q1375" s="254">
        <v>0</v>
      </c>
      <c r="R1375" s="254">
        <f>Q1375*H1375</f>
        <v>0</v>
      </c>
      <c r="S1375" s="254">
        <v>0</v>
      </c>
      <c r="T1375" s="255">
        <f>S1375*H1375</f>
        <v>0</v>
      </c>
      <c r="U1375" s="40"/>
      <c r="V1375" s="40"/>
      <c r="W1375" s="40"/>
      <c r="X1375" s="40"/>
      <c r="Y1375" s="40"/>
      <c r="Z1375" s="40"/>
      <c r="AA1375" s="40"/>
      <c r="AB1375" s="40"/>
      <c r="AC1375" s="40"/>
      <c r="AD1375" s="40"/>
      <c r="AE1375" s="40"/>
      <c r="AR1375" s="256" t="s">
        <v>332</v>
      </c>
      <c r="AT1375" s="256" t="s">
        <v>187</v>
      </c>
      <c r="AU1375" s="256" t="s">
        <v>99</v>
      </c>
      <c r="AY1375" s="18" t="s">
        <v>184</v>
      </c>
      <c r="BE1375" s="257">
        <f>IF(N1375="základní",J1375,0)</f>
        <v>0</v>
      </c>
      <c r="BF1375" s="257">
        <f>IF(N1375="snížená",J1375,0)</f>
        <v>0</v>
      </c>
      <c r="BG1375" s="257">
        <f>IF(N1375="zákl. přenesená",J1375,0)</f>
        <v>0</v>
      </c>
      <c r="BH1375" s="257">
        <f>IF(N1375="sníž. přenesená",J1375,0)</f>
        <v>0</v>
      </c>
      <c r="BI1375" s="257">
        <f>IF(N1375="nulová",J1375,0)</f>
        <v>0</v>
      </c>
      <c r="BJ1375" s="18" t="s">
        <v>99</v>
      </c>
      <c r="BK1375" s="257">
        <f>ROUND(I1375*H1375,2)</f>
        <v>0</v>
      </c>
      <c r="BL1375" s="18" t="s">
        <v>332</v>
      </c>
      <c r="BM1375" s="256" t="s">
        <v>2046</v>
      </c>
    </row>
    <row r="1376" s="2" customFormat="1">
      <c r="A1376" s="40"/>
      <c r="B1376" s="41"/>
      <c r="C1376" s="42"/>
      <c r="D1376" s="258" t="s">
        <v>194</v>
      </c>
      <c r="E1376" s="42"/>
      <c r="F1376" s="259" t="s">
        <v>2038</v>
      </c>
      <c r="G1376" s="42"/>
      <c r="H1376" s="42"/>
      <c r="I1376" s="156"/>
      <c r="J1376" s="42"/>
      <c r="K1376" s="42"/>
      <c r="L1376" s="46"/>
      <c r="M1376" s="260"/>
      <c r="N1376" s="261"/>
      <c r="O1376" s="93"/>
      <c r="P1376" s="93"/>
      <c r="Q1376" s="93"/>
      <c r="R1376" s="93"/>
      <c r="S1376" s="93"/>
      <c r="T1376" s="94"/>
      <c r="U1376" s="40"/>
      <c r="V1376" s="40"/>
      <c r="W1376" s="40"/>
      <c r="X1376" s="40"/>
      <c r="Y1376" s="40"/>
      <c r="Z1376" s="40"/>
      <c r="AA1376" s="40"/>
      <c r="AB1376" s="40"/>
      <c r="AC1376" s="40"/>
      <c r="AD1376" s="40"/>
      <c r="AE1376" s="40"/>
      <c r="AT1376" s="18" t="s">
        <v>194</v>
      </c>
      <c r="AU1376" s="18" t="s">
        <v>99</v>
      </c>
    </row>
    <row r="1377" s="2" customFormat="1" ht="16.5" customHeight="1">
      <c r="A1377" s="40"/>
      <c r="B1377" s="41"/>
      <c r="C1377" s="245" t="s">
        <v>2047</v>
      </c>
      <c r="D1377" s="245" t="s">
        <v>187</v>
      </c>
      <c r="E1377" s="246" t="s">
        <v>2048</v>
      </c>
      <c r="F1377" s="247" t="s">
        <v>2049</v>
      </c>
      <c r="G1377" s="248" t="s">
        <v>1810</v>
      </c>
      <c r="H1377" s="249">
        <v>164.19999999999999</v>
      </c>
      <c r="I1377" s="250"/>
      <c r="J1377" s="251">
        <f>ROUND(I1377*H1377,2)</f>
        <v>0</v>
      </c>
      <c r="K1377" s="247" t="s">
        <v>284</v>
      </c>
      <c r="L1377" s="46"/>
      <c r="M1377" s="252" t="s">
        <v>1</v>
      </c>
      <c r="N1377" s="253" t="s">
        <v>49</v>
      </c>
      <c r="O1377" s="93"/>
      <c r="P1377" s="254">
        <f>O1377*H1377</f>
        <v>0</v>
      </c>
      <c r="Q1377" s="254">
        <v>0</v>
      </c>
      <c r="R1377" s="254">
        <f>Q1377*H1377</f>
        <v>0</v>
      </c>
      <c r="S1377" s="254">
        <v>0</v>
      </c>
      <c r="T1377" s="255">
        <f>S1377*H1377</f>
        <v>0</v>
      </c>
      <c r="U1377" s="40"/>
      <c r="V1377" s="40"/>
      <c r="W1377" s="40"/>
      <c r="X1377" s="40"/>
      <c r="Y1377" s="40"/>
      <c r="Z1377" s="40"/>
      <c r="AA1377" s="40"/>
      <c r="AB1377" s="40"/>
      <c r="AC1377" s="40"/>
      <c r="AD1377" s="40"/>
      <c r="AE1377" s="40"/>
      <c r="AR1377" s="256" t="s">
        <v>332</v>
      </c>
      <c r="AT1377" s="256" t="s">
        <v>187</v>
      </c>
      <c r="AU1377" s="256" t="s">
        <v>99</v>
      </c>
      <c r="AY1377" s="18" t="s">
        <v>184</v>
      </c>
      <c r="BE1377" s="257">
        <f>IF(N1377="základní",J1377,0)</f>
        <v>0</v>
      </c>
      <c r="BF1377" s="257">
        <f>IF(N1377="snížená",J1377,0)</f>
        <v>0</v>
      </c>
      <c r="BG1377" s="257">
        <f>IF(N1377="zákl. přenesená",J1377,0)</f>
        <v>0</v>
      </c>
      <c r="BH1377" s="257">
        <f>IF(N1377="sníž. přenesená",J1377,0)</f>
        <v>0</v>
      </c>
      <c r="BI1377" s="257">
        <f>IF(N1377="nulová",J1377,0)</f>
        <v>0</v>
      </c>
      <c r="BJ1377" s="18" t="s">
        <v>99</v>
      </c>
      <c r="BK1377" s="257">
        <f>ROUND(I1377*H1377,2)</f>
        <v>0</v>
      </c>
      <c r="BL1377" s="18" t="s">
        <v>332</v>
      </c>
      <c r="BM1377" s="256" t="s">
        <v>2050</v>
      </c>
    </row>
    <row r="1378" s="2" customFormat="1">
      <c r="A1378" s="40"/>
      <c r="B1378" s="41"/>
      <c r="C1378" s="42"/>
      <c r="D1378" s="258" t="s">
        <v>194</v>
      </c>
      <c r="E1378" s="42"/>
      <c r="F1378" s="259" t="s">
        <v>2038</v>
      </c>
      <c r="G1378" s="42"/>
      <c r="H1378" s="42"/>
      <c r="I1378" s="156"/>
      <c r="J1378" s="42"/>
      <c r="K1378" s="42"/>
      <c r="L1378" s="46"/>
      <c r="M1378" s="260"/>
      <c r="N1378" s="261"/>
      <c r="O1378" s="93"/>
      <c r="P1378" s="93"/>
      <c r="Q1378" s="93"/>
      <c r="R1378" s="93"/>
      <c r="S1378" s="93"/>
      <c r="T1378" s="94"/>
      <c r="U1378" s="40"/>
      <c r="V1378" s="40"/>
      <c r="W1378" s="40"/>
      <c r="X1378" s="40"/>
      <c r="Y1378" s="40"/>
      <c r="Z1378" s="40"/>
      <c r="AA1378" s="40"/>
      <c r="AB1378" s="40"/>
      <c r="AC1378" s="40"/>
      <c r="AD1378" s="40"/>
      <c r="AE1378" s="40"/>
      <c r="AT1378" s="18" t="s">
        <v>194</v>
      </c>
      <c r="AU1378" s="18" t="s">
        <v>99</v>
      </c>
    </row>
    <row r="1379" s="2" customFormat="1" ht="16.5" customHeight="1">
      <c r="A1379" s="40"/>
      <c r="B1379" s="41"/>
      <c r="C1379" s="245" t="s">
        <v>2051</v>
      </c>
      <c r="D1379" s="245" t="s">
        <v>187</v>
      </c>
      <c r="E1379" s="246" t="s">
        <v>2052</v>
      </c>
      <c r="F1379" s="247" t="s">
        <v>2053</v>
      </c>
      <c r="G1379" s="248" t="s">
        <v>1810</v>
      </c>
      <c r="H1379" s="249">
        <v>132</v>
      </c>
      <c r="I1379" s="250"/>
      <c r="J1379" s="251">
        <f>ROUND(I1379*H1379,2)</f>
        <v>0</v>
      </c>
      <c r="K1379" s="247" t="s">
        <v>284</v>
      </c>
      <c r="L1379" s="46"/>
      <c r="M1379" s="252" t="s">
        <v>1</v>
      </c>
      <c r="N1379" s="253" t="s">
        <v>49</v>
      </c>
      <c r="O1379" s="93"/>
      <c r="P1379" s="254">
        <f>O1379*H1379</f>
        <v>0</v>
      </c>
      <c r="Q1379" s="254">
        <v>0</v>
      </c>
      <c r="R1379" s="254">
        <f>Q1379*H1379</f>
        <v>0</v>
      </c>
      <c r="S1379" s="254">
        <v>0</v>
      </c>
      <c r="T1379" s="255">
        <f>S1379*H1379</f>
        <v>0</v>
      </c>
      <c r="U1379" s="40"/>
      <c r="V1379" s="40"/>
      <c r="W1379" s="40"/>
      <c r="X1379" s="40"/>
      <c r="Y1379" s="40"/>
      <c r="Z1379" s="40"/>
      <c r="AA1379" s="40"/>
      <c r="AB1379" s="40"/>
      <c r="AC1379" s="40"/>
      <c r="AD1379" s="40"/>
      <c r="AE1379" s="40"/>
      <c r="AR1379" s="256" t="s">
        <v>332</v>
      </c>
      <c r="AT1379" s="256" t="s">
        <v>187</v>
      </c>
      <c r="AU1379" s="256" t="s">
        <v>99</v>
      </c>
      <c r="AY1379" s="18" t="s">
        <v>184</v>
      </c>
      <c r="BE1379" s="257">
        <f>IF(N1379="základní",J1379,0)</f>
        <v>0</v>
      </c>
      <c r="BF1379" s="257">
        <f>IF(N1379="snížená",J1379,0)</f>
        <v>0</v>
      </c>
      <c r="BG1379" s="257">
        <f>IF(N1379="zákl. přenesená",J1379,0)</f>
        <v>0</v>
      </c>
      <c r="BH1379" s="257">
        <f>IF(N1379="sníž. přenesená",J1379,0)</f>
        <v>0</v>
      </c>
      <c r="BI1379" s="257">
        <f>IF(N1379="nulová",J1379,0)</f>
        <v>0</v>
      </c>
      <c r="BJ1379" s="18" t="s">
        <v>99</v>
      </c>
      <c r="BK1379" s="257">
        <f>ROUND(I1379*H1379,2)</f>
        <v>0</v>
      </c>
      <c r="BL1379" s="18" t="s">
        <v>332</v>
      </c>
      <c r="BM1379" s="256" t="s">
        <v>2054</v>
      </c>
    </row>
    <row r="1380" s="2" customFormat="1">
      <c r="A1380" s="40"/>
      <c r="B1380" s="41"/>
      <c r="C1380" s="42"/>
      <c r="D1380" s="258" t="s">
        <v>194</v>
      </c>
      <c r="E1380" s="42"/>
      <c r="F1380" s="259" t="s">
        <v>2038</v>
      </c>
      <c r="G1380" s="42"/>
      <c r="H1380" s="42"/>
      <c r="I1380" s="156"/>
      <c r="J1380" s="42"/>
      <c r="K1380" s="42"/>
      <c r="L1380" s="46"/>
      <c r="M1380" s="260"/>
      <c r="N1380" s="261"/>
      <c r="O1380" s="93"/>
      <c r="P1380" s="93"/>
      <c r="Q1380" s="93"/>
      <c r="R1380" s="93"/>
      <c r="S1380" s="93"/>
      <c r="T1380" s="94"/>
      <c r="U1380" s="40"/>
      <c r="V1380" s="40"/>
      <c r="W1380" s="40"/>
      <c r="X1380" s="40"/>
      <c r="Y1380" s="40"/>
      <c r="Z1380" s="40"/>
      <c r="AA1380" s="40"/>
      <c r="AB1380" s="40"/>
      <c r="AC1380" s="40"/>
      <c r="AD1380" s="40"/>
      <c r="AE1380" s="40"/>
      <c r="AT1380" s="18" t="s">
        <v>194</v>
      </c>
      <c r="AU1380" s="18" t="s">
        <v>99</v>
      </c>
    </row>
    <row r="1381" s="2" customFormat="1" ht="16.5" customHeight="1">
      <c r="A1381" s="40"/>
      <c r="B1381" s="41"/>
      <c r="C1381" s="245" t="s">
        <v>2055</v>
      </c>
      <c r="D1381" s="245" t="s">
        <v>187</v>
      </c>
      <c r="E1381" s="246" t="s">
        <v>2056</v>
      </c>
      <c r="F1381" s="247" t="s">
        <v>2057</v>
      </c>
      <c r="G1381" s="248" t="s">
        <v>269</v>
      </c>
      <c r="H1381" s="249">
        <v>3.0600000000000001</v>
      </c>
      <c r="I1381" s="250"/>
      <c r="J1381" s="251">
        <f>ROUND(I1381*H1381,2)</f>
        <v>0</v>
      </c>
      <c r="K1381" s="247" t="s">
        <v>284</v>
      </c>
      <c r="L1381" s="46"/>
      <c r="M1381" s="252" t="s">
        <v>1</v>
      </c>
      <c r="N1381" s="253" t="s">
        <v>49</v>
      </c>
      <c r="O1381" s="93"/>
      <c r="P1381" s="254">
        <f>O1381*H1381</f>
        <v>0</v>
      </c>
      <c r="Q1381" s="254">
        <v>0</v>
      </c>
      <c r="R1381" s="254">
        <f>Q1381*H1381</f>
        <v>0</v>
      </c>
      <c r="S1381" s="254">
        <v>0</v>
      </c>
      <c r="T1381" s="255">
        <f>S1381*H1381</f>
        <v>0</v>
      </c>
      <c r="U1381" s="40"/>
      <c r="V1381" s="40"/>
      <c r="W1381" s="40"/>
      <c r="X1381" s="40"/>
      <c r="Y1381" s="40"/>
      <c r="Z1381" s="40"/>
      <c r="AA1381" s="40"/>
      <c r="AB1381" s="40"/>
      <c r="AC1381" s="40"/>
      <c r="AD1381" s="40"/>
      <c r="AE1381" s="40"/>
      <c r="AR1381" s="256" t="s">
        <v>332</v>
      </c>
      <c r="AT1381" s="256" t="s">
        <v>187</v>
      </c>
      <c r="AU1381" s="256" t="s">
        <v>99</v>
      </c>
      <c r="AY1381" s="18" t="s">
        <v>184</v>
      </c>
      <c r="BE1381" s="257">
        <f>IF(N1381="základní",J1381,0)</f>
        <v>0</v>
      </c>
      <c r="BF1381" s="257">
        <f>IF(N1381="snížená",J1381,0)</f>
        <v>0</v>
      </c>
      <c r="BG1381" s="257">
        <f>IF(N1381="zákl. přenesená",J1381,0)</f>
        <v>0</v>
      </c>
      <c r="BH1381" s="257">
        <f>IF(N1381="sníž. přenesená",J1381,0)</f>
        <v>0</v>
      </c>
      <c r="BI1381" s="257">
        <f>IF(N1381="nulová",J1381,0)</f>
        <v>0</v>
      </c>
      <c r="BJ1381" s="18" t="s">
        <v>99</v>
      </c>
      <c r="BK1381" s="257">
        <f>ROUND(I1381*H1381,2)</f>
        <v>0</v>
      </c>
      <c r="BL1381" s="18" t="s">
        <v>332</v>
      </c>
      <c r="BM1381" s="256" t="s">
        <v>2058</v>
      </c>
    </row>
    <row r="1382" s="2" customFormat="1">
      <c r="A1382" s="40"/>
      <c r="B1382" s="41"/>
      <c r="C1382" s="42"/>
      <c r="D1382" s="258" t="s">
        <v>194</v>
      </c>
      <c r="E1382" s="42"/>
      <c r="F1382" s="259" t="s">
        <v>2038</v>
      </c>
      <c r="G1382" s="42"/>
      <c r="H1382" s="42"/>
      <c r="I1382" s="156"/>
      <c r="J1382" s="42"/>
      <c r="K1382" s="42"/>
      <c r="L1382" s="46"/>
      <c r="M1382" s="260"/>
      <c r="N1382" s="261"/>
      <c r="O1382" s="93"/>
      <c r="P1382" s="93"/>
      <c r="Q1382" s="93"/>
      <c r="R1382" s="93"/>
      <c r="S1382" s="93"/>
      <c r="T1382" s="94"/>
      <c r="U1382" s="40"/>
      <c r="V1382" s="40"/>
      <c r="W1382" s="40"/>
      <c r="X1382" s="40"/>
      <c r="Y1382" s="40"/>
      <c r="Z1382" s="40"/>
      <c r="AA1382" s="40"/>
      <c r="AB1382" s="40"/>
      <c r="AC1382" s="40"/>
      <c r="AD1382" s="40"/>
      <c r="AE1382" s="40"/>
      <c r="AT1382" s="18" t="s">
        <v>194</v>
      </c>
      <c r="AU1382" s="18" t="s">
        <v>99</v>
      </c>
    </row>
    <row r="1383" s="2" customFormat="1" ht="16.5" customHeight="1">
      <c r="A1383" s="40"/>
      <c r="B1383" s="41"/>
      <c r="C1383" s="245" t="s">
        <v>2059</v>
      </c>
      <c r="D1383" s="245" t="s">
        <v>187</v>
      </c>
      <c r="E1383" s="246" t="s">
        <v>2060</v>
      </c>
      <c r="F1383" s="247" t="s">
        <v>2061</v>
      </c>
      <c r="G1383" s="248" t="s">
        <v>269</v>
      </c>
      <c r="H1383" s="249">
        <v>2.3399999999999999</v>
      </c>
      <c r="I1383" s="250"/>
      <c r="J1383" s="251">
        <f>ROUND(I1383*H1383,2)</f>
        <v>0</v>
      </c>
      <c r="K1383" s="247" t="s">
        <v>284</v>
      </c>
      <c r="L1383" s="46"/>
      <c r="M1383" s="252" t="s">
        <v>1</v>
      </c>
      <c r="N1383" s="253" t="s">
        <v>49</v>
      </c>
      <c r="O1383" s="93"/>
      <c r="P1383" s="254">
        <f>O1383*H1383</f>
        <v>0</v>
      </c>
      <c r="Q1383" s="254">
        <v>0</v>
      </c>
      <c r="R1383" s="254">
        <f>Q1383*H1383</f>
        <v>0</v>
      </c>
      <c r="S1383" s="254">
        <v>0</v>
      </c>
      <c r="T1383" s="255">
        <f>S1383*H1383</f>
        <v>0</v>
      </c>
      <c r="U1383" s="40"/>
      <c r="V1383" s="40"/>
      <c r="W1383" s="40"/>
      <c r="X1383" s="40"/>
      <c r="Y1383" s="40"/>
      <c r="Z1383" s="40"/>
      <c r="AA1383" s="40"/>
      <c r="AB1383" s="40"/>
      <c r="AC1383" s="40"/>
      <c r="AD1383" s="40"/>
      <c r="AE1383" s="40"/>
      <c r="AR1383" s="256" t="s">
        <v>332</v>
      </c>
      <c r="AT1383" s="256" t="s">
        <v>187</v>
      </c>
      <c r="AU1383" s="256" t="s">
        <v>99</v>
      </c>
      <c r="AY1383" s="18" t="s">
        <v>184</v>
      </c>
      <c r="BE1383" s="257">
        <f>IF(N1383="základní",J1383,0)</f>
        <v>0</v>
      </c>
      <c r="BF1383" s="257">
        <f>IF(N1383="snížená",J1383,0)</f>
        <v>0</v>
      </c>
      <c r="BG1383" s="257">
        <f>IF(N1383="zákl. přenesená",J1383,0)</f>
        <v>0</v>
      </c>
      <c r="BH1383" s="257">
        <f>IF(N1383="sníž. přenesená",J1383,0)</f>
        <v>0</v>
      </c>
      <c r="BI1383" s="257">
        <f>IF(N1383="nulová",J1383,0)</f>
        <v>0</v>
      </c>
      <c r="BJ1383" s="18" t="s">
        <v>99</v>
      </c>
      <c r="BK1383" s="257">
        <f>ROUND(I1383*H1383,2)</f>
        <v>0</v>
      </c>
      <c r="BL1383" s="18" t="s">
        <v>332</v>
      </c>
      <c r="BM1383" s="256" t="s">
        <v>2062</v>
      </c>
    </row>
    <row r="1384" s="2" customFormat="1">
      <c r="A1384" s="40"/>
      <c r="B1384" s="41"/>
      <c r="C1384" s="42"/>
      <c r="D1384" s="258" t="s">
        <v>194</v>
      </c>
      <c r="E1384" s="42"/>
      <c r="F1384" s="259" t="s">
        <v>2038</v>
      </c>
      <c r="G1384" s="42"/>
      <c r="H1384" s="42"/>
      <c r="I1384" s="156"/>
      <c r="J1384" s="42"/>
      <c r="K1384" s="42"/>
      <c r="L1384" s="46"/>
      <c r="M1384" s="260"/>
      <c r="N1384" s="261"/>
      <c r="O1384" s="93"/>
      <c r="P1384" s="93"/>
      <c r="Q1384" s="93"/>
      <c r="R1384" s="93"/>
      <c r="S1384" s="93"/>
      <c r="T1384" s="94"/>
      <c r="U1384" s="40"/>
      <c r="V1384" s="40"/>
      <c r="W1384" s="40"/>
      <c r="X1384" s="40"/>
      <c r="Y1384" s="40"/>
      <c r="Z1384" s="40"/>
      <c r="AA1384" s="40"/>
      <c r="AB1384" s="40"/>
      <c r="AC1384" s="40"/>
      <c r="AD1384" s="40"/>
      <c r="AE1384" s="40"/>
      <c r="AT1384" s="18" t="s">
        <v>194</v>
      </c>
      <c r="AU1384" s="18" t="s">
        <v>99</v>
      </c>
    </row>
    <row r="1385" s="2" customFormat="1" ht="16.5" customHeight="1">
      <c r="A1385" s="40"/>
      <c r="B1385" s="41"/>
      <c r="C1385" s="245" t="s">
        <v>2063</v>
      </c>
      <c r="D1385" s="245" t="s">
        <v>187</v>
      </c>
      <c r="E1385" s="246" t="s">
        <v>2064</v>
      </c>
      <c r="F1385" s="247" t="s">
        <v>2065</v>
      </c>
      <c r="G1385" s="248" t="s">
        <v>1810</v>
      </c>
      <c r="H1385" s="249">
        <v>4.6799999999999997</v>
      </c>
      <c r="I1385" s="250"/>
      <c r="J1385" s="251">
        <f>ROUND(I1385*H1385,2)</f>
        <v>0</v>
      </c>
      <c r="K1385" s="247" t="s">
        <v>284</v>
      </c>
      <c r="L1385" s="46"/>
      <c r="M1385" s="252" t="s">
        <v>1</v>
      </c>
      <c r="N1385" s="253" t="s">
        <v>49</v>
      </c>
      <c r="O1385" s="93"/>
      <c r="P1385" s="254">
        <f>O1385*H1385</f>
        <v>0</v>
      </c>
      <c r="Q1385" s="254">
        <v>0</v>
      </c>
      <c r="R1385" s="254">
        <f>Q1385*H1385</f>
        <v>0</v>
      </c>
      <c r="S1385" s="254">
        <v>0</v>
      </c>
      <c r="T1385" s="255">
        <f>S1385*H1385</f>
        <v>0</v>
      </c>
      <c r="U1385" s="40"/>
      <c r="V1385" s="40"/>
      <c r="W1385" s="40"/>
      <c r="X1385" s="40"/>
      <c r="Y1385" s="40"/>
      <c r="Z1385" s="40"/>
      <c r="AA1385" s="40"/>
      <c r="AB1385" s="40"/>
      <c r="AC1385" s="40"/>
      <c r="AD1385" s="40"/>
      <c r="AE1385" s="40"/>
      <c r="AR1385" s="256" t="s">
        <v>332</v>
      </c>
      <c r="AT1385" s="256" t="s">
        <v>187</v>
      </c>
      <c r="AU1385" s="256" t="s">
        <v>99</v>
      </c>
      <c r="AY1385" s="18" t="s">
        <v>184</v>
      </c>
      <c r="BE1385" s="257">
        <f>IF(N1385="základní",J1385,0)</f>
        <v>0</v>
      </c>
      <c r="BF1385" s="257">
        <f>IF(N1385="snížená",J1385,0)</f>
        <v>0</v>
      </c>
      <c r="BG1385" s="257">
        <f>IF(N1385="zákl. přenesená",J1385,0)</f>
        <v>0</v>
      </c>
      <c r="BH1385" s="257">
        <f>IF(N1385="sníž. přenesená",J1385,0)</f>
        <v>0</v>
      </c>
      <c r="BI1385" s="257">
        <f>IF(N1385="nulová",J1385,0)</f>
        <v>0</v>
      </c>
      <c r="BJ1385" s="18" t="s">
        <v>99</v>
      </c>
      <c r="BK1385" s="257">
        <f>ROUND(I1385*H1385,2)</f>
        <v>0</v>
      </c>
      <c r="BL1385" s="18" t="s">
        <v>332</v>
      </c>
      <c r="BM1385" s="256" t="s">
        <v>2066</v>
      </c>
    </row>
    <row r="1386" s="2" customFormat="1">
      <c r="A1386" s="40"/>
      <c r="B1386" s="41"/>
      <c r="C1386" s="42"/>
      <c r="D1386" s="258" t="s">
        <v>194</v>
      </c>
      <c r="E1386" s="42"/>
      <c r="F1386" s="259" t="s">
        <v>2038</v>
      </c>
      <c r="G1386" s="42"/>
      <c r="H1386" s="42"/>
      <c r="I1386" s="156"/>
      <c r="J1386" s="42"/>
      <c r="K1386" s="42"/>
      <c r="L1386" s="46"/>
      <c r="M1386" s="260"/>
      <c r="N1386" s="261"/>
      <c r="O1386" s="93"/>
      <c r="P1386" s="93"/>
      <c r="Q1386" s="93"/>
      <c r="R1386" s="93"/>
      <c r="S1386" s="93"/>
      <c r="T1386" s="94"/>
      <c r="U1386" s="40"/>
      <c r="V1386" s="40"/>
      <c r="W1386" s="40"/>
      <c r="X1386" s="40"/>
      <c r="Y1386" s="40"/>
      <c r="Z1386" s="40"/>
      <c r="AA1386" s="40"/>
      <c r="AB1386" s="40"/>
      <c r="AC1386" s="40"/>
      <c r="AD1386" s="40"/>
      <c r="AE1386" s="40"/>
      <c r="AT1386" s="18" t="s">
        <v>194</v>
      </c>
      <c r="AU1386" s="18" t="s">
        <v>99</v>
      </c>
    </row>
    <row r="1387" s="2" customFormat="1" ht="21.75" customHeight="1">
      <c r="A1387" s="40"/>
      <c r="B1387" s="41"/>
      <c r="C1387" s="245" t="s">
        <v>2067</v>
      </c>
      <c r="D1387" s="245" t="s">
        <v>187</v>
      </c>
      <c r="E1387" s="246" t="s">
        <v>2068</v>
      </c>
      <c r="F1387" s="247" t="s">
        <v>2069</v>
      </c>
      <c r="G1387" s="248" t="s">
        <v>1882</v>
      </c>
      <c r="H1387" s="249">
        <v>1</v>
      </c>
      <c r="I1387" s="250"/>
      <c r="J1387" s="251">
        <f>ROUND(I1387*H1387,2)</f>
        <v>0</v>
      </c>
      <c r="K1387" s="247" t="s">
        <v>284</v>
      </c>
      <c r="L1387" s="46"/>
      <c r="M1387" s="252" t="s">
        <v>1</v>
      </c>
      <c r="N1387" s="253" t="s">
        <v>49</v>
      </c>
      <c r="O1387" s="93"/>
      <c r="P1387" s="254">
        <f>O1387*H1387</f>
        <v>0</v>
      </c>
      <c r="Q1387" s="254">
        <v>0</v>
      </c>
      <c r="R1387" s="254">
        <f>Q1387*H1387</f>
        <v>0</v>
      </c>
      <c r="S1387" s="254">
        <v>0</v>
      </c>
      <c r="T1387" s="255">
        <f>S1387*H1387</f>
        <v>0</v>
      </c>
      <c r="U1387" s="40"/>
      <c r="V1387" s="40"/>
      <c r="W1387" s="40"/>
      <c r="X1387" s="40"/>
      <c r="Y1387" s="40"/>
      <c r="Z1387" s="40"/>
      <c r="AA1387" s="40"/>
      <c r="AB1387" s="40"/>
      <c r="AC1387" s="40"/>
      <c r="AD1387" s="40"/>
      <c r="AE1387" s="40"/>
      <c r="AR1387" s="256" t="s">
        <v>332</v>
      </c>
      <c r="AT1387" s="256" t="s">
        <v>187</v>
      </c>
      <c r="AU1387" s="256" t="s">
        <v>99</v>
      </c>
      <c r="AY1387" s="18" t="s">
        <v>184</v>
      </c>
      <c r="BE1387" s="257">
        <f>IF(N1387="základní",J1387,0)</f>
        <v>0</v>
      </c>
      <c r="BF1387" s="257">
        <f>IF(N1387="snížená",J1387,0)</f>
        <v>0</v>
      </c>
      <c r="BG1387" s="257">
        <f>IF(N1387="zákl. přenesená",J1387,0)</f>
        <v>0</v>
      </c>
      <c r="BH1387" s="257">
        <f>IF(N1387="sníž. přenesená",J1387,0)</f>
        <v>0</v>
      </c>
      <c r="BI1387" s="257">
        <f>IF(N1387="nulová",J1387,0)</f>
        <v>0</v>
      </c>
      <c r="BJ1387" s="18" t="s">
        <v>99</v>
      </c>
      <c r="BK1387" s="257">
        <f>ROUND(I1387*H1387,2)</f>
        <v>0</v>
      </c>
      <c r="BL1387" s="18" t="s">
        <v>332</v>
      </c>
      <c r="BM1387" s="256" t="s">
        <v>2070</v>
      </c>
    </row>
    <row r="1388" s="2" customFormat="1">
      <c r="A1388" s="40"/>
      <c r="B1388" s="41"/>
      <c r="C1388" s="42"/>
      <c r="D1388" s="258" t="s">
        <v>194</v>
      </c>
      <c r="E1388" s="42"/>
      <c r="F1388" s="259" t="s">
        <v>2038</v>
      </c>
      <c r="G1388" s="42"/>
      <c r="H1388" s="42"/>
      <c r="I1388" s="156"/>
      <c r="J1388" s="42"/>
      <c r="K1388" s="42"/>
      <c r="L1388" s="46"/>
      <c r="M1388" s="260"/>
      <c r="N1388" s="261"/>
      <c r="O1388" s="93"/>
      <c r="P1388" s="93"/>
      <c r="Q1388" s="93"/>
      <c r="R1388" s="93"/>
      <c r="S1388" s="93"/>
      <c r="T1388" s="94"/>
      <c r="U1388" s="40"/>
      <c r="V1388" s="40"/>
      <c r="W1388" s="40"/>
      <c r="X1388" s="40"/>
      <c r="Y1388" s="40"/>
      <c r="Z1388" s="40"/>
      <c r="AA1388" s="40"/>
      <c r="AB1388" s="40"/>
      <c r="AC1388" s="40"/>
      <c r="AD1388" s="40"/>
      <c r="AE1388" s="40"/>
      <c r="AT1388" s="18" t="s">
        <v>194</v>
      </c>
      <c r="AU1388" s="18" t="s">
        <v>99</v>
      </c>
    </row>
    <row r="1389" s="2" customFormat="1" ht="16.5" customHeight="1">
      <c r="A1389" s="40"/>
      <c r="B1389" s="41"/>
      <c r="C1389" s="245" t="s">
        <v>2071</v>
      </c>
      <c r="D1389" s="245" t="s">
        <v>187</v>
      </c>
      <c r="E1389" s="246" t="s">
        <v>2072</v>
      </c>
      <c r="F1389" s="247" t="s">
        <v>2073</v>
      </c>
      <c r="G1389" s="248" t="s">
        <v>1810</v>
      </c>
      <c r="H1389" s="249">
        <v>33.899999999999999</v>
      </c>
      <c r="I1389" s="250"/>
      <c r="J1389" s="251">
        <f>ROUND(I1389*H1389,2)</f>
        <v>0</v>
      </c>
      <c r="K1389" s="247" t="s">
        <v>284</v>
      </c>
      <c r="L1389" s="46"/>
      <c r="M1389" s="252" t="s">
        <v>1</v>
      </c>
      <c r="N1389" s="253" t="s">
        <v>49</v>
      </c>
      <c r="O1389" s="93"/>
      <c r="P1389" s="254">
        <f>O1389*H1389</f>
        <v>0</v>
      </c>
      <c r="Q1389" s="254">
        <v>0</v>
      </c>
      <c r="R1389" s="254">
        <f>Q1389*H1389</f>
        <v>0</v>
      </c>
      <c r="S1389" s="254">
        <v>0</v>
      </c>
      <c r="T1389" s="255">
        <f>S1389*H1389</f>
        <v>0</v>
      </c>
      <c r="U1389" s="40"/>
      <c r="V1389" s="40"/>
      <c r="W1389" s="40"/>
      <c r="X1389" s="40"/>
      <c r="Y1389" s="40"/>
      <c r="Z1389" s="40"/>
      <c r="AA1389" s="40"/>
      <c r="AB1389" s="40"/>
      <c r="AC1389" s="40"/>
      <c r="AD1389" s="40"/>
      <c r="AE1389" s="40"/>
      <c r="AR1389" s="256" t="s">
        <v>332</v>
      </c>
      <c r="AT1389" s="256" t="s">
        <v>187</v>
      </c>
      <c r="AU1389" s="256" t="s">
        <v>99</v>
      </c>
      <c r="AY1389" s="18" t="s">
        <v>184</v>
      </c>
      <c r="BE1389" s="257">
        <f>IF(N1389="základní",J1389,0)</f>
        <v>0</v>
      </c>
      <c r="BF1389" s="257">
        <f>IF(N1389="snížená",J1389,0)</f>
        <v>0</v>
      </c>
      <c r="BG1389" s="257">
        <f>IF(N1389="zákl. přenesená",J1389,0)</f>
        <v>0</v>
      </c>
      <c r="BH1389" s="257">
        <f>IF(N1389="sníž. přenesená",J1389,0)</f>
        <v>0</v>
      </c>
      <c r="BI1389" s="257">
        <f>IF(N1389="nulová",J1389,0)</f>
        <v>0</v>
      </c>
      <c r="BJ1389" s="18" t="s">
        <v>99</v>
      </c>
      <c r="BK1389" s="257">
        <f>ROUND(I1389*H1389,2)</f>
        <v>0</v>
      </c>
      <c r="BL1389" s="18" t="s">
        <v>332</v>
      </c>
      <c r="BM1389" s="256" t="s">
        <v>2074</v>
      </c>
    </row>
    <row r="1390" s="2" customFormat="1">
      <c r="A1390" s="40"/>
      <c r="B1390" s="41"/>
      <c r="C1390" s="42"/>
      <c r="D1390" s="258" t="s">
        <v>194</v>
      </c>
      <c r="E1390" s="42"/>
      <c r="F1390" s="259" t="s">
        <v>2038</v>
      </c>
      <c r="G1390" s="42"/>
      <c r="H1390" s="42"/>
      <c r="I1390" s="156"/>
      <c r="J1390" s="42"/>
      <c r="K1390" s="42"/>
      <c r="L1390" s="46"/>
      <c r="M1390" s="260"/>
      <c r="N1390" s="261"/>
      <c r="O1390" s="93"/>
      <c r="P1390" s="93"/>
      <c r="Q1390" s="93"/>
      <c r="R1390" s="93"/>
      <c r="S1390" s="93"/>
      <c r="T1390" s="94"/>
      <c r="U1390" s="40"/>
      <c r="V1390" s="40"/>
      <c r="W1390" s="40"/>
      <c r="X1390" s="40"/>
      <c r="Y1390" s="40"/>
      <c r="Z1390" s="40"/>
      <c r="AA1390" s="40"/>
      <c r="AB1390" s="40"/>
      <c r="AC1390" s="40"/>
      <c r="AD1390" s="40"/>
      <c r="AE1390" s="40"/>
      <c r="AT1390" s="18" t="s">
        <v>194</v>
      </c>
      <c r="AU1390" s="18" t="s">
        <v>99</v>
      </c>
    </row>
    <row r="1391" s="2" customFormat="1" ht="16.5" customHeight="1">
      <c r="A1391" s="40"/>
      <c r="B1391" s="41"/>
      <c r="C1391" s="245" t="s">
        <v>2075</v>
      </c>
      <c r="D1391" s="245" t="s">
        <v>187</v>
      </c>
      <c r="E1391" s="246" t="s">
        <v>2076</v>
      </c>
      <c r="F1391" s="247" t="s">
        <v>2077</v>
      </c>
      <c r="G1391" s="248" t="s">
        <v>1810</v>
      </c>
      <c r="H1391" s="249">
        <v>32.975000000000001</v>
      </c>
      <c r="I1391" s="250"/>
      <c r="J1391" s="251">
        <f>ROUND(I1391*H1391,2)</f>
        <v>0</v>
      </c>
      <c r="K1391" s="247" t="s">
        <v>284</v>
      </c>
      <c r="L1391" s="46"/>
      <c r="M1391" s="252" t="s">
        <v>1</v>
      </c>
      <c r="N1391" s="253" t="s">
        <v>49</v>
      </c>
      <c r="O1391" s="93"/>
      <c r="P1391" s="254">
        <f>O1391*H1391</f>
        <v>0</v>
      </c>
      <c r="Q1391" s="254">
        <v>0</v>
      </c>
      <c r="R1391" s="254">
        <f>Q1391*H1391</f>
        <v>0</v>
      </c>
      <c r="S1391" s="254">
        <v>0</v>
      </c>
      <c r="T1391" s="255">
        <f>S1391*H1391</f>
        <v>0</v>
      </c>
      <c r="U1391" s="40"/>
      <c r="V1391" s="40"/>
      <c r="W1391" s="40"/>
      <c r="X1391" s="40"/>
      <c r="Y1391" s="40"/>
      <c r="Z1391" s="40"/>
      <c r="AA1391" s="40"/>
      <c r="AB1391" s="40"/>
      <c r="AC1391" s="40"/>
      <c r="AD1391" s="40"/>
      <c r="AE1391" s="40"/>
      <c r="AR1391" s="256" t="s">
        <v>332</v>
      </c>
      <c r="AT1391" s="256" t="s">
        <v>187</v>
      </c>
      <c r="AU1391" s="256" t="s">
        <v>99</v>
      </c>
      <c r="AY1391" s="18" t="s">
        <v>184</v>
      </c>
      <c r="BE1391" s="257">
        <f>IF(N1391="základní",J1391,0)</f>
        <v>0</v>
      </c>
      <c r="BF1391" s="257">
        <f>IF(N1391="snížená",J1391,0)</f>
        <v>0</v>
      </c>
      <c r="BG1391" s="257">
        <f>IF(N1391="zákl. přenesená",J1391,0)</f>
        <v>0</v>
      </c>
      <c r="BH1391" s="257">
        <f>IF(N1391="sníž. přenesená",J1391,0)</f>
        <v>0</v>
      </c>
      <c r="BI1391" s="257">
        <f>IF(N1391="nulová",J1391,0)</f>
        <v>0</v>
      </c>
      <c r="BJ1391" s="18" t="s">
        <v>99</v>
      </c>
      <c r="BK1391" s="257">
        <f>ROUND(I1391*H1391,2)</f>
        <v>0</v>
      </c>
      <c r="BL1391" s="18" t="s">
        <v>332</v>
      </c>
      <c r="BM1391" s="256" t="s">
        <v>2078</v>
      </c>
    </row>
    <row r="1392" s="2" customFormat="1">
      <c r="A1392" s="40"/>
      <c r="B1392" s="41"/>
      <c r="C1392" s="42"/>
      <c r="D1392" s="258" t="s">
        <v>194</v>
      </c>
      <c r="E1392" s="42"/>
      <c r="F1392" s="259" t="s">
        <v>2038</v>
      </c>
      <c r="G1392" s="42"/>
      <c r="H1392" s="42"/>
      <c r="I1392" s="156"/>
      <c r="J1392" s="42"/>
      <c r="K1392" s="42"/>
      <c r="L1392" s="46"/>
      <c r="M1392" s="260"/>
      <c r="N1392" s="261"/>
      <c r="O1392" s="93"/>
      <c r="P1392" s="93"/>
      <c r="Q1392" s="93"/>
      <c r="R1392" s="93"/>
      <c r="S1392" s="93"/>
      <c r="T1392" s="94"/>
      <c r="U1392" s="40"/>
      <c r="V1392" s="40"/>
      <c r="W1392" s="40"/>
      <c r="X1392" s="40"/>
      <c r="Y1392" s="40"/>
      <c r="Z1392" s="40"/>
      <c r="AA1392" s="40"/>
      <c r="AB1392" s="40"/>
      <c r="AC1392" s="40"/>
      <c r="AD1392" s="40"/>
      <c r="AE1392" s="40"/>
      <c r="AT1392" s="18" t="s">
        <v>194</v>
      </c>
      <c r="AU1392" s="18" t="s">
        <v>99</v>
      </c>
    </row>
    <row r="1393" s="2" customFormat="1" ht="16.5" customHeight="1">
      <c r="A1393" s="40"/>
      <c r="B1393" s="41"/>
      <c r="C1393" s="245" t="s">
        <v>2079</v>
      </c>
      <c r="D1393" s="245" t="s">
        <v>187</v>
      </c>
      <c r="E1393" s="246" t="s">
        <v>2080</v>
      </c>
      <c r="F1393" s="247" t="s">
        <v>2081</v>
      </c>
      <c r="G1393" s="248" t="s">
        <v>1810</v>
      </c>
      <c r="H1393" s="249">
        <v>59.674999999999997</v>
      </c>
      <c r="I1393" s="250"/>
      <c r="J1393" s="251">
        <f>ROUND(I1393*H1393,2)</f>
        <v>0</v>
      </c>
      <c r="K1393" s="247" t="s">
        <v>284</v>
      </c>
      <c r="L1393" s="46"/>
      <c r="M1393" s="252" t="s">
        <v>1</v>
      </c>
      <c r="N1393" s="253" t="s">
        <v>49</v>
      </c>
      <c r="O1393" s="93"/>
      <c r="P1393" s="254">
        <f>O1393*H1393</f>
        <v>0</v>
      </c>
      <c r="Q1393" s="254">
        <v>0</v>
      </c>
      <c r="R1393" s="254">
        <f>Q1393*H1393</f>
        <v>0</v>
      </c>
      <c r="S1393" s="254">
        <v>0</v>
      </c>
      <c r="T1393" s="255">
        <f>S1393*H1393</f>
        <v>0</v>
      </c>
      <c r="U1393" s="40"/>
      <c r="V1393" s="40"/>
      <c r="W1393" s="40"/>
      <c r="X1393" s="40"/>
      <c r="Y1393" s="40"/>
      <c r="Z1393" s="40"/>
      <c r="AA1393" s="40"/>
      <c r="AB1393" s="40"/>
      <c r="AC1393" s="40"/>
      <c r="AD1393" s="40"/>
      <c r="AE1393" s="40"/>
      <c r="AR1393" s="256" t="s">
        <v>332</v>
      </c>
      <c r="AT1393" s="256" t="s">
        <v>187</v>
      </c>
      <c r="AU1393" s="256" t="s">
        <v>99</v>
      </c>
      <c r="AY1393" s="18" t="s">
        <v>184</v>
      </c>
      <c r="BE1393" s="257">
        <f>IF(N1393="základní",J1393,0)</f>
        <v>0</v>
      </c>
      <c r="BF1393" s="257">
        <f>IF(N1393="snížená",J1393,0)</f>
        <v>0</v>
      </c>
      <c r="BG1393" s="257">
        <f>IF(N1393="zákl. přenesená",J1393,0)</f>
        <v>0</v>
      </c>
      <c r="BH1393" s="257">
        <f>IF(N1393="sníž. přenesená",J1393,0)</f>
        <v>0</v>
      </c>
      <c r="BI1393" s="257">
        <f>IF(N1393="nulová",J1393,0)</f>
        <v>0</v>
      </c>
      <c r="BJ1393" s="18" t="s">
        <v>99</v>
      </c>
      <c r="BK1393" s="257">
        <f>ROUND(I1393*H1393,2)</f>
        <v>0</v>
      </c>
      <c r="BL1393" s="18" t="s">
        <v>332</v>
      </c>
      <c r="BM1393" s="256" t="s">
        <v>2082</v>
      </c>
    </row>
    <row r="1394" s="2" customFormat="1">
      <c r="A1394" s="40"/>
      <c r="B1394" s="41"/>
      <c r="C1394" s="42"/>
      <c r="D1394" s="258" t="s">
        <v>194</v>
      </c>
      <c r="E1394" s="42"/>
      <c r="F1394" s="259" t="s">
        <v>2038</v>
      </c>
      <c r="G1394" s="42"/>
      <c r="H1394" s="42"/>
      <c r="I1394" s="156"/>
      <c r="J1394" s="42"/>
      <c r="K1394" s="42"/>
      <c r="L1394" s="46"/>
      <c r="M1394" s="260"/>
      <c r="N1394" s="261"/>
      <c r="O1394" s="93"/>
      <c r="P1394" s="93"/>
      <c r="Q1394" s="93"/>
      <c r="R1394" s="93"/>
      <c r="S1394" s="93"/>
      <c r="T1394" s="94"/>
      <c r="U1394" s="40"/>
      <c r="V1394" s="40"/>
      <c r="W1394" s="40"/>
      <c r="X1394" s="40"/>
      <c r="Y1394" s="40"/>
      <c r="Z1394" s="40"/>
      <c r="AA1394" s="40"/>
      <c r="AB1394" s="40"/>
      <c r="AC1394" s="40"/>
      <c r="AD1394" s="40"/>
      <c r="AE1394" s="40"/>
      <c r="AT1394" s="18" t="s">
        <v>194</v>
      </c>
      <c r="AU1394" s="18" t="s">
        <v>99</v>
      </c>
    </row>
    <row r="1395" s="2" customFormat="1" ht="16.5" customHeight="1">
      <c r="A1395" s="40"/>
      <c r="B1395" s="41"/>
      <c r="C1395" s="245" t="s">
        <v>2083</v>
      </c>
      <c r="D1395" s="245" t="s">
        <v>187</v>
      </c>
      <c r="E1395" s="246" t="s">
        <v>2084</v>
      </c>
      <c r="F1395" s="247" t="s">
        <v>2085</v>
      </c>
      <c r="G1395" s="248" t="s">
        <v>1810</v>
      </c>
      <c r="H1395" s="249">
        <v>59.475000000000001</v>
      </c>
      <c r="I1395" s="250"/>
      <c r="J1395" s="251">
        <f>ROUND(I1395*H1395,2)</f>
        <v>0</v>
      </c>
      <c r="K1395" s="247" t="s">
        <v>284</v>
      </c>
      <c r="L1395" s="46"/>
      <c r="M1395" s="252" t="s">
        <v>1</v>
      </c>
      <c r="N1395" s="253" t="s">
        <v>49</v>
      </c>
      <c r="O1395" s="93"/>
      <c r="P1395" s="254">
        <f>O1395*H1395</f>
        <v>0</v>
      </c>
      <c r="Q1395" s="254">
        <v>0</v>
      </c>
      <c r="R1395" s="254">
        <f>Q1395*H1395</f>
        <v>0</v>
      </c>
      <c r="S1395" s="254">
        <v>0</v>
      </c>
      <c r="T1395" s="255">
        <f>S1395*H1395</f>
        <v>0</v>
      </c>
      <c r="U1395" s="40"/>
      <c r="V1395" s="40"/>
      <c r="W1395" s="40"/>
      <c r="X1395" s="40"/>
      <c r="Y1395" s="40"/>
      <c r="Z1395" s="40"/>
      <c r="AA1395" s="40"/>
      <c r="AB1395" s="40"/>
      <c r="AC1395" s="40"/>
      <c r="AD1395" s="40"/>
      <c r="AE1395" s="40"/>
      <c r="AR1395" s="256" t="s">
        <v>332</v>
      </c>
      <c r="AT1395" s="256" t="s">
        <v>187</v>
      </c>
      <c r="AU1395" s="256" t="s">
        <v>99</v>
      </c>
      <c r="AY1395" s="18" t="s">
        <v>184</v>
      </c>
      <c r="BE1395" s="257">
        <f>IF(N1395="základní",J1395,0)</f>
        <v>0</v>
      </c>
      <c r="BF1395" s="257">
        <f>IF(N1395="snížená",J1395,0)</f>
        <v>0</v>
      </c>
      <c r="BG1395" s="257">
        <f>IF(N1395="zákl. přenesená",J1395,0)</f>
        <v>0</v>
      </c>
      <c r="BH1395" s="257">
        <f>IF(N1395="sníž. přenesená",J1395,0)</f>
        <v>0</v>
      </c>
      <c r="BI1395" s="257">
        <f>IF(N1395="nulová",J1395,0)</f>
        <v>0</v>
      </c>
      <c r="BJ1395" s="18" t="s">
        <v>99</v>
      </c>
      <c r="BK1395" s="257">
        <f>ROUND(I1395*H1395,2)</f>
        <v>0</v>
      </c>
      <c r="BL1395" s="18" t="s">
        <v>332</v>
      </c>
      <c r="BM1395" s="256" t="s">
        <v>2086</v>
      </c>
    </row>
    <row r="1396" s="2" customFormat="1">
      <c r="A1396" s="40"/>
      <c r="B1396" s="41"/>
      <c r="C1396" s="42"/>
      <c r="D1396" s="258" t="s">
        <v>194</v>
      </c>
      <c r="E1396" s="42"/>
      <c r="F1396" s="259" t="s">
        <v>2038</v>
      </c>
      <c r="G1396" s="42"/>
      <c r="H1396" s="42"/>
      <c r="I1396" s="156"/>
      <c r="J1396" s="42"/>
      <c r="K1396" s="42"/>
      <c r="L1396" s="46"/>
      <c r="M1396" s="260"/>
      <c r="N1396" s="261"/>
      <c r="O1396" s="93"/>
      <c r="P1396" s="93"/>
      <c r="Q1396" s="93"/>
      <c r="R1396" s="93"/>
      <c r="S1396" s="93"/>
      <c r="T1396" s="94"/>
      <c r="U1396" s="40"/>
      <c r="V1396" s="40"/>
      <c r="W1396" s="40"/>
      <c r="X1396" s="40"/>
      <c r="Y1396" s="40"/>
      <c r="Z1396" s="40"/>
      <c r="AA1396" s="40"/>
      <c r="AB1396" s="40"/>
      <c r="AC1396" s="40"/>
      <c r="AD1396" s="40"/>
      <c r="AE1396" s="40"/>
      <c r="AT1396" s="18" t="s">
        <v>194</v>
      </c>
      <c r="AU1396" s="18" t="s">
        <v>99</v>
      </c>
    </row>
    <row r="1397" s="2" customFormat="1" ht="16.5" customHeight="1">
      <c r="A1397" s="40"/>
      <c r="B1397" s="41"/>
      <c r="C1397" s="245" t="s">
        <v>2087</v>
      </c>
      <c r="D1397" s="245" t="s">
        <v>187</v>
      </c>
      <c r="E1397" s="246" t="s">
        <v>2088</v>
      </c>
      <c r="F1397" s="247" t="s">
        <v>2089</v>
      </c>
      <c r="G1397" s="248" t="s">
        <v>1810</v>
      </c>
      <c r="H1397" s="249">
        <v>79.560000000000002</v>
      </c>
      <c r="I1397" s="250"/>
      <c r="J1397" s="251">
        <f>ROUND(I1397*H1397,2)</f>
        <v>0</v>
      </c>
      <c r="K1397" s="247" t="s">
        <v>284</v>
      </c>
      <c r="L1397" s="46"/>
      <c r="M1397" s="252" t="s">
        <v>1</v>
      </c>
      <c r="N1397" s="253" t="s">
        <v>49</v>
      </c>
      <c r="O1397" s="93"/>
      <c r="P1397" s="254">
        <f>O1397*H1397</f>
        <v>0</v>
      </c>
      <c r="Q1397" s="254">
        <v>0</v>
      </c>
      <c r="R1397" s="254">
        <f>Q1397*H1397</f>
        <v>0</v>
      </c>
      <c r="S1397" s="254">
        <v>0</v>
      </c>
      <c r="T1397" s="255">
        <f>S1397*H1397</f>
        <v>0</v>
      </c>
      <c r="U1397" s="40"/>
      <c r="V1397" s="40"/>
      <c r="W1397" s="40"/>
      <c r="X1397" s="40"/>
      <c r="Y1397" s="40"/>
      <c r="Z1397" s="40"/>
      <c r="AA1397" s="40"/>
      <c r="AB1397" s="40"/>
      <c r="AC1397" s="40"/>
      <c r="AD1397" s="40"/>
      <c r="AE1397" s="40"/>
      <c r="AR1397" s="256" t="s">
        <v>332</v>
      </c>
      <c r="AT1397" s="256" t="s">
        <v>187</v>
      </c>
      <c r="AU1397" s="256" t="s">
        <v>99</v>
      </c>
      <c r="AY1397" s="18" t="s">
        <v>184</v>
      </c>
      <c r="BE1397" s="257">
        <f>IF(N1397="základní",J1397,0)</f>
        <v>0</v>
      </c>
      <c r="BF1397" s="257">
        <f>IF(N1397="snížená",J1397,0)</f>
        <v>0</v>
      </c>
      <c r="BG1397" s="257">
        <f>IF(N1397="zákl. přenesená",J1397,0)</f>
        <v>0</v>
      </c>
      <c r="BH1397" s="257">
        <f>IF(N1397="sníž. přenesená",J1397,0)</f>
        <v>0</v>
      </c>
      <c r="BI1397" s="257">
        <f>IF(N1397="nulová",J1397,0)</f>
        <v>0</v>
      </c>
      <c r="BJ1397" s="18" t="s">
        <v>99</v>
      </c>
      <c r="BK1397" s="257">
        <f>ROUND(I1397*H1397,2)</f>
        <v>0</v>
      </c>
      <c r="BL1397" s="18" t="s">
        <v>332</v>
      </c>
      <c r="BM1397" s="256" t="s">
        <v>2090</v>
      </c>
    </row>
    <row r="1398" s="2" customFormat="1">
      <c r="A1398" s="40"/>
      <c r="B1398" s="41"/>
      <c r="C1398" s="42"/>
      <c r="D1398" s="258" t="s">
        <v>194</v>
      </c>
      <c r="E1398" s="42"/>
      <c r="F1398" s="259" t="s">
        <v>2038</v>
      </c>
      <c r="G1398" s="42"/>
      <c r="H1398" s="42"/>
      <c r="I1398" s="156"/>
      <c r="J1398" s="42"/>
      <c r="K1398" s="42"/>
      <c r="L1398" s="46"/>
      <c r="M1398" s="260"/>
      <c r="N1398" s="261"/>
      <c r="O1398" s="93"/>
      <c r="P1398" s="93"/>
      <c r="Q1398" s="93"/>
      <c r="R1398" s="93"/>
      <c r="S1398" s="93"/>
      <c r="T1398" s="94"/>
      <c r="U1398" s="40"/>
      <c r="V1398" s="40"/>
      <c r="W1398" s="40"/>
      <c r="X1398" s="40"/>
      <c r="Y1398" s="40"/>
      <c r="Z1398" s="40"/>
      <c r="AA1398" s="40"/>
      <c r="AB1398" s="40"/>
      <c r="AC1398" s="40"/>
      <c r="AD1398" s="40"/>
      <c r="AE1398" s="40"/>
      <c r="AT1398" s="18" t="s">
        <v>194</v>
      </c>
      <c r="AU1398" s="18" t="s">
        <v>99</v>
      </c>
    </row>
    <row r="1399" s="2" customFormat="1" ht="16.5" customHeight="1">
      <c r="A1399" s="40"/>
      <c r="B1399" s="41"/>
      <c r="C1399" s="245" t="s">
        <v>2091</v>
      </c>
      <c r="D1399" s="245" t="s">
        <v>187</v>
      </c>
      <c r="E1399" s="246" t="s">
        <v>2092</v>
      </c>
      <c r="F1399" s="247" t="s">
        <v>2093</v>
      </c>
      <c r="G1399" s="248" t="s">
        <v>269</v>
      </c>
      <c r="H1399" s="249">
        <v>4.7000000000000002</v>
      </c>
      <c r="I1399" s="250"/>
      <c r="J1399" s="251">
        <f>ROUND(I1399*H1399,2)</f>
        <v>0</v>
      </c>
      <c r="K1399" s="247" t="s">
        <v>284</v>
      </c>
      <c r="L1399" s="46"/>
      <c r="M1399" s="252" t="s">
        <v>1</v>
      </c>
      <c r="N1399" s="253" t="s">
        <v>49</v>
      </c>
      <c r="O1399" s="93"/>
      <c r="P1399" s="254">
        <f>O1399*H1399</f>
        <v>0</v>
      </c>
      <c r="Q1399" s="254">
        <v>0</v>
      </c>
      <c r="R1399" s="254">
        <f>Q1399*H1399</f>
        <v>0</v>
      </c>
      <c r="S1399" s="254">
        <v>0</v>
      </c>
      <c r="T1399" s="255">
        <f>S1399*H1399</f>
        <v>0</v>
      </c>
      <c r="U1399" s="40"/>
      <c r="V1399" s="40"/>
      <c r="W1399" s="40"/>
      <c r="X1399" s="40"/>
      <c r="Y1399" s="40"/>
      <c r="Z1399" s="40"/>
      <c r="AA1399" s="40"/>
      <c r="AB1399" s="40"/>
      <c r="AC1399" s="40"/>
      <c r="AD1399" s="40"/>
      <c r="AE1399" s="40"/>
      <c r="AR1399" s="256" t="s">
        <v>332</v>
      </c>
      <c r="AT1399" s="256" t="s">
        <v>187</v>
      </c>
      <c r="AU1399" s="256" t="s">
        <v>99</v>
      </c>
      <c r="AY1399" s="18" t="s">
        <v>184</v>
      </c>
      <c r="BE1399" s="257">
        <f>IF(N1399="základní",J1399,0)</f>
        <v>0</v>
      </c>
      <c r="BF1399" s="257">
        <f>IF(N1399="snížená",J1399,0)</f>
        <v>0</v>
      </c>
      <c r="BG1399" s="257">
        <f>IF(N1399="zákl. přenesená",J1399,0)</f>
        <v>0</v>
      </c>
      <c r="BH1399" s="257">
        <f>IF(N1399="sníž. přenesená",J1399,0)</f>
        <v>0</v>
      </c>
      <c r="BI1399" s="257">
        <f>IF(N1399="nulová",J1399,0)</f>
        <v>0</v>
      </c>
      <c r="BJ1399" s="18" t="s">
        <v>99</v>
      </c>
      <c r="BK1399" s="257">
        <f>ROUND(I1399*H1399,2)</f>
        <v>0</v>
      </c>
      <c r="BL1399" s="18" t="s">
        <v>332</v>
      </c>
      <c r="BM1399" s="256" t="s">
        <v>2094</v>
      </c>
    </row>
    <row r="1400" s="2" customFormat="1">
      <c r="A1400" s="40"/>
      <c r="B1400" s="41"/>
      <c r="C1400" s="42"/>
      <c r="D1400" s="258" t="s">
        <v>194</v>
      </c>
      <c r="E1400" s="42"/>
      <c r="F1400" s="259" t="s">
        <v>2038</v>
      </c>
      <c r="G1400" s="42"/>
      <c r="H1400" s="42"/>
      <c r="I1400" s="156"/>
      <c r="J1400" s="42"/>
      <c r="K1400" s="42"/>
      <c r="L1400" s="46"/>
      <c r="M1400" s="260"/>
      <c r="N1400" s="261"/>
      <c r="O1400" s="93"/>
      <c r="P1400" s="93"/>
      <c r="Q1400" s="93"/>
      <c r="R1400" s="93"/>
      <c r="S1400" s="93"/>
      <c r="T1400" s="94"/>
      <c r="U1400" s="40"/>
      <c r="V1400" s="40"/>
      <c r="W1400" s="40"/>
      <c r="X1400" s="40"/>
      <c r="Y1400" s="40"/>
      <c r="Z1400" s="40"/>
      <c r="AA1400" s="40"/>
      <c r="AB1400" s="40"/>
      <c r="AC1400" s="40"/>
      <c r="AD1400" s="40"/>
      <c r="AE1400" s="40"/>
      <c r="AT1400" s="18" t="s">
        <v>194</v>
      </c>
      <c r="AU1400" s="18" t="s">
        <v>99</v>
      </c>
    </row>
    <row r="1401" s="2" customFormat="1" ht="16.5" customHeight="1">
      <c r="A1401" s="40"/>
      <c r="B1401" s="41"/>
      <c r="C1401" s="245" t="s">
        <v>2095</v>
      </c>
      <c r="D1401" s="245" t="s">
        <v>187</v>
      </c>
      <c r="E1401" s="246" t="s">
        <v>2096</v>
      </c>
      <c r="F1401" s="247" t="s">
        <v>2097</v>
      </c>
      <c r="G1401" s="248" t="s">
        <v>1810</v>
      </c>
      <c r="H1401" s="249">
        <v>24.600000000000001</v>
      </c>
      <c r="I1401" s="250"/>
      <c r="J1401" s="251">
        <f>ROUND(I1401*H1401,2)</f>
        <v>0</v>
      </c>
      <c r="K1401" s="247" t="s">
        <v>284</v>
      </c>
      <c r="L1401" s="46"/>
      <c r="M1401" s="252" t="s">
        <v>1</v>
      </c>
      <c r="N1401" s="253" t="s">
        <v>49</v>
      </c>
      <c r="O1401" s="93"/>
      <c r="P1401" s="254">
        <f>O1401*H1401</f>
        <v>0</v>
      </c>
      <c r="Q1401" s="254">
        <v>0</v>
      </c>
      <c r="R1401" s="254">
        <f>Q1401*H1401</f>
        <v>0</v>
      </c>
      <c r="S1401" s="254">
        <v>0</v>
      </c>
      <c r="T1401" s="255">
        <f>S1401*H1401</f>
        <v>0</v>
      </c>
      <c r="U1401" s="40"/>
      <c r="V1401" s="40"/>
      <c r="W1401" s="40"/>
      <c r="X1401" s="40"/>
      <c r="Y1401" s="40"/>
      <c r="Z1401" s="40"/>
      <c r="AA1401" s="40"/>
      <c r="AB1401" s="40"/>
      <c r="AC1401" s="40"/>
      <c r="AD1401" s="40"/>
      <c r="AE1401" s="40"/>
      <c r="AR1401" s="256" t="s">
        <v>332</v>
      </c>
      <c r="AT1401" s="256" t="s">
        <v>187</v>
      </c>
      <c r="AU1401" s="256" t="s">
        <v>99</v>
      </c>
      <c r="AY1401" s="18" t="s">
        <v>184</v>
      </c>
      <c r="BE1401" s="257">
        <f>IF(N1401="základní",J1401,0)</f>
        <v>0</v>
      </c>
      <c r="BF1401" s="257">
        <f>IF(N1401="snížená",J1401,0)</f>
        <v>0</v>
      </c>
      <c r="BG1401" s="257">
        <f>IF(N1401="zákl. přenesená",J1401,0)</f>
        <v>0</v>
      </c>
      <c r="BH1401" s="257">
        <f>IF(N1401="sníž. přenesená",J1401,0)</f>
        <v>0</v>
      </c>
      <c r="BI1401" s="257">
        <f>IF(N1401="nulová",J1401,0)</f>
        <v>0</v>
      </c>
      <c r="BJ1401" s="18" t="s">
        <v>99</v>
      </c>
      <c r="BK1401" s="257">
        <f>ROUND(I1401*H1401,2)</f>
        <v>0</v>
      </c>
      <c r="BL1401" s="18" t="s">
        <v>332</v>
      </c>
      <c r="BM1401" s="256" t="s">
        <v>2098</v>
      </c>
    </row>
    <row r="1402" s="2" customFormat="1">
      <c r="A1402" s="40"/>
      <c r="B1402" s="41"/>
      <c r="C1402" s="42"/>
      <c r="D1402" s="258" t="s">
        <v>194</v>
      </c>
      <c r="E1402" s="42"/>
      <c r="F1402" s="259" t="s">
        <v>2038</v>
      </c>
      <c r="G1402" s="42"/>
      <c r="H1402" s="42"/>
      <c r="I1402" s="156"/>
      <c r="J1402" s="42"/>
      <c r="K1402" s="42"/>
      <c r="L1402" s="46"/>
      <c r="M1402" s="260"/>
      <c r="N1402" s="261"/>
      <c r="O1402" s="93"/>
      <c r="P1402" s="93"/>
      <c r="Q1402" s="93"/>
      <c r="R1402" s="93"/>
      <c r="S1402" s="93"/>
      <c r="T1402" s="94"/>
      <c r="U1402" s="40"/>
      <c r="V1402" s="40"/>
      <c r="W1402" s="40"/>
      <c r="X1402" s="40"/>
      <c r="Y1402" s="40"/>
      <c r="Z1402" s="40"/>
      <c r="AA1402" s="40"/>
      <c r="AB1402" s="40"/>
      <c r="AC1402" s="40"/>
      <c r="AD1402" s="40"/>
      <c r="AE1402" s="40"/>
      <c r="AT1402" s="18" t="s">
        <v>194</v>
      </c>
      <c r="AU1402" s="18" t="s">
        <v>99</v>
      </c>
    </row>
    <row r="1403" s="2" customFormat="1" ht="16.5" customHeight="1">
      <c r="A1403" s="40"/>
      <c r="B1403" s="41"/>
      <c r="C1403" s="245" t="s">
        <v>2099</v>
      </c>
      <c r="D1403" s="245" t="s">
        <v>187</v>
      </c>
      <c r="E1403" s="246" t="s">
        <v>2100</v>
      </c>
      <c r="F1403" s="247" t="s">
        <v>2101</v>
      </c>
      <c r="G1403" s="248" t="s">
        <v>1810</v>
      </c>
      <c r="H1403" s="249">
        <v>21.5</v>
      </c>
      <c r="I1403" s="250"/>
      <c r="J1403" s="251">
        <f>ROUND(I1403*H1403,2)</f>
        <v>0</v>
      </c>
      <c r="K1403" s="247" t="s">
        <v>284</v>
      </c>
      <c r="L1403" s="46"/>
      <c r="M1403" s="252" t="s">
        <v>1</v>
      </c>
      <c r="N1403" s="253" t="s">
        <v>49</v>
      </c>
      <c r="O1403" s="93"/>
      <c r="P1403" s="254">
        <f>O1403*H1403</f>
        <v>0</v>
      </c>
      <c r="Q1403" s="254">
        <v>0</v>
      </c>
      <c r="R1403" s="254">
        <f>Q1403*H1403</f>
        <v>0</v>
      </c>
      <c r="S1403" s="254">
        <v>0</v>
      </c>
      <c r="T1403" s="255">
        <f>S1403*H1403</f>
        <v>0</v>
      </c>
      <c r="U1403" s="40"/>
      <c r="V1403" s="40"/>
      <c r="W1403" s="40"/>
      <c r="X1403" s="40"/>
      <c r="Y1403" s="40"/>
      <c r="Z1403" s="40"/>
      <c r="AA1403" s="40"/>
      <c r="AB1403" s="40"/>
      <c r="AC1403" s="40"/>
      <c r="AD1403" s="40"/>
      <c r="AE1403" s="40"/>
      <c r="AR1403" s="256" t="s">
        <v>332</v>
      </c>
      <c r="AT1403" s="256" t="s">
        <v>187</v>
      </c>
      <c r="AU1403" s="256" t="s">
        <v>99</v>
      </c>
      <c r="AY1403" s="18" t="s">
        <v>184</v>
      </c>
      <c r="BE1403" s="257">
        <f>IF(N1403="základní",J1403,0)</f>
        <v>0</v>
      </c>
      <c r="BF1403" s="257">
        <f>IF(N1403="snížená",J1403,0)</f>
        <v>0</v>
      </c>
      <c r="BG1403" s="257">
        <f>IF(N1403="zákl. přenesená",J1403,0)</f>
        <v>0</v>
      </c>
      <c r="BH1403" s="257">
        <f>IF(N1403="sníž. přenesená",J1403,0)</f>
        <v>0</v>
      </c>
      <c r="BI1403" s="257">
        <f>IF(N1403="nulová",J1403,0)</f>
        <v>0</v>
      </c>
      <c r="BJ1403" s="18" t="s">
        <v>99</v>
      </c>
      <c r="BK1403" s="257">
        <f>ROUND(I1403*H1403,2)</f>
        <v>0</v>
      </c>
      <c r="BL1403" s="18" t="s">
        <v>332</v>
      </c>
      <c r="BM1403" s="256" t="s">
        <v>2102</v>
      </c>
    </row>
    <row r="1404" s="2" customFormat="1">
      <c r="A1404" s="40"/>
      <c r="B1404" s="41"/>
      <c r="C1404" s="42"/>
      <c r="D1404" s="258" t="s">
        <v>194</v>
      </c>
      <c r="E1404" s="42"/>
      <c r="F1404" s="259" t="s">
        <v>2038</v>
      </c>
      <c r="G1404" s="42"/>
      <c r="H1404" s="42"/>
      <c r="I1404" s="156"/>
      <c r="J1404" s="42"/>
      <c r="K1404" s="42"/>
      <c r="L1404" s="46"/>
      <c r="M1404" s="260"/>
      <c r="N1404" s="261"/>
      <c r="O1404" s="93"/>
      <c r="P1404" s="93"/>
      <c r="Q1404" s="93"/>
      <c r="R1404" s="93"/>
      <c r="S1404" s="93"/>
      <c r="T1404" s="94"/>
      <c r="U1404" s="40"/>
      <c r="V1404" s="40"/>
      <c r="W1404" s="40"/>
      <c r="X1404" s="40"/>
      <c r="Y1404" s="40"/>
      <c r="Z1404" s="40"/>
      <c r="AA1404" s="40"/>
      <c r="AB1404" s="40"/>
      <c r="AC1404" s="40"/>
      <c r="AD1404" s="40"/>
      <c r="AE1404" s="40"/>
      <c r="AT1404" s="18" t="s">
        <v>194</v>
      </c>
      <c r="AU1404" s="18" t="s">
        <v>99</v>
      </c>
    </row>
    <row r="1405" s="2" customFormat="1" ht="16.5" customHeight="1">
      <c r="A1405" s="40"/>
      <c r="B1405" s="41"/>
      <c r="C1405" s="245" t="s">
        <v>2103</v>
      </c>
      <c r="D1405" s="245" t="s">
        <v>187</v>
      </c>
      <c r="E1405" s="246" t="s">
        <v>2104</v>
      </c>
      <c r="F1405" s="247" t="s">
        <v>2105</v>
      </c>
      <c r="G1405" s="248" t="s">
        <v>1882</v>
      </c>
      <c r="H1405" s="249">
        <v>2</v>
      </c>
      <c r="I1405" s="250"/>
      <c r="J1405" s="251">
        <f>ROUND(I1405*H1405,2)</f>
        <v>0</v>
      </c>
      <c r="K1405" s="247" t="s">
        <v>284</v>
      </c>
      <c r="L1405" s="46"/>
      <c r="M1405" s="252" t="s">
        <v>1</v>
      </c>
      <c r="N1405" s="253" t="s">
        <v>49</v>
      </c>
      <c r="O1405" s="93"/>
      <c r="P1405" s="254">
        <f>O1405*H1405</f>
        <v>0</v>
      </c>
      <c r="Q1405" s="254">
        <v>0</v>
      </c>
      <c r="R1405" s="254">
        <f>Q1405*H1405</f>
        <v>0</v>
      </c>
      <c r="S1405" s="254">
        <v>0</v>
      </c>
      <c r="T1405" s="255">
        <f>S1405*H1405</f>
        <v>0</v>
      </c>
      <c r="U1405" s="40"/>
      <c r="V1405" s="40"/>
      <c r="W1405" s="40"/>
      <c r="X1405" s="40"/>
      <c r="Y1405" s="40"/>
      <c r="Z1405" s="40"/>
      <c r="AA1405" s="40"/>
      <c r="AB1405" s="40"/>
      <c r="AC1405" s="40"/>
      <c r="AD1405" s="40"/>
      <c r="AE1405" s="40"/>
      <c r="AR1405" s="256" t="s">
        <v>332</v>
      </c>
      <c r="AT1405" s="256" t="s">
        <v>187</v>
      </c>
      <c r="AU1405" s="256" t="s">
        <v>99</v>
      </c>
      <c r="AY1405" s="18" t="s">
        <v>184</v>
      </c>
      <c r="BE1405" s="257">
        <f>IF(N1405="základní",J1405,0)</f>
        <v>0</v>
      </c>
      <c r="BF1405" s="257">
        <f>IF(N1405="snížená",J1405,0)</f>
        <v>0</v>
      </c>
      <c r="BG1405" s="257">
        <f>IF(N1405="zákl. přenesená",J1405,0)</f>
        <v>0</v>
      </c>
      <c r="BH1405" s="257">
        <f>IF(N1405="sníž. přenesená",J1405,0)</f>
        <v>0</v>
      </c>
      <c r="BI1405" s="257">
        <f>IF(N1405="nulová",J1405,0)</f>
        <v>0</v>
      </c>
      <c r="BJ1405" s="18" t="s">
        <v>99</v>
      </c>
      <c r="BK1405" s="257">
        <f>ROUND(I1405*H1405,2)</f>
        <v>0</v>
      </c>
      <c r="BL1405" s="18" t="s">
        <v>332</v>
      </c>
      <c r="BM1405" s="256" t="s">
        <v>2106</v>
      </c>
    </row>
    <row r="1406" s="2" customFormat="1">
      <c r="A1406" s="40"/>
      <c r="B1406" s="41"/>
      <c r="C1406" s="42"/>
      <c r="D1406" s="258" t="s">
        <v>194</v>
      </c>
      <c r="E1406" s="42"/>
      <c r="F1406" s="259" t="s">
        <v>2038</v>
      </c>
      <c r="G1406" s="42"/>
      <c r="H1406" s="42"/>
      <c r="I1406" s="156"/>
      <c r="J1406" s="42"/>
      <c r="K1406" s="42"/>
      <c r="L1406" s="46"/>
      <c r="M1406" s="260"/>
      <c r="N1406" s="261"/>
      <c r="O1406" s="93"/>
      <c r="P1406" s="93"/>
      <c r="Q1406" s="93"/>
      <c r="R1406" s="93"/>
      <c r="S1406" s="93"/>
      <c r="T1406" s="94"/>
      <c r="U1406" s="40"/>
      <c r="V1406" s="40"/>
      <c r="W1406" s="40"/>
      <c r="X1406" s="40"/>
      <c r="Y1406" s="40"/>
      <c r="Z1406" s="40"/>
      <c r="AA1406" s="40"/>
      <c r="AB1406" s="40"/>
      <c r="AC1406" s="40"/>
      <c r="AD1406" s="40"/>
      <c r="AE1406" s="40"/>
      <c r="AT1406" s="18" t="s">
        <v>194</v>
      </c>
      <c r="AU1406" s="18" t="s">
        <v>99</v>
      </c>
    </row>
    <row r="1407" s="2" customFormat="1" ht="16.5" customHeight="1">
      <c r="A1407" s="40"/>
      <c r="B1407" s="41"/>
      <c r="C1407" s="245" t="s">
        <v>2107</v>
      </c>
      <c r="D1407" s="245" t="s">
        <v>187</v>
      </c>
      <c r="E1407" s="246" t="s">
        <v>2108</v>
      </c>
      <c r="F1407" s="247" t="s">
        <v>2109</v>
      </c>
      <c r="G1407" s="248" t="s">
        <v>1810</v>
      </c>
      <c r="H1407" s="249">
        <v>22.199999999999999</v>
      </c>
      <c r="I1407" s="250"/>
      <c r="J1407" s="251">
        <f>ROUND(I1407*H1407,2)</f>
        <v>0</v>
      </c>
      <c r="K1407" s="247" t="s">
        <v>284</v>
      </c>
      <c r="L1407" s="46"/>
      <c r="M1407" s="252" t="s">
        <v>1</v>
      </c>
      <c r="N1407" s="253" t="s">
        <v>49</v>
      </c>
      <c r="O1407" s="93"/>
      <c r="P1407" s="254">
        <f>O1407*H1407</f>
        <v>0</v>
      </c>
      <c r="Q1407" s="254">
        <v>0</v>
      </c>
      <c r="R1407" s="254">
        <f>Q1407*H1407</f>
        <v>0</v>
      </c>
      <c r="S1407" s="254">
        <v>0</v>
      </c>
      <c r="T1407" s="255">
        <f>S1407*H1407</f>
        <v>0</v>
      </c>
      <c r="U1407" s="40"/>
      <c r="V1407" s="40"/>
      <c r="W1407" s="40"/>
      <c r="X1407" s="40"/>
      <c r="Y1407" s="40"/>
      <c r="Z1407" s="40"/>
      <c r="AA1407" s="40"/>
      <c r="AB1407" s="40"/>
      <c r="AC1407" s="40"/>
      <c r="AD1407" s="40"/>
      <c r="AE1407" s="40"/>
      <c r="AR1407" s="256" t="s">
        <v>332</v>
      </c>
      <c r="AT1407" s="256" t="s">
        <v>187</v>
      </c>
      <c r="AU1407" s="256" t="s">
        <v>99</v>
      </c>
      <c r="AY1407" s="18" t="s">
        <v>184</v>
      </c>
      <c r="BE1407" s="257">
        <f>IF(N1407="základní",J1407,0)</f>
        <v>0</v>
      </c>
      <c r="BF1407" s="257">
        <f>IF(N1407="snížená",J1407,0)</f>
        <v>0</v>
      </c>
      <c r="BG1407" s="257">
        <f>IF(N1407="zákl. přenesená",J1407,0)</f>
        <v>0</v>
      </c>
      <c r="BH1407" s="257">
        <f>IF(N1407="sníž. přenesená",J1407,0)</f>
        <v>0</v>
      </c>
      <c r="BI1407" s="257">
        <f>IF(N1407="nulová",J1407,0)</f>
        <v>0</v>
      </c>
      <c r="BJ1407" s="18" t="s">
        <v>99</v>
      </c>
      <c r="BK1407" s="257">
        <f>ROUND(I1407*H1407,2)</f>
        <v>0</v>
      </c>
      <c r="BL1407" s="18" t="s">
        <v>332</v>
      </c>
      <c r="BM1407" s="256" t="s">
        <v>2110</v>
      </c>
    </row>
    <row r="1408" s="2" customFormat="1">
      <c r="A1408" s="40"/>
      <c r="B1408" s="41"/>
      <c r="C1408" s="42"/>
      <c r="D1408" s="258" t="s">
        <v>194</v>
      </c>
      <c r="E1408" s="42"/>
      <c r="F1408" s="259" t="s">
        <v>2038</v>
      </c>
      <c r="G1408" s="42"/>
      <c r="H1408" s="42"/>
      <c r="I1408" s="156"/>
      <c r="J1408" s="42"/>
      <c r="K1408" s="42"/>
      <c r="L1408" s="46"/>
      <c r="M1408" s="260"/>
      <c r="N1408" s="261"/>
      <c r="O1408" s="93"/>
      <c r="P1408" s="93"/>
      <c r="Q1408" s="93"/>
      <c r="R1408" s="93"/>
      <c r="S1408" s="93"/>
      <c r="T1408" s="94"/>
      <c r="U1408" s="40"/>
      <c r="V1408" s="40"/>
      <c r="W1408" s="40"/>
      <c r="X1408" s="40"/>
      <c r="Y1408" s="40"/>
      <c r="Z1408" s="40"/>
      <c r="AA1408" s="40"/>
      <c r="AB1408" s="40"/>
      <c r="AC1408" s="40"/>
      <c r="AD1408" s="40"/>
      <c r="AE1408" s="40"/>
      <c r="AT1408" s="18" t="s">
        <v>194</v>
      </c>
      <c r="AU1408" s="18" t="s">
        <v>99</v>
      </c>
    </row>
    <row r="1409" s="2" customFormat="1" ht="21.75" customHeight="1">
      <c r="A1409" s="40"/>
      <c r="B1409" s="41"/>
      <c r="C1409" s="245" t="s">
        <v>2111</v>
      </c>
      <c r="D1409" s="245" t="s">
        <v>187</v>
      </c>
      <c r="E1409" s="246" t="s">
        <v>2112</v>
      </c>
      <c r="F1409" s="247" t="s">
        <v>2113</v>
      </c>
      <c r="G1409" s="248" t="s">
        <v>1882</v>
      </c>
      <c r="H1409" s="249">
        <v>1</v>
      </c>
      <c r="I1409" s="250"/>
      <c r="J1409" s="251">
        <f>ROUND(I1409*H1409,2)</f>
        <v>0</v>
      </c>
      <c r="K1409" s="247" t="s">
        <v>284</v>
      </c>
      <c r="L1409" s="46"/>
      <c r="M1409" s="252" t="s">
        <v>1</v>
      </c>
      <c r="N1409" s="253" t="s">
        <v>49</v>
      </c>
      <c r="O1409" s="93"/>
      <c r="P1409" s="254">
        <f>O1409*H1409</f>
        <v>0</v>
      </c>
      <c r="Q1409" s="254">
        <v>0</v>
      </c>
      <c r="R1409" s="254">
        <f>Q1409*H1409</f>
        <v>0</v>
      </c>
      <c r="S1409" s="254">
        <v>0</v>
      </c>
      <c r="T1409" s="255">
        <f>S1409*H1409</f>
        <v>0</v>
      </c>
      <c r="U1409" s="40"/>
      <c r="V1409" s="40"/>
      <c r="W1409" s="40"/>
      <c r="X1409" s="40"/>
      <c r="Y1409" s="40"/>
      <c r="Z1409" s="40"/>
      <c r="AA1409" s="40"/>
      <c r="AB1409" s="40"/>
      <c r="AC1409" s="40"/>
      <c r="AD1409" s="40"/>
      <c r="AE1409" s="40"/>
      <c r="AR1409" s="256" t="s">
        <v>332</v>
      </c>
      <c r="AT1409" s="256" t="s">
        <v>187</v>
      </c>
      <c r="AU1409" s="256" t="s">
        <v>99</v>
      </c>
      <c r="AY1409" s="18" t="s">
        <v>184</v>
      </c>
      <c r="BE1409" s="257">
        <f>IF(N1409="základní",J1409,0)</f>
        <v>0</v>
      </c>
      <c r="BF1409" s="257">
        <f>IF(N1409="snížená",J1409,0)</f>
        <v>0</v>
      </c>
      <c r="BG1409" s="257">
        <f>IF(N1409="zákl. přenesená",J1409,0)</f>
        <v>0</v>
      </c>
      <c r="BH1409" s="257">
        <f>IF(N1409="sníž. přenesená",J1409,0)</f>
        <v>0</v>
      </c>
      <c r="BI1409" s="257">
        <f>IF(N1409="nulová",J1409,0)</f>
        <v>0</v>
      </c>
      <c r="BJ1409" s="18" t="s">
        <v>99</v>
      </c>
      <c r="BK1409" s="257">
        <f>ROUND(I1409*H1409,2)</f>
        <v>0</v>
      </c>
      <c r="BL1409" s="18" t="s">
        <v>332</v>
      </c>
      <c r="BM1409" s="256" t="s">
        <v>2114</v>
      </c>
    </row>
    <row r="1410" s="2" customFormat="1">
      <c r="A1410" s="40"/>
      <c r="B1410" s="41"/>
      <c r="C1410" s="42"/>
      <c r="D1410" s="258" t="s">
        <v>194</v>
      </c>
      <c r="E1410" s="42"/>
      <c r="F1410" s="259" t="s">
        <v>2038</v>
      </c>
      <c r="G1410" s="42"/>
      <c r="H1410" s="42"/>
      <c r="I1410" s="156"/>
      <c r="J1410" s="42"/>
      <c r="K1410" s="42"/>
      <c r="L1410" s="46"/>
      <c r="M1410" s="260"/>
      <c r="N1410" s="261"/>
      <c r="O1410" s="93"/>
      <c r="P1410" s="93"/>
      <c r="Q1410" s="93"/>
      <c r="R1410" s="93"/>
      <c r="S1410" s="93"/>
      <c r="T1410" s="94"/>
      <c r="U1410" s="40"/>
      <c r="V1410" s="40"/>
      <c r="W1410" s="40"/>
      <c r="X1410" s="40"/>
      <c r="Y1410" s="40"/>
      <c r="Z1410" s="40"/>
      <c r="AA1410" s="40"/>
      <c r="AB1410" s="40"/>
      <c r="AC1410" s="40"/>
      <c r="AD1410" s="40"/>
      <c r="AE1410" s="40"/>
      <c r="AT1410" s="18" t="s">
        <v>194</v>
      </c>
      <c r="AU1410" s="18" t="s">
        <v>99</v>
      </c>
    </row>
    <row r="1411" s="2" customFormat="1" ht="16.5" customHeight="1">
      <c r="A1411" s="40"/>
      <c r="B1411" s="41"/>
      <c r="C1411" s="245" t="s">
        <v>2115</v>
      </c>
      <c r="D1411" s="245" t="s">
        <v>187</v>
      </c>
      <c r="E1411" s="246" t="s">
        <v>2116</v>
      </c>
      <c r="F1411" s="247" t="s">
        <v>2117</v>
      </c>
      <c r="G1411" s="248" t="s">
        <v>1810</v>
      </c>
      <c r="H1411" s="249">
        <v>7.2000000000000002</v>
      </c>
      <c r="I1411" s="250"/>
      <c r="J1411" s="251">
        <f>ROUND(I1411*H1411,2)</f>
        <v>0</v>
      </c>
      <c r="K1411" s="247" t="s">
        <v>284</v>
      </c>
      <c r="L1411" s="46"/>
      <c r="M1411" s="252" t="s">
        <v>1</v>
      </c>
      <c r="N1411" s="253" t="s">
        <v>49</v>
      </c>
      <c r="O1411" s="93"/>
      <c r="P1411" s="254">
        <f>O1411*H1411</f>
        <v>0</v>
      </c>
      <c r="Q1411" s="254">
        <v>0</v>
      </c>
      <c r="R1411" s="254">
        <f>Q1411*H1411</f>
        <v>0</v>
      </c>
      <c r="S1411" s="254">
        <v>0</v>
      </c>
      <c r="T1411" s="255">
        <f>S1411*H1411</f>
        <v>0</v>
      </c>
      <c r="U1411" s="40"/>
      <c r="V1411" s="40"/>
      <c r="W1411" s="40"/>
      <c r="X1411" s="40"/>
      <c r="Y1411" s="40"/>
      <c r="Z1411" s="40"/>
      <c r="AA1411" s="40"/>
      <c r="AB1411" s="40"/>
      <c r="AC1411" s="40"/>
      <c r="AD1411" s="40"/>
      <c r="AE1411" s="40"/>
      <c r="AR1411" s="256" t="s">
        <v>332</v>
      </c>
      <c r="AT1411" s="256" t="s">
        <v>187</v>
      </c>
      <c r="AU1411" s="256" t="s">
        <v>99</v>
      </c>
      <c r="AY1411" s="18" t="s">
        <v>184</v>
      </c>
      <c r="BE1411" s="257">
        <f>IF(N1411="základní",J1411,0)</f>
        <v>0</v>
      </c>
      <c r="BF1411" s="257">
        <f>IF(N1411="snížená",J1411,0)</f>
        <v>0</v>
      </c>
      <c r="BG1411" s="257">
        <f>IF(N1411="zákl. přenesená",J1411,0)</f>
        <v>0</v>
      </c>
      <c r="BH1411" s="257">
        <f>IF(N1411="sníž. přenesená",J1411,0)</f>
        <v>0</v>
      </c>
      <c r="BI1411" s="257">
        <f>IF(N1411="nulová",J1411,0)</f>
        <v>0</v>
      </c>
      <c r="BJ1411" s="18" t="s">
        <v>99</v>
      </c>
      <c r="BK1411" s="257">
        <f>ROUND(I1411*H1411,2)</f>
        <v>0</v>
      </c>
      <c r="BL1411" s="18" t="s">
        <v>332</v>
      </c>
      <c r="BM1411" s="256" t="s">
        <v>2118</v>
      </c>
    </row>
    <row r="1412" s="2" customFormat="1">
      <c r="A1412" s="40"/>
      <c r="B1412" s="41"/>
      <c r="C1412" s="42"/>
      <c r="D1412" s="258" t="s">
        <v>194</v>
      </c>
      <c r="E1412" s="42"/>
      <c r="F1412" s="259" t="s">
        <v>2038</v>
      </c>
      <c r="G1412" s="42"/>
      <c r="H1412" s="42"/>
      <c r="I1412" s="156"/>
      <c r="J1412" s="42"/>
      <c r="K1412" s="42"/>
      <c r="L1412" s="46"/>
      <c r="M1412" s="260"/>
      <c r="N1412" s="261"/>
      <c r="O1412" s="93"/>
      <c r="P1412" s="93"/>
      <c r="Q1412" s="93"/>
      <c r="R1412" s="93"/>
      <c r="S1412" s="93"/>
      <c r="T1412" s="94"/>
      <c r="U1412" s="40"/>
      <c r="V1412" s="40"/>
      <c r="W1412" s="40"/>
      <c r="X1412" s="40"/>
      <c r="Y1412" s="40"/>
      <c r="Z1412" s="40"/>
      <c r="AA1412" s="40"/>
      <c r="AB1412" s="40"/>
      <c r="AC1412" s="40"/>
      <c r="AD1412" s="40"/>
      <c r="AE1412" s="40"/>
      <c r="AT1412" s="18" t="s">
        <v>194</v>
      </c>
      <c r="AU1412" s="18" t="s">
        <v>99</v>
      </c>
    </row>
    <row r="1413" s="2" customFormat="1" ht="16.5" customHeight="1">
      <c r="A1413" s="40"/>
      <c r="B1413" s="41"/>
      <c r="C1413" s="245" t="s">
        <v>2119</v>
      </c>
      <c r="D1413" s="245" t="s">
        <v>187</v>
      </c>
      <c r="E1413" s="246" t="s">
        <v>2120</v>
      </c>
      <c r="F1413" s="247" t="s">
        <v>2121</v>
      </c>
      <c r="G1413" s="248" t="s">
        <v>1810</v>
      </c>
      <c r="H1413" s="249">
        <v>33</v>
      </c>
      <c r="I1413" s="250"/>
      <c r="J1413" s="251">
        <f>ROUND(I1413*H1413,2)</f>
        <v>0</v>
      </c>
      <c r="K1413" s="247" t="s">
        <v>284</v>
      </c>
      <c r="L1413" s="46"/>
      <c r="M1413" s="252" t="s">
        <v>1</v>
      </c>
      <c r="N1413" s="253" t="s">
        <v>49</v>
      </c>
      <c r="O1413" s="93"/>
      <c r="P1413" s="254">
        <f>O1413*H1413</f>
        <v>0</v>
      </c>
      <c r="Q1413" s="254">
        <v>0</v>
      </c>
      <c r="R1413" s="254">
        <f>Q1413*H1413</f>
        <v>0</v>
      </c>
      <c r="S1413" s="254">
        <v>0</v>
      </c>
      <c r="T1413" s="255">
        <f>S1413*H1413</f>
        <v>0</v>
      </c>
      <c r="U1413" s="40"/>
      <c r="V1413" s="40"/>
      <c r="W1413" s="40"/>
      <c r="X1413" s="40"/>
      <c r="Y1413" s="40"/>
      <c r="Z1413" s="40"/>
      <c r="AA1413" s="40"/>
      <c r="AB1413" s="40"/>
      <c r="AC1413" s="40"/>
      <c r="AD1413" s="40"/>
      <c r="AE1413" s="40"/>
      <c r="AR1413" s="256" t="s">
        <v>332</v>
      </c>
      <c r="AT1413" s="256" t="s">
        <v>187</v>
      </c>
      <c r="AU1413" s="256" t="s">
        <v>99</v>
      </c>
      <c r="AY1413" s="18" t="s">
        <v>184</v>
      </c>
      <c r="BE1413" s="257">
        <f>IF(N1413="základní",J1413,0)</f>
        <v>0</v>
      </c>
      <c r="BF1413" s="257">
        <f>IF(N1413="snížená",J1413,0)</f>
        <v>0</v>
      </c>
      <c r="BG1413" s="257">
        <f>IF(N1413="zákl. přenesená",J1413,0)</f>
        <v>0</v>
      </c>
      <c r="BH1413" s="257">
        <f>IF(N1413="sníž. přenesená",J1413,0)</f>
        <v>0</v>
      </c>
      <c r="BI1413" s="257">
        <f>IF(N1413="nulová",J1413,0)</f>
        <v>0</v>
      </c>
      <c r="BJ1413" s="18" t="s">
        <v>99</v>
      </c>
      <c r="BK1413" s="257">
        <f>ROUND(I1413*H1413,2)</f>
        <v>0</v>
      </c>
      <c r="BL1413" s="18" t="s">
        <v>332</v>
      </c>
      <c r="BM1413" s="256" t="s">
        <v>2122</v>
      </c>
    </row>
    <row r="1414" s="2" customFormat="1">
      <c r="A1414" s="40"/>
      <c r="B1414" s="41"/>
      <c r="C1414" s="42"/>
      <c r="D1414" s="258" t="s">
        <v>194</v>
      </c>
      <c r="E1414" s="42"/>
      <c r="F1414" s="259" t="s">
        <v>2038</v>
      </c>
      <c r="G1414" s="42"/>
      <c r="H1414" s="42"/>
      <c r="I1414" s="156"/>
      <c r="J1414" s="42"/>
      <c r="K1414" s="42"/>
      <c r="L1414" s="46"/>
      <c r="M1414" s="260"/>
      <c r="N1414" s="261"/>
      <c r="O1414" s="93"/>
      <c r="P1414" s="93"/>
      <c r="Q1414" s="93"/>
      <c r="R1414" s="93"/>
      <c r="S1414" s="93"/>
      <c r="T1414" s="94"/>
      <c r="U1414" s="40"/>
      <c r="V1414" s="40"/>
      <c r="W1414" s="40"/>
      <c r="X1414" s="40"/>
      <c r="Y1414" s="40"/>
      <c r="Z1414" s="40"/>
      <c r="AA1414" s="40"/>
      <c r="AB1414" s="40"/>
      <c r="AC1414" s="40"/>
      <c r="AD1414" s="40"/>
      <c r="AE1414" s="40"/>
      <c r="AT1414" s="18" t="s">
        <v>194</v>
      </c>
      <c r="AU1414" s="18" t="s">
        <v>99</v>
      </c>
    </row>
    <row r="1415" s="2" customFormat="1" ht="16.5" customHeight="1">
      <c r="A1415" s="40"/>
      <c r="B1415" s="41"/>
      <c r="C1415" s="245" t="s">
        <v>2123</v>
      </c>
      <c r="D1415" s="245" t="s">
        <v>187</v>
      </c>
      <c r="E1415" s="246" t="s">
        <v>2124</v>
      </c>
      <c r="F1415" s="247" t="s">
        <v>2125</v>
      </c>
      <c r="G1415" s="248" t="s">
        <v>1810</v>
      </c>
      <c r="H1415" s="249">
        <v>18.899999999999999</v>
      </c>
      <c r="I1415" s="250"/>
      <c r="J1415" s="251">
        <f>ROUND(I1415*H1415,2)</f>
        <v>0</v>
      </c>
      <c r="K1415" s="247" t="s">
        <v>284</v>
      </c>
      <c r="L1415" s="46"/>
      <c r="M1415" s="252" t="s">
        <v>1</v>
      </c>
      <c r="N1415" s="253" t="s">
        <v>49</v>
      </c>
      <c r="O1415" s="93"/>
      <c r="P1415" s="254">
        <f>O1415*H1415</f>
        <v>0</v>
      </c>
      <c r="Q1415" s="254">
        <v>0</v>
      </c>
      <c r="R1415" s="254">
        <f>Q1415*H1415</f>
        <v>0</v>
      </c>
      <c r="S1415" s="254">
        <v>0</v>
      </c>
      <c r="T1415" s="255">
        <f>S1415*H1415</f>
        <v>0</v>
      </c>
      <c r="U1415" s="40"/>
      <c r="V1415" s="40"/>
      <c r="W1415" s="40"/>
      <c r="X1415" s="40"/>
      <c r="Y1415" s="40"/>
      <c r="Z1415" s="40"/>
      <c r="AA1415" s="40"/>
      <c r="AB1415" s="40"/>
      <c r="AC1415" s="40"/>
      <c r="AD1415" s="40"/>
      <c r="AE1415" s="40"/>
      <c r="AR1415" s="256" t="s">
        <v>332</v>
      </c>
      <c r="AT1415" s="256" t="s">
        <v>187</v>
      </c>
      <c r="AU1415" s="256" t="s">
        <v>99</v>
      </c>
      <c r="AY1415" s="18" t="s">
        <v>184</v>
      </c>
      <c r="BE1415" s="257">
        <f>IF(N1415="základní",J1415,0)</f>
        <v>0</v>
      </c>
      <c r="BF1415" s="257">
        <f>IF(N1415="snížená",J1415,0)</f>
        <v>0</v>
      </c>
      <c r="BG1415" s="257">
        <f>IF(N1415="zákl. přenesená",J1415,0)</f>
        <v>0</v>
      </c>
      <c r="BH1415" s="257">
        <f>IF(N1415="sníž. přenesená",J1415,0)</f>
        <v>0</v>
      </c>
      <c r="BI1415" s="257">
        <f>IF(N1415="nulová",J1415,0)</f>
        <v>0</v>
      </c>
      <c r="BJ1415" s="18" t="s">
        <v>99</v>
      </c>
      <c r="BK1415" s="257">
        <f>ROUND(I1415*H1415,2)</f>
        <v>0</v>
      </c>
      <c r="BL1415" s="18" t="s">
        <v>332</v>
      </c>
      <c r="BM1415" s="256" t="s">
        <v>2126</v>
      </c>
    </row>
    <row r="1416" s="2" customFormat="1">
      <c r="A1416" s="40"/>
      <c r="B1416" s="41"/>
      <c r="C1416" s="42"/>
      <c r="D1416" s="258" t="s">
        <v>194</v>
      </c>
      <c r="E1416" s="42"/>
      <c r="F1416" s="259" t="s">
        <v>2038</v>
      </c>
      <c r="G1416" s="42"/>
      <c r="H1416" s="42"/>
      <c r="I1416" s="156"/>
      <c r="J1416" s="42"/>
      <c r="K1416" s="42"/>
      <c r="L1416" s="46"/>
      <c r="M1416" s="260"/>
      <c r="N1416" s="261"/>
      <c r="O1416" s="93"/>
      <c r="P1416" s="93"/>
      <c r="Q1416" s="93"/>
      <c r="R1416" s="93"/>
      <c r="S1416" s="93"/>
      <c r="T1416" s="94"/>
      <c r="U1416" s="40"/>
      <c r="V1416" s="40"/>
      <c r="W1416" s="40"/>
      <c r="X1416" s="40"/>
      <c r="Y1416" s="40"/>
      <c r="Z1416" s="40"/>
      <c r="AA1416" s="40"/>
      <c r="AB1416" s="40"/>
      <c r="AC1416" s="40"/>
      <c r="AD1416" s="40"/>
      <c r="AE1416" s="40"/>
      <c r="AT1416" s="18" t="s">
        <v>194</v>
      </c>
      <c r="AU1416" s="18" t="s">
        <v>99</v>
      </c>
    </row>
    <row r="1417" s="2" customFormat="1" ht="16.5" customHeight="1">
      <c r="A1417" s="40"/>
      <c r="B1417" s="41"/>
      <c r="C1417" s="245" t="s">
        <v>2127</v>
      </c>
      <c r="D1417" s="245" t="s">
        <v>187</v>
      </c>
      <c r="E1417" s="246" t="s">
        <v>2128</v>
      </c>
      <c r="F1417" s="247" t="s">
        <v>2129</v>
      </c>
      <c r="G1417" s="248" t="s">
        <v>1882</v>
      </c>
      <c r="H1417" s="249">
        <v>1</v>
      </c>
      <c r="I1417" s="250"/>
      <c r="J1417" s="251">
        <f>ROUND(I1417*H1417,2)</f>
        <v>0</v>
      </c>
      <c r="K1417" s="247" t="s">
        <v>284</v>
      </c>
      <c r="L1417" s="46"/>
      <c r="M1417" s="252" t="s">
        <v>1</v>
      </c>
      <c r="N1417" s="253" t="s">
        <v>49</v>
      </c>
      <c r="O1417" s="93"/>
      <c r="P1417" s="254">
        <f>O1417*H1417</f>
        <v>0</v>
      </c>
      <c r="Q1417" s="254">
        <v>0</v>
      </c>
      <c r="R1417" s="254">
        <f>Q1417*H1417</f>
        <v>0</v>
      </c>
      <c r="S1417" s="254">
        <v>0</v>
      </c>
      <c r="T1417" s="255">
        <f>S1417*H1417</f>
        <v>0</v>
      </c>
      <c r="U1417" s="40"/>
      <c r="V1417" s="40"/>
      <c r="W1417" s="40"/>
      <c r="X1417" s="40"/>
      <c r="Y1417" s="40"/>
      <c r="Z1417" s="40"/>
      <c r="AA1417" s="40"/>
      <c r="AB1417" s="40"/>
      <c r="AC1417" s="40"/>
      <c r="AD1417" s="40"/>
      <c r="AE1417" s="40"/>
      <c r="AR1417" s="256" t="s">
        <v>332</v>
      </c>
      <c r="AT1417" s="256" t="s">
        <v>187</v>
      </c>
      <c r="AU1417" s="256" t="s">
        <v>99</v>
      </c>
      <c r="AY1417" s="18" t="s">
        <v>184</v>
      </c>
      <c r="BE1417" s="257">
        <f>IF(N1417="základní",J1417,0)</f>
        <v>0</v>
      </c>
      <c r="BF1417" s="257">
        <f>IF(N1417="snížená",J1417,0)</f>
        <v>0</v>
      </c>
      <c r="BG1417" s="257">
        <f>IF(N1417="zákl. přenesená",J1417,0)</f>
        <v>0</v>
      </c>
      <c r="BH1417" s="257">
        <f>IF(N1417="sníž. přenesená",J1417,0)</f>
        <v>0</v>
      </c>
      <c r="BI1417" s="257">
        <f>IF(N1417="nulová",J1417,0)</f>
        <v>0</v>
      </c>
      <c r="BJ1417" s="18" t="s">
        <v>99</v>
      </c>
      <c r="BK1417" s="257">
        <f>ROUND(I1417*H1417,2)</f>
        <v>0</v>
      </c>
      <c r="BL1417" s="18" t="s">
        <v>332</v>
      </c>
      <c r="BM1417" s="256" t="s">
        <v>2130</v>
      </c>
    </row>
    <row r="1418" s="2" customFormat="1">
      <c r="A1418" s="40"/>
      <c r="B1418" s="41"/>
      <c r="C1418" s="42"/>
      <c r="D1418" s="258" t="s">
        <v>194</v>
      </c>
      <c r="E1418" s="42"/>
      <c r="F1418" s="259" t="s">
        <v>2038</v>
      </c>
      <c r="G1418" s="42"/>
      <c r="H1418" s="42"/>
      <c r="I1418" s="156"/>
      <c r="J1418" s="42"/>
      <c r="K1418" s="42"/>
      <c r="L1418" s="46"/>
      <c r="M1418" s="260"/>
      <c r="N1418" s="261"/>
      <c r="O1418" s="93"/>
      <c r="P1418" s="93"/>
      <c r="Q1418" s="93"/>
      <c r="R1418" s="93"/>
      <c r="S1418" s="93"/>
      <c r="T1418" s="94"/>
      <c r="U1418" s="40"/>
      <c r="V1418" s="40"/>
      <c r="W1418" s="40"/>
      <c r="X1418" s="40"/>
      <c r="Y1418" s="40"/>
      <c r="Z1418" s="40"/>
      <c r="AA1418" s="40"/>
      <c r="AB1418" s="40"/>
      <c r="AC1418" s="40"/>
      <c r="AD1418" s="40"/>
      <c r="AE1418" s="40"/>
      <c r="AT1418" s="18" t="s">
        <v>194</v>
      </c>
      <c r="AU1418" s="18" t="s">
        <v>99</v>
      </c>
    </row>
    <row r="1419" s="2" customFormat="1" ht="16.5" customHeight="1">
      <c r="A1419" s="40"/>
      <c r="B1419" s="41"/>
      <c r="C1419" s="245" t="s">
        <v>2131</v>
      </c>
      <c r="D1419" s="245" t="s">
        <v>187</v>
      </c>
      <c r="E1419" s="246" t="s">
        <v>2132</v>
      </c>
      <c r="F1419" s="247" t="s">
        <v>2133</v>
      </c>
      <c r="G1419" s="248" t="s">
        <v>190</v>
      </c>
      <c r="H1419" s="249">
        <v>1</v>
      </c>
      <c r="I1419" s="250"/>
      <c r="J1419" s="251">
        <f>ROUND(I1419*H1419,2)</f>
        <v>0</v>
      </c>
      <c r="K1419" s="247" t="s">
        <v>284</v>
      </c>
      <c r="L1419" s="46"/>
      <c r="M1419" s="252" t="s">
        <v>1</v>
      </c>
      <c r="N1419" s="253" t="s">
        <v>49</v>
      </c>
      <c r="O1419" s="93"/>
      <c r="P1419" s="254">
        <f>O1419*H1419</f>
        <v>0</v>
      </c>
      <c r="Q1419" s="254">
        <v>0</v>
      </c>
      <c r="R1419" s="254">
        <f>Q1419*H1419</f>
        <v>0</v>
      </c>
      <c r="S1419" s="254">
        <v>0</v>
      </c>
      <c r="T1419" s="255">
        <f>S1419*H1419</f>
        <v>0</v>
      </c>
      <c r="U1419" s="40"/>
      <c r="V1419" s="40"/>
      <c r="W1419" s="40"/>
      <c r="X1419" s="40"/>
      <c r="Y1419" s="40"/>
      <c r="Z1419" s="40"/>
      <c r="AA1419" s="40"/>
      <c r="AB1419" s="40"/>
      <c r="AC1419" s="40"/>
      <c r="AD1419" s="40"/>
      <c r="AE1419" s="40"/>
      <c r="AR1419" s="256" t="s">
        <v>332</v>
      </c>
      <c r="AT1419" s="256" t="s">
        <v>187</v>
      </c>
      <c r="AU1419" s="256" t="s">
        <v>99</v>
      </c>
      <c r="AY1419" s="18" t="s">
        <v>184</v>
      </c>
      <c r="BE1419" s="257">
        <f>IF(N1419="základní",J1419,0)</f>
        <v>0</v>
      </c>
      <c r="BF1419" s="257">
        <f>IF(N1419="snížená",J1419,0)</f>
        <v>0</v>
      </c>
      <c r="BG1419" s="257">
        <f>IF(N1419="zákl. přenesená",J1419,0)</f>
        <v>0</v>
      </c>
      <c r="BH1419" s="257">
        <f>IF(N1419="sníž. přenesená",J1419,0)</f>
        <v>0</v>
      </c>
      <c r="BI1419" s="257">
        <f>IF(N1419="nulová",J1419,0)</f>
        <v>0</v>
      </c>
      <c r="BJ1419" s="18" t="s">
        <v>99</v>
      </c>
      <c r="BK1419" s="257">
        <f>ROUND(I1419*H1419,2)</f>
        <v>0</v>
      </c>
      <c r="BL1419" s="18" t="s">
        <v>332</v>
      </c>
      <c r="BM1419" s="256" t="s">
        <v>2134</v>
      </c>
    </row>
    <row r="1420" s="2" customFormat="1">
      <c r="A1420" s="40"/>
      <c r="B1420" s="41"/>
      <c r="C1420" s="42"/>
      <c r="D1420" s="258" t="s">
        <v>194</v>
      </c>
      <c r="E1420" s="42"/>
      <c r="F1420" s="259" t="s">
        <v>2038</v>
      </c>
      <c r="G1420" s="42"/>
      <c r="H1420" s="42"/>
      <c r="I1420" s="156"/>
      <c r="J1420" s="42"/>
      <c r="K1420" s="42"/>
      <c r="L1420" s="46"/>
      <c r="M1420" s="260"/>
      <c r="N1420" s="261"/>
      <c r="O1420" s="93"/>
      <c r="P1420" s="93"/>
      <c r="Q1420" s="93"/>
      <c r="R1420" s="93"/>
      <c r="S1420" s="93"/>
      <c r="T1420" s="94"/>
      <c r="U1420" s="40"/>
      <c r="V1420" s="40"/>
      <c r="W1420" s="40"/>
      <c r="X1420" s="40"/>
      <c r="Y1420" s="40"/>
      <c r="Z1420" s="40"/>
      <c r="AA1420" s="40"/>
      <c r="AB1420" s="40"/>
      <c r="AC1420" s="40"/>
      <c r="AD1420" s="40"/>
      <c r="AE1420" s="40"/>
      <c r="AT1420" s="18" t="s">
        <v>194</v>
      </c>
      <c r="AU1420" s="18" t="s">
        <v>99</v>
      </c>
    </row>
    <row r="1421" s="2" customFormat="1" ht="16.5" customHeight="1">
      <c r="A1421" s="40"/>
      <c r="B1421" s="41"/>
      <c r="C1421" s="245" t="s">
        <v>2135</v>
      </c>
      <c r="D1421" s="245" t="s">
        <v>187</v>
      </c>
      <c r="E1421" s="246" t="s">
        <v>2136</v>
      </c>
      <c r="F1421" s="247" t="s">
        <v>2137</v>
      </c>
      <c r="G1421" s="248" t="s">
        <v>190</v>
      </c>
      <c r="H1421" s="249">
        <v>1</v>
      </c>
      <c r="I1421" s="250"/>
      <c r="J1421" s="251">
        <f>ROUND(I1421*H1421,2)</f>
        <v>0</v>
      </c>
      <c r="K1421" s="247" t="s">
        <v>284</v>
      </c>
      <c r="L1421" s="46"/>
      <c r="M1421" s="252" t="s">
        <v>1</v>
      </c>
      <c r="N1421" s="253" t="s">
        <v>49</v>
      </c>
      <c r="O1421" s="93"/>
      <c r="P1421" s="254">
        <f>O1421*H1421</f>
        <v>0</v>
      </c>
      <c r="Q1421" s="254">
        <v>0</v>
      </c>
      <c r="R1421" s="254">
        <f>Q1421*H1421</f>
        <v>0</v>
      </c>
      <c r="S1421" s="254">
        <v>0</v>
      </c>
      <c r="T1421" s="255">
        <f>S1421*H1421</f>
        <v>0</v>
      </c>
      <c r="U1421" s="40"/>
      <c r="V1421" s="40"/>
      <c r="W1421" s="40"/>
      <c r="X1421" s="40"/>
      <c r="Y1421" s="40"/>
      <c r="Z1421" s="40"/>
      <c r="AA1421" s="40"/>
      <c r="AB1421" s="40"/>
      <c r="AC1421" s="40"/>
      <c r="AD1421" s="40"/>
      <c r="AE1421" s="40"/>
      <c r="AR1421" s="256" t="s">
        <v>332</v>
      </c>
      <c r="AT1421" s="256" t="s">
        <v>187</v>
      </c>
      <c r="AU1421" s="256" t="s">
        <v>99</v>
      </c>
      <c r="AY1421" s="18" t="s">
        <v>184</v>
      </c>
      <c r="BE1421" s="257">
        <f>IF(N1421="základní",J1421,0)</f>
        <v>0</v>
      </c>
      <c r="BF1421" s="257">
        <f>IF(N1421="snížená",J1421,0)</f>
        <v>0</v>
      </c>
      <c r="BG1421" s="257">
        <f>IF(N1421="zákl. přenesená",J1421,0)</f>
        <v>0</v>
      </c>
      <c r="BH1421" s="257">
        <f>IF(N1421="sníž. přenesená",J1421,0)</f>
        <v>0</v>
      </c>
      <c r="BI1421" s="257">
        <f>IF(N1421="nulová",J1421,0)</f>
        <v>0</v>
      </c>
      <c r="BJ1421" s="18" t="s">
        <v>99</v>
      </c>
      <c r="BK1421" s="257">
        <f>ROUND(I1421*H1421,2)</f>
        <v>0</v>
      </c>
      <c r="BL1421" s="18" t="s">
        <v>332</v>
      </c>
      <c r="BM1421" s="256" t="s">
        <v>2138</v>
      </c>
    </row>
    <row r="1422" s="2" customFormat="1">
      <c r="A1422" s="40"/>
      <c r="B1422" s="41"/>
      <c r="C1422" s="42"/>
      <c r="D1422" s="258" t="s">
        <v>194</v>
      </c>
      <c r="E1422" s="42"/>
      <c r="F1422" s="259" t="s">
        <v>2038</v>
      </c>
      <c r="G1422" s="42"/>
      <c r="H1422" s="42"/>
      <c r="I1422" s="156"/>
      <c r="J1422" s="42"/>
      <c r="K1422" s="42"/>
      <c r="L1422" s="46"/>
      <c r="M1422" s="260"/>
      <c r="N1422" s="261"/>
      <c r="O1422" s="93"/>
      <c r="P1422" s="93"/>
      <c r="Q1422" s="93"/>
      <c r="R1422" s="93"/>
      <c r="S1422" s="93"/>
      <c r="T1422" s="94"/>
      <c r="U1422" s="40"/>
      <c r="V1422" s="40"/>
      <c r="W1422" s="40"/>
      <c r="X1422" s="40"/>
      <c r="Y1422" s="40"/>
      <c r="Z1422" s="40"/>
      <c r="AA1422" s="40"/>
      <c r="AB1422" s="40"/>
      <c r="AC1422" s="40"/>
      <c r="AD1422" s="40"/>
      <c r="AE1422" s="40"/>
      <c r="AT1422" s="18" t="s">
        <v>194</v>
      </c>
      <c r="AU1422" s="18" t="s">
        <v>99</v>
      </c>
    </row>
    <row r="1423" s="2" customFormat="1" ht="16.5" customHeight="1">
      <c r="A1423" s="40"/>
      <c r="B1423" s="41"/>
      <c r="C1423" s="245" t="s">
        <v>2139</v>
      </c>
      <c r="D1423" s="245" t="s">
        <v>187</v>
      </c>
      <c r="E1423" s="246" t="s">
        <v>2140</v>
      </c>
      <c r="F1423" s="247" t="s">
        <v>2141</v>
      </c>
      <c r="G1423" s="248" t="s">
        <v>269</v>
      </c>
      <c r="H1423" s="249">
        <v>4.2199999999999998</v>
      </c>
      <c r="I1423" s="250"/>
      <c r="J1423" s="251">
        <f>ROUND(I1423*H1423,2)</f>
        <v>0</v>
      </c>
      <c r="K1423" s="247" t="s">
        <v>284</v>
      </c>
      <c r="L1423" s="46"/>
      <c r="M1423" s="252" t="s">
        <v>1</v>
      </c>
      <c r="N1423" s="253" t="s">
        <v>49</v>
      </c>
      <c r="O1423" s="93"/>
      <c r="P1423" s="254">
        <f>O1423*H1423</f>
        <v>0</v>
      </c>
      <c r="Q1423" s="254">
        <v>0</v>
      </c>
      <c r="R1423" s="254">
        <f>Q1423*H1423</f>
        <v>0</v>
      </c>
      <c r="S1423" s="254">
        <v>0</v>
      </c>
      <c r="T1423" s="255">
        <f>S1423*H1423</f>
        <v>0</v>
      </c>
      <c r="U1423" s="40"/>
      <c r="V1423" s="40"/>
      <c r="W1423" s="40"/>
      <c r="X1423" s="40"/>
      <c r="Y1423" s="40"/>
      <c r="Z1423" s="40"/>
      <c r="AA1423" s="40"/>
      <c r="AB1423" s="40"/>
      <c r="AC1423" s="40"/>
      <c r="AD1423" s="40"/>
      <c r="AE1423" s="40"/>
      <c r="AR1423" s="256" t="s">
        <v>332</v>
      </c>
      <c r="AT1423" s="256" t="s">
        <v>187</v>
      </c>
      <c r="AU1423" s="256" t="s">
        <v>99</v>
      </c>
      <c r="AY1423" s="18" t="s">
        <v>184</v>
      </c>
      <c r="BE1423" s="257">
        <f>IF(N1423="základní",J1423,0)</f>
        <v>0</v>
      </c>
      <c r="BF1423" s="257">
        <f>IF(N1423="snížená",J1423,0)</f>
        <v>0</v>
      </c>
      <c r="BG1423" s="257">
        <f>IF(N1423="zákl. přenesená",J1423,0)</f>
        <v>0</v>
      </c>
      <c r="BH1423" s="257">
        <f>IF(N1423="sníž. přenesená",J1423,0)</f>
        <v>0</v>
      </c>
      <c r="BI1423" s="257">
        <f>IF(N1423="nulová",J1423,0)</f>
        <v>0</v>
      </c>
      <c r="BJ1423" s="18" t="s">
        <v>99</v>
      </c>
      <c r="BK1423" s="257">
        <f>ROUND(I1423*H1423,2)</f>
        <v>0</v>
      </c>
      <c r="BL1423" s="18" t="s">
        <v>332</v>
      </c>
      <c r="BM1423" s="256" t="s">
        <v>2142</v>
      </c>
    </row>
    <row r="1424" s="2" customFormat="1">
      <c r="A1424" s="40"/>
      <c r="B1424" s="41"/>
      <c r="C1424" s="42"/>
      <c r="D1424" s="258" t="s">
        <v>194</v>
      </c>
      <c r="E1424" s="42"/>
      <c r="F1424" s="259" t="s">
        <v>2038</v>
      </c>
      <c r="G1424" s="42"/>
      <c r="H1424" s="42"/>
      <c r="I1424" s="156"/>
      <c r="J1424" s="42"/>
      <c r="K1424" s="42"/>
      <c r="L1424" s="46"/>
      <c r="M1424" s="260"/>
      <c r="N1424" s="261"/>
      <c r="O1424" s="93"/>
      <c r="P1424" s="93"/>
      <c r="Q1424" s="93"/>
      <c r="R1424" s="93"/>
      <c r="S1424" s="93"/>
      <c r="T1424" s="94"/>
      <c r="U1424" s="40"/>
      <c r="V1424" s="40"/>
      <c r="W1424" s="40"/>
      <c r="X1424" s="40"/>
      <c r="Y1424" s="40"/>
      <c r="Z1424" s="40"/>
      <c r="AA1424" s="40"/>
      <c r="AB1424" s="40"/>
      <c r="AC1424" s="40"/>
      <c r="AD1424" s="40"/>
      <c r="AE1424" s="40"/>
      <c r="AT1424" s="18" t="s">
        <v>194</v>
      </c>
      <c r="AU1424" s="18" t="s">
        <v>99</v>
      </c>
    </row>
    <row r="1425" s="2" customFormat="1" ht="16.5" customHeight="1">
      <c r="A1425" s="40"/>
      <c r="B1425" s="41"/>
      <c r="C1425" s="245" t="s">
        <v>2143</v>
      </c>
      <c r="D1425" s="245" t="s">
        <v>187</v>
      </c>
      <c r="E1425" s="246" t="s">
        <v>2144</v>
      </c>
      <c r="F1425" s="247" t="s">
        <v>2145</v>
      </c>
      <c r="G1425" s="248" t="s">
        <v>1882</v>
      </c>
      <c r="H1425" s="249">
        <v>1</v>
      </c>
      <c r="I1425" s="250"/>
      <c r="J1425" s="251">
        <f>ROUND(I1425*H1425,2)</f>
        <v>0</v>
      </c>
      <c r="K1425" s="247" t="s">
        <v>284</v>
      </c>
      <c r="L1425" s="46"/>
      <c r="M1425" s="252" t="s">
        <v>1</v>
      </c>
      <c r="N1425" s="253" t="s">
        <v>49</v>
      </c>
      <c r="O1425" s="93"/>
      <c r="P1425" s="254">
        <f>O1425*H1425</f>
        <v>0</v>
      </c>
      <c r="Q1425" s="254">
        <v>0</v>
      </c>
      <c r="R1425" s="254">
        <f>Q1425*H1425</f>
        <v>0</v>
      </c>
      <c r="S1425" s="254">
        <v>0</v>
      </c>
      <c r="T1425" s="255">
        <f>S1425*H1425</f>
        <v>0</v>
      </c>
      <c r="U1425" s="40"/>
      <c r="V1425" s="40"/>
      <c r="W1425" s="40"/>
      <c r="X1425" s="40"/>
      <c r="Y1425" s="40"/>
      <c r="Z1425" s="40"/>
      <c r="AA1425" s="40"/>
      <c r="AB1425" s="40"/>
      <c r="AC1425" s="40"/>
      <c r="AD1425" s="40"/>
      <c r="AE1425" s="40"/>
      <c r="AR1425" s="256" t="s">
        <v>332</v>
      </c>
      <c r="AT1425" s="256" t="s">
        <v>187</v>
      </c>
      <c r="AU1425" s="256" t="s">
        <v>99</v>
      </c>
      <c r="AY1425" s="18" t="s">
        <v>184</v>
      </c>
      <c r="BE1425" s="257">
        <f>IF(N1425="základní",J1425,0)</f>
        <v>0</v>
      </c>
      <c r="BF1425" s="257">
        <f>IF(N1425="snížená",J1425,0)</f>
        <v>0</v>
      </c>
      <c r="BG1425" s="257">
        <f>IF(N1425="zákl. přenesená",J1425,0)</f>
        <v>0</v>
      </c>
      <c r="BH1425" s="257">
        <f>IF(N1425="sníž. přenesená",J1425,0)</f>
        <v>0</v>
      </c>
      <c r="BI1425" s="257">
        <f>IF(N1425="nulová",J1425,0)</f>
        <v>0</v>
      </c>
      <c r="BJ1425" s="18" t="s">
        <v>99</v>
      </c>
      <c r="BK1425" s="257">
        <f>ROUND(I1425*H1425,2)</f>
        <v>0</v>
      </c>
      <c r="BL1425" s="18" t="s">
        <v>332</v>
      </c>
      <c r="BM1425" s="256" t="s">
        <v>2146</v>
      </c>
    </row>
    <row r="1426" s="2" customFormat="1">
      <c r="A1426" s="40"/>
      <c r="B1426" s="41"/>
      <c r="C1426" s="42"/>
      <c r="D1426" s="258" t="s">
        <v>194</v>
      </c>
      <c r="E1426" s="42"/>
      <c r="F1426" s="259" t="s">
        <v>2147</v>
      </c>
      <c r="G1426" s="42"/>
      <c r="H1426" s="42"/>
      <c r="I1426" s="156"/>
      <c r="J1426" s="42"/>
      <c r="K1426" s="42"/>
      <c r="L1426" s="46"/>
      <c r="M1426" s="260"/>
      <c r="N1426" s="261"/>
      <c r="O1426" s="93"/>
      <c r="P1426" s="93"/>
      <c r="Q1426" s="93"/>
      <c r="R1426" s="93"/>
      <c r="S1426" s="93"/>
      <c r="T1426" s="94"/>
      <c r="U1426" s="40"/>
      <c r="V1426" s="40"/>
      <c r="W1426" s="40"/>
      <c r="X1426" s="40"/>
      <c r="Y1426" s="40"/>
      <c r="Z1426" s="40"/>
      <c r="AA1426" s="40"/>
      <c r="AB1426" s="40"/>
      <c r="AC1426" s="40"/>
      <c r="AD1426" s="40"/>
      <c r="AE1426" s="40"/>
      <c r="AT1426" s="18" t="s">
        <v>194</v>
      </c>
      <c r="AU1426" s="18" t="s">
        <v>99</v>
      </c>
    </row>
    <row r="1427" s="2" customFormat="1" ht="16.5" customHeight="1">
      <c r="A1427" s="40"/>
      <c r="B1427" s="41"/>
      <c r="C1427" s="245" t="s">
        <v>2148</v>
      </c>
      <c r="D1427" s="245" t="s">
        <v>187</v>
      </c>
      <c r="E1427" s="246" t="s">
        <v>2149</v>
      </c>
      <c r="F1427" s="247" t="s">
        <v>2150</v>
      </c>
      <c r="G1427" s="248" t="s">
        <v>1882</v>
      </c>
      <c r="H1427" s="249">
        <v>1</v>
      </c>
      <c r="I1427" s="250"/>
      <c r="J1427" s="251">
        <f>ROUND(I1427*H1427,2)</f>
        <v>0</v>
      </c>
      <c r="K1427" s="247" t="s">
        <v>284</v>
      </c>
      <c r="L1427" s="46"/>
      <c r="M1427" s="252" t="s">
        <v>1</v>
      </c>
      <c r="N1427" s="253" t="s">
        <v>49</v>
      </c>
      <c r="O1427" s="93"/>
      <c r="P1427" s="254">
        <f>O1427*H1427</f>
        <v>0</v>
      </c>
      <c r="Q1427" s="254">
        <v>0</v>
      </c>
      <c r="R1427" s="254">
        <f>Q1427*H1427</f>
        <v>0</v>
      </c>
      <c r="S1427" s="254">
        <v>0</v>
      </c>
      <c r="T1427" s="255">
        <f>S1427*H1427</f>
        <v>0</v>
      </c>
      <c r="U1427" s="40"/>
      <c r="V1427" s="40"/>
      <c r="W1427" s="40"/>
      <c r="X1427" s="40"/>
      <c r="Y1427" s="40"/>
      <c r="Z1427" s="40"/>
      <c r="AA1427" s="40"/>
      <c r="AB1427" s="40"/>
      <c r="AC1427" s="40"/>
      <c r="AD1427" s="40"/>
      <c r="AE1427" s="40"/>
      <c r="AR1427" s="256" t="s">
        <v>332</v>
      </c>
      <c r="AT1427" s="256" t="s">
        <v>187</v>
      </c>
      <c r="AU1427" s="256" t="s">
        <v>99</v>
      </c>
      <c r="AY1427" s="18" t="s">
        <v>184</v>
      </c>
      <c r="BE1427" s="257">
        <f>IF(N1427="základní",J1427,0)</f>
        <v>0</v>
      </c>
      <c r="BF1427" s="257">
        <f>IF(N1427="snížená",J1427,0)</f>
        <v>0</v>
      </c>
      <c r="BG1427" s="257">
        <f>IF(N1427="zákl. přenesená",J1427,0)</f>
        <v>0</v>
      </c>
      <c r="BH1427" s="257">
        <f>IF(N1427="sníž. přenesená",J1427,0)</f>
        <v>0</v>
      </c>
      <c r="BI1427" s="257">
        <f>IF(N1427="nulová",J1427,0)</f>
        <v>0</v>
      </c>
      <c r="BJ1427" s="18" t="s">
        <v>99</v>
      </c>
      <c r="BK1427" s="257">
        <f>ROUND(I1427*H1427,2)</f>
        <v>0</v>
      </c>
      <c r="BL1427" s="18" t="s">
        <v>332</v>
      </c>
      <c r="BM1427" s="256" t="s">
        <v>2151</v>
      </c>
    </row>
    <row r="1428" s="2" customFormat="1">
      <c r="A1428" s="40"/>
      <c r="B1428" s="41"/>
      <c r="C1428" s="42"/>
      <c r="D1428" s="258" t="s">
        <v>194</v>
      </c>
      <c r="E1428" s="42"/>
      <c r="F1428" s="259" t="s">
        <v>2147</v>
      </c>
      <c r="G1428" s="42"/>
      <c r="H1428" s="42"/>
      <c r="I1428" s="156"/>
      <c r="J1428" s="42"/>
      <c r="K1428" s="42"/>
      <c r="L1428" s="46"/>
      <c r="M1428" s="260"/>
      <c r="N1428" s="261"/>
      <c r="O1428" s="93"/>
      <c r="P1428" s="93"/>
      <c r="Q1428" s="93"/>
      <c r="R1428" s="93"/>
      <c r="S1428" s="93"/>
      <c r="T1428" s="94"/>
      <c r="U1428" s="40"/>
      <c r="V1428" s="40"/>
      <c r="W1428" s="40"/>
      <c r="X1428" s="40"/>
      <c r="Y1428" s="40"/>
      <c r="Z1428" s="40"/>
      <c r="AA1428" s="40"/>
      <c r="AB1428" s="40"/>
      <c r="AC1428" s="40"/>
      <c r="AD1428" s="40"/>
      <c r="AE1428" s="40"/>
      <c r="AT1428" s="18" t="s">
        <v>194</v>
      </c>
      <c r="AU1428" s="18" t="s">
        <v>99</v>
      </c>
    </row>
    <row r="1429" s="2" customFormat="1" ht="16.5" customHeight="1">
      <c r="A1429" s="40"/>
      <c r="B1429" s="41"/>
      <c r="C1429" s="245" t="s">
        <v>2152</v>
      </c>
      <c r="D1429" s="245" t="s">
        <v>187</v>
      </c>
      <c r="E1429" s="246" t="s">
        <v>2153</v>
      </c>
      <c r="F1429" s="247" t="s">
        <v>2154</v>
      </c>
      <c r="G1429" s="248" t="s">
        <v>1882</v>
      </c>
      <c r="H1429" s="249">
        <v>1</v>
      </c>
      <c r="I1429" s="250"/>
      <c r="J1429" s="251">
        <f>ROUND(I1429*H1429,2)</f>
        <v>0</v>
      </c>
      <c r="K1429" s="247" t="s">
        <v>284</v>
      </c>
      <c r="L1429" s="46"/>
      <c r="M1429" s="252" t="s">
        <v>1</v>
      </c>
      <c r="N1429" s="253" t="s">
        <v>49</v>
      </c>
      <c r="O1429" s="93"/>
      <c r="P1429" s="254">
        <f>O1429*H1429</f>
        <v>0</v>
      </c>
      <c r="Q1429" s="254">
        <v>0</v>
      </c>
      <c r="R1429" s="254">
        <f>Q1429*H1429</f>
        <v>0</v>
      </c>
      <c r="S1429" s="254">
        <v>0</v>
      </c>
      <c r="T1429" s="255">
        <f>S1429*H1429</f>
        <v>0</v>
      </c>
      <c r="U1429" s="40"/>
      <c r="V1429" s="40"/>
      <c r="W1429" s="40"/>
      <c r="X1429" s="40"/>
      <c r="Y1429" s="40"/>
      <c r="Z1429" s="40"/>
      <c r="AA1429" s="40"/>
      <c r="AB1429" s="40"/>
      <c r="AC1429" s="40"/>
      <c r="AD1429" s="40"/>
      <c r="AE1429" s="40"/>
      <c r="AR1429" s="256" t="s">
        <v>332</v>
      </c>
      <c r="AT1429" s="256" t="s">
        <v>187</v>
      </c>
      <c r="AU1429" s="256" t="s">
        <v>99</v>
      </c>
      <c r="AY1429" s="18" t="s">
        <v>184</v>
      </c>
      <c r="BE1429" s="257">
        <f>IF(N1429="základní",J1429,0)</f>
        <v>0</v>
      </c>
      <c r="BF1429" s="257">
        <f>IF(N1429="snížená",J1429,0)</f>
        <v>0</v>
      </c>
      <c r="BG1429" s="257">
        <f>IF(N1429="zákl. přenesená",J1429,0)</f>
        <v>0</v>
      </c>
      <c r="BH1429" s="257">
        <f>IF(N1429="sníž. přenesená",J1429,0)</f>
        <v>0</v>
      </c>
      <c r="BI1429" s="257">
        <f>IF(N1429="nulová",J1429,0)</f>
        <v>0</v>
      </c>
      <c r="BJ1429" s="18" t="s">
        <v>99</v>
      </c>
      <c r="BK1429" s="257">
        <f>ROUND(I1429*H1429,2)</f>
        <v>0</v>
      </c>
      <c r="BL1429" s="18" t="s">
        <v>332</v>
      </c>
      <c r="BM1429" s="256" t="s">
        <v>2155</v>
      </c>
    </row>
    <row r="1430" s="2" customFormat="1">
      <c r="A1430" s="40"/>
      <c r="B1430" s="41"/>
      <c r="C1430" s="42"/>
      <c r="D1430" s="258" t="s">
        <v>194</v>
      </c>
      <c r="E1430" s="42"/>
      <c r="F1430" s="259" t="s">
        <v>2147</v>
      </c>
      <c r="G1430" s="42"/>
      <c r="H1430" s="42"/>
      <c r="I1430" s="156"/>
      <c r="J1430" s="42"/>
      <c r="K1430" s="42"/>
      <c r="L1430" s="46"/>
      <c r="M1430" s="260"/>
      <c r="N1430" s="261"/>
      <c r="O1430" s="93"/>
      <c r="P1430" s="93"/>
      <c r="Q1430" s="93"/>
      <c r="R1430" s="93"/>
      <c r="S1430" s="93"/>
      <c r="T1430" s="94"/>
      <c r="U1430" s="40"/>
      <c r="V1430" s="40"/>
      <c r="W1430" s="40"/>
      <c r="X1430" s="40"/>
      <c r="Y1430" s="40"/>
      <c r="Z1430" s="40"/>
      <c r="AA1430" s="40"/>
      <c r="AB1430" s="40"/>
      <c r="AC1430" s="40"/>
      <c r="AD1430" s="40"/>
      <c r="AE1430" s="40"/>
      <c r="AT1430" s="18" t="s">
        <v>194</v>
      </c>
      <c r="AU1430" s="18" t="s">
        <v>99</v>
      </c>
    </row>
    <row r="1431" s="2" customFormat="1" ht="16.5" customHeight="1">
      <c r="A1431" s="40"/>
      <c r="B1431" s="41"/>
      <c r="C1431" s="245" t="s">
        <v>2156</v>
      </c>
      <c r="D1431" s="245" t="s">
        <v>187</v>
      </c>
      <c r="E1431" s="246" t="s">
        <v>2157</v>
      </c>
      <c r="F1431" s="247" t="s">
        <v>2158</v>
      </c>
      <c r="G1431" s="248" t="s">
        <v>1882</v>
      </c>
      <c r="H1431" s="249">
        <v>7</v>
      </c>
      <c r="I1431" s="250"/>
      <c r="J1431" s="251">
        <f>ROUND(I1431*H1431,2)</f>
        <v>0</v>
      </c>
      <c r="K1431" s="247" t="s">
        <v>284</v>
      </c>
      <c r="L1431" s="46"/>
      <c r="M1431" s="252" t="s">
        <v>1</v>
      </c>
      <c r="N1431" s="253" t="s">
        <v>49</v>
      </c>
      <c r="O1431" s="93"/>
      <c r="P1431" s="254">
        <f>O1431*H1431</f>
        <v>0</v>
      </c>
      <c r="Q1431" s="254">
        <v>0</v>
      </c>
      <c r="R1431" s="254">
        <f>Q1431*H1431</f>
        <v>0</v>
      </c>
      <c r="S1431" s="254">
        <v>0</v>
      </c>
      <c r="T1431" s="255">
        <f>S1431*H1431</f>
        <v>0</v>
      </c>
      <c r="U1431" s="40"/>
      <c r="V1431" s="40"/>
      <c r="W1431" s="40"/>
      <c r="X1431" s="40"/>
      <c r="Y1431" s="40"/>
      <c r="Z1431" s="40"/>
      <c r="AA1431" s="40"/>
      <c r="AB1431" s="40"/>
      <c r="AC1431" s="40"/>
      <c r="AD1431" s="40"/>
      <c r="AE1431" s="40"/>
      <c r="AR1431" s="256" t="s">
        <v>332</v>
      </c>
      <c r="AT1431" s="256" t="s">
        <v>187</v>
      </c>
      <c r="AU1431" s="256" t="s">
        <v>99</v>
      </c>
      <c r="AY1431" s="18" t="s">
        <v>184</v>
      </c>
      <c r="BE1431" s="257">
        <f>IF(N1431="základní",J1431,0)</f>
        <v>0</v>
      </c>
      <c r="BF1431" s="257">
        <f>IF(N1431="snížená",J1431,0)</f>
        <v>0</v>
      </c>
      <c r="BG1431" s="257">
        <f>IF(N1431="zákl. přenesená",J1431,0)</f>
        <v>0</v>
      </c>
      <c r="BH1431" s="257">
        <f>IF(N1431="sníž. přenesená",J1431,0)</f>
        <v>0</v>
      </c>
      <c r="BI1431" s="257">
        <f>IF(N1431="nulová",J1431,0)</f>
        <v>0</v>
      </c>
      <c r="BJ1431" s="18" t="s">
        <v>99</v>
      </c>
      <c r="BK1431" s="257">
        <f>ROUND(I1431*H1431,2)</f>
        <v>0</v>
      </c>
      <c r="BL1431" s="18" t="s">
        <v>332</v>
      </c>
      <c r="BM1431" s="256" t="s">
        <v>2159</v>
      </c>
    </row>
    <row r="1432" s="2" customFormat="1">
      <c r="A1432" s="40"/>
      <c r="B1432" s="41"/>
      <c r="C1432" s="42"/>
      <c r="D1432" s="258" t="s">
        <v>194</v>
      </c>
      <c r="E1432" s="42"/>
      <c r="F1432" s="259" t="s">
        <v>2147</v>
      </c>
      <c r="G1432" s="42"/>
      <c r="H1432" s="42"/>
      <c r="I1432" s="156"/>
      <c r="J1432" s="42"/>
      <c r="K1432" s="42"/>
      <c r="L1432" s="46"/>
      <c r="M1432" s="260"/>
      <c r="N1432" s="261"/>
      <c r="O1432" s="93"/>
      <c r="P1432" s="93"/>
      <c r="Q1432" s="93"/>
      <c r="R1432" s="93"/>
      <c r="S1432" s="93"/>
      <c r="T1432" s="94"/>
      <c r="U1432" s="40"/>
      <c r="V1432" s="40"/>
      <c r="W1432" s="40"/>
      <c r="X1432" s="40"/>
      <c r="Y1432" s="40"/>
      <c r="Z1432" s="40"/>
      <c r="AA1432" s="40"/>
      <c r="AB1432" s="40"/>
      <c r="AC1432" s="40"/>
      <c r="AD1432" s="40"/>
      <c r="AE1432" s="40"/>
      <c r="AT1432" s="18" t="s">
        <v>194</v>
      </c>
      <c r="AU1432" s="18" t="s">
        <v>99</v>
      </c>
    </row>
    <row r="1433" s="2" customFormat="1" ht="16.5" customHeight="1">
      <c r="A1433" s="40"/>
      <c r="B1433" s="41"/>
      <c r="C1433" s="245" t="s">
        <v>2160</v>
      </c>
      <c r="D1433" s="245" t="s">
        <v>187</v>
      </c>
      <c r="E1433" s="246" t="s">
        <v>2161</v>
      </c>
      <c r="F1433" s="247" t="s">
        <v>2162</v>
      </c>
      <c r="G1433" s="248" t="s">
        <v>1882</v>
      </c>
      <c r="H1433" s="249">
        <v>1</v>
      </c>
      <c r="I1433" s="250"/>
      <c r="J1433" s="251">
        <f>ROUND(I1433*H1433,2)</f>
        <v>0</v>
      </c>
      <c r="K1433" s="247" t="s">
        <v>284</v>
      </c>
      <c r="L1433" s="46"/>
      <c r="M1433" s="252" t="s">
        <v>1</v>
      </c>
      <c r="N1433" s="253" t="s">
        <v>49</v>
      </c>
      <c r="O1433" s="93"/>
      <c r="P1433" s="254">
        <f>O1433*H1433</f>
        <v>0</v>
      </c>
      <c r="Q1433" s="254">
        <v>0</v>
      </c>
      <c r="R1433" s="254">
        <f>Q1433*H1433</f>
        <v>0</v>
      </c>
      <c r="S1433" s="254">
        <v>0</v>
      </c>
      <c r="T1433" s="255">
        <f>S1433*H1433</f>
        <v>0</v>
      </c>
      <c r="U1433" s="40"/>
      <c r="V1433" s="40"/>
      <c r="W1433" s="40"/>
      <c r="X1433" s="40"/>
      <c r="Y1433" s="40"/>
      <c r="Z1433" s="40"/>
      <c r="AA1433" s="40"/>
      <c r="AB1433" s="40"/>
      <c r="AC1433" s="40"/>
      <c r="AD1433" s="40"/>
      <c r="AE1433" s="40"/>
      <c r="AR1433" s="256" t="s">
        <v>332</v>
      </c>
      <c r="AT1433" s="256" t="s">
        <v>187</v>
      </c>
      <c r="AU1433" s="256" t="s">
        <v>99</v>
      </c>
      <c r="AY1433" s="18" t="s">
        <v>184</v>
      </c>
      <c r="BE1433" s="257">
        <f>IF(N1433="základní",J1433,0)</f>
        <v>0</v>
      </c>
      <c r="BF1433" s="257">
        <f>IF(N1433="snížená",J1433,0)</f>
        <v>0</v>
      </c>
      <c r="BG1433" s="257">
        <f>IF(N1433="zákl. přenesená",J1433,0)</f>
        <v>0</v>
      </c>
      <c r="BH1433" s="257">
        <f>IF(N1433="sníž. přenesená",J1433,0)</f>
        <v>0</v>
      </c>
      <c r="BI1433" s="257">
        <f>IF(N1433="nulová",J1433,0)</f>
        <v>0</v>
      </c>
      <c r="BJ1433" s="18" t="s">
        <v>99</v>
      </c>
      <c r="BK1433" s="257">
        <f>ROUND(I1433*H1433,2)</f>
        <v>0</v>
      </c>
      <c r="BL1433" s="18" t="s">
        <v>332</v>
      </c>
      <c r="BM1433" s="256" t="s">
        <v>2163</v>
      </c>
    </row>
    <row r="1434" s="2" customFormat="1">
      <c r="A1434" s="40"/>
      <c r="B1434" s="41"/>
      <c r="C1434" s="42"/>
      <c r="D1434" s="258" t="s">
        <v>194</v>
      </c>
      <c r="E1434" s="42"/>
      <c r="F1434" s="259" t="s">
        <v>2147</v>
      </c>
      <c r="G1434" s="42"/>
      <c r="H1434" s="42"/>
      <c r="I1434" s="156"/>
      <c r="J1434" s="42"/>
      <c r="K1434" s="42"/>
      <c r="L1434" s="46"/>
      <c r="M1434" s="260"/>
      <c r="N1434" s="261"/>
      <c r="O1434" s="93"/>
      <c r="P1434" s="93"/>
      <c r="Q1434" s="93"/>
      <c r="R1434" s="93"/>
      <c r="S1434" s="93"/>
      <c r="T1434" s="94"/>
      <c r="U1434" s="40"/>
      <c r="V1434" s="40"/>
      <c r="W1434" s="40"/>
      <c r="X1434" s="40"/>
      <c r="Y1434" s="40"/>
      <c r="Z1434" s="40"/>
      <c r="AA1434" s="40"/>
      <c r="AB1434" s="40"/>
      <c r="AC1434" s="40"/>
      <c r="AD1434" s="40"/>
      <c r="AE1434" s="40"/>
      <c r="AT1434" s="18" t="s">
        <v>194</v>
      </c>
      <c r="AU1434" s="18" t="s">
        <v>99</v>
      </c>
    </row>
    <row r="1435" s="2" customFormat="1" ht="16.5" customHeight="1">
      <c r="A1435" s="40"/>
      <c r="B1435" s="41"/>
      <c r="C1435" s="245" t="s">
        <v>2164</v>
      </c>
      <c r="D1435" s="245" t="s">
        <v>187</v>
      </c>
      <c r="E1435" s="246" t="s">
        <v>2165</v>
      </c>
      <c r="F1435" s="247" t="s">
        <v>2166</v>
      </c>
      <c r="G1435" s="248" t="s">
        <v>1882</v>
      </c>
      <c r="H1435" s="249">
        <v>1</v>
      </c>
      <c r="I1435" s="250"/>
      <c r="J1435" s="251">
        <f>ROUND(I1435*H1435,2)</f>
        <v>0</v>
      </c>
      <c r="K1435" s="247" t="s">
        <v>284</v>
      </c>
      <c r="L1435" s="46"/>
      <c r="M1435" s="252" t="s">
        <v>1</v>
      </c>
      <c r="N1435" s="253" t="s">
        <v>49</v>
      </c>
      <c r="O1435" s="93"/>
      <c r="P1435" s="254">
        <f>O1435*H1435</f>
        <v>0</v>
      </c>
      <c r="Q1435" s="254">
        <v>0</v>
      </c>
      <c r="R1435" s="254">
        <f>Q1435*H1435</f>
        <v>0</v>
      </c>
      <c r="S1435" s="254">
        <v>0</v>
      </c>
      <c r="T1435" s="255">
        <f>S1435*H1435</f>
        <v>0</v>
      </c>
      <c r="U1435" s="40"/>
      <c r="V1435" s="40"/>
      <c r="W1435" s="40"/>
      <c r="X1435" s="40"/>
      <c r="Y1435" s="40"/>
      <c r="Z1435" s="40"/>
      <c r="AA1435" s="40"/>
      <c r="AB1435" s="40"/>
      <c r="AC1435" s="40"/>
      <c r="AD1435" s="40"/>
      <c r="AE1435" s="40"/>
      <c r="AR1435" s="256" t="s">
        <v>332</v>
      </c>
      <c r="AT1435" s="256" t="s">
        <v>187</v>
      </c>
      <c r="AU1435" s="256" t="s">
        <v>99</v>
      </c>
      <c r="AY1435" s="18" t="s">
        <v>184</v>
      </c>
      <c r="BE1435" s="257">
        <f>IF(N1435="základní",J1435,0)</f>
        <v>0</v>
      </c>
      <c r="BF1435" s="257">
        <f>IF(N1435="snížená",J1435,0)</f>
        <v>0</v>
      </c>
      <c r="BG1435" s="257">
        <f>IF(N1435="zákl. přenesená",J1435,0)</f>
        <v>0</v>
      </c>
      <c r="BH1435" s="257">
        <f>IF(N1435="sníž. přenesená",J1435,0)</f>
        <v>0</v>
      </c>
      <c r="BI1435" s="257">
        <f>IF(N1435="nulová",J1435,0)</f>
        <v>0</v>
      </c>
      <c r="BJ1435" s="18" t="s">
        <v>99</v>
      </c>
      <c r="BK1435" s="257">
        <f>ROUND(I1435*H1435,2)</f>
        <v>0</v>
      </c>
      <c r="BL1435" s="18" t="s">
        <v>332</v>
      </c>
      <c r="BM1435" s="256" t="s">
        <v>2167</v>
      </c>
    </row>
    <row r="1436" s="2" customFormat="1">
      <c r="A1436" s="40"/>
      <c r="B1436" s="41"/>
      <c r="C1436" s="42"/>
      <c r="D1436" s="258" t="s">
        <v>194</v>
      </c>
      <c r="E1436" s="42"/>
      <c r="F1436" s="259" t="s">
        <v>2147</v>
      </c>
      <c r="G1436" s="42"/>
      <c r="H1436" s="42"/>
      <c r="I1436" s="156"/>
      <c r="J1436" s="42"/>
      <c r="K1436" s="42"/>
      <c r="L1436" s="46"/>
      <c r="M1436" s="260"/>
      <c r="N1436" s="261"/>
      <c r="O1436" s="93"/>
      <c r="P1436" s="93"/>
      <c r="Q1436" s="93"/>
      <c r="R1436" s="93"/>
      <c r="S1436" s="93"/>
      <c r="T1436" s="94"/>
      <c r="U1436" s="40"/>
      <c r="V1436" s="40"/>
      <c r="W1436" s="40"/>
      <c r="X1436" s="40"/>
      <c r="Y1436" s="40"/>
      <c r="Z1436" s="40"/>
      <c r="AA1436" s="40"/>
      <c r="AB1436" s="40"/>
      <c r="AC1436" s="40"/>
      <c r="AD1436" s="40"/>
      <c r="AE1436" s="40"/>
      <c r="AT1436" s="18" t="s">
        <v>194</v>
      </c>
      <c r="AU1436" s="18" t="s">
        <v>99</v>
      </c>
    </row>
    <row r="1437" s="2" customFormat="1" ht="16.5" customHeight="1">
      <c r="A1437" s="40"/>
      <c r="B1437" s="41"/>
      <c r="C1437" s="245" t="s">
        <v>2168</v>
      </c>
      <c r="D1437" s="245" t="s">
        <v>187</v>
      </c>
      <c r="E1437" s="246" t="s">
        <v>2169</v>
      </c>
      <c r="F1437" s="247" t="s">
        <v>2170</v>
      </c>
      <c r="G1437" s="248" t="s">
        <v>1882</v>
      </c>
      <c r="H1437" s="249">
        <v>6</v>
      </c>
      <c r="I1437" s="250"/>
      <c r="J1437" s="251">
        <f>ROUND(I1437*H1437,2)</f>
        <v>0</v>
      </c>
      <c r="K1437" s="247" t="s">
        <v>284</v>
      </c>
      <c r="L1437" s="46"/>
      <c r="M1437" s="252" t="s">
        <v>1</v>
      </c>
      <c r="N1437" s="253" t="s">
        <v>49</v>
      </c>
      <c r="O1437" s="93"/>
      <c r="P1437" s="254">
        <f>O1437*H1437</f>
        <v>0</v>
      </c>
      <c r="Q1437" s="254">
        <v>0</v>
      </c>
      <c r="R1437" s="254">
        <f>Q1437*H1437</f>
        <v>0</v>
      </c>
      <c r="S1437" s="254">
        <v>0</v>
      </c>
      <c r="T1437" s="255">
        <f>S1437*H1437</f>
        <v>0</v>
      </c>
      <c r="U1437" s="40"/>
      <c r="V1437" s="40"/>
      <c r="W1437" s="40"/>
      <c r="X1437" s="40"/>
      <c r="Y1437" s="40"/>
      <c r="Z1437" s="40"/>
      <c r="AA1437" s="40"/>
      <c r="AB1437" s="40"/>
      <c r="AC1437" s="40"/>
      <c r="AD1437" s="40"/>
      <c r="AE1437" s="40"/>
      <c r="AR1437" s="256" t="s">
        <v>332</v>
      </c>
      <c r="AT1437" s="256" t="s">
        <v>187</v>
      </c>
      <c r="AU1437" s="256" t="s">
        <v>99</v>
      </c>
      <c r="AY1437" s="18" t="s">
        <v>184</v>
      </c>
      <c r="BE1437" s="257">
        <f>IF(N1437="základní",J1437,0)</f>
        <v>0</v>
      </c>
      <c r="BF1437" s="257">
        <f>IF(N1437="snížená",J1437,0)</f>
        <v>0</v>
      </c>
      <c r="BG1437" s="257">
        <f>IF(N1437="zákl. přenesená",J1437,0)</f>
        <v>0</v>
      </c>
      <c r="BH1437" s="257">
        <f>IF(N1437="sníž. přenesená",J1437,0)</f>
        <v>0</v>
      </c>
      <c r="BI1437" s="257">
        <f>IF(N1437="nulová",J1437,0)</f>
        <v>0</v>
      </c>
      <c r="BJ1437" s="18" t="s">
        <v>99</v>
      </c>
      <c r="BK1437" s="257">
        <f>ROUND(I1437*H1437,2)</f>
        <v>0</v>
      </c>
      <c r="BL1437" s="18" t="s">
        <v>332</v>
      </c>
      <c r="BM1437" s="256" t="s">
        <v>2171</v>
      </c>
    </row>
    <row r="1438" s="2" customFormat="1">
      <c r="A1438" s="40"/>
      <c r="B1438" s="41"/>
      <c r="C1438" s="42"/>
      <c r="D1438" s="258" t="s">
        <v>194</v>
      </c>
      <c r="E1438" s="42"/>
      <c r="F1438" s="259" t="s">
        <v>2147</v>
      </c>
      <c r="G1438" s="42"/>
      <c r="H1438" s="42"/>
      <c r="I1438" s="156"/>
      <c r="J1438" s="42"/>
      <c r="K1438" s="42"/>
      <c r="L1438" s="46"/>
      <c r="M1438" s="260"/>
      <c r="N1438" s="261"/>
      <c r="O1438" s="93"/>
      <c r="P1438" s="93"/>
      <c r="Q1438" s="93"/>
      <c r="R1438" s="93"/>
      <c r="S1438" s="93"/>
      <c r="T1438" s="94"/>
      <c r="U1438" s="40"/>
      <c r="V1438" s="40"/>
      <c r="W1438" s="40"/>
      <c r="X1438" s="40"/>
      <c r="Y1438" s="40"/>
      <c r="Z1438" s="40"/>
      <c r="AA1438" s="40"/>
      <c r="AB1438" s="40"/>
      <c r="AC1438" s="40"/>
      <c r="AD1438" s="40"/>
      <c r="AE1438" s="40"/>
      <c r="AT1438" s="18" t="s">
        <v>194</v>
      </c>
      <c r="AU1438" s="18" t="s">
        <v>99</v>
      </c>
    </row>
    <row r="1439" s="2" customFormat="1" ht="16.5" customHeight="1">
      <c r="A1439" s="40"/>
      <c r="B1439" s="41"/>
      <c r="C1439" s="245" t="s">
        <v>2172</v>
      </c>
      <c r="D1439" s="245" t="s">
        <v>187</v>
      </c>
      <c r="E1439" s="246" t="s">
        <v>2173</v>
      </c>
      <c r="F1439" s="247" t="s">
        <v>2174</v>
      </c>
      <c r="G1439" s="248" t="s">
        <v>1882</v>
      </c>
      <c r="H1439" s="249">
        <v>4</v>
      </c>
      <c r="I1439" s="250"/>
      <c r="J1439" s="251">
        <f>ROUND(I1439*H1439,2)</f>
        <v>0</v>
      </c>
      <c r="K1439" s="247" t="s">
        <v>284</v>
      </c>
      <c r="L1439" s="46"/>
      <c r="M1439" s="252" t="s">
        <v>1</v>
      </c>
      <c r="N1439" s="253" t="s">
        <v>49</v>
      </c>
      <c r="O1439" s="93"/>
      <c r="P1439" s="254">
        <f>O1439*H1439</f>
        <v>0</v>
      </c>
      <c r="Q1439" s="254">
        <v>0</v>
      </c>
      <c r="R1439" s="254">
        <f>Q1439*H1439</f>
        <v>0</v>
      </c>
      <c r="S1439" s="254">
        <v>0</v>
      </c>
      <c r="T1439" s="255">
        <f>S1439*H1439</f>
        <v>0</v>
      </c>
      <c r="U1439" s="40"/>
      <c r="V1439" s="40"/>
      <c r="W1439" s="40"/>
      <c r="X1439" s="40"/>
      <c r="Y1439" s="40"/>
      <c r="Z1439" s="40"/>
      <c r="AA1439" s="40"/>
      <c r="AB1439" s="40"/>
      <c r="AC1439" s="40"/>
      <c r="AD1439" s="40"/>
      <c r="AE1439" s="40"/>
      <c r="AR1439" s="256" t="s">
        <v>332</v>
      </c>
      <c r="AT1439" s="256" t="s">
        <v>187</v>
      </c>
      <c r="AU1439" s="256" t="s">
        <v>99</v>
      </c>
      <c r="AY1439" s="18" t="s">
        <v>184</v>
      </c>
      <c r="BE1439" s="257">
        <f>IF(N1439="základní",J1439,0)</f>
        <v>0</v>
      </c>
      <c r="BF1439" s="257">
        <f>IF(N1439="snížená",J1439,0)</f>
        <v>0</v>
      </c>
      <c r="BG1439" s="257">
        <f>IF(N1439="zákl. přenesená",J1439,0)</f>
        <v>0</v>
      </c>
      <c r="BH1439" s="257">
        <f>IF(N1439="sníž. přenesená",J1439,0)</f>
        <v>0</v>
      </c>
      <c r="BI1439" s="257">
        <f>IF(N1439="nulová",J1439,0)</f>
        <v>0</v>
      </c>
      <c r="BJ1439" s="18" t="s">
        <v>99</v>
      </c>
      <c r="BK1439" s="257">
        <f>ROUND(I1439*H1439,2)</f>
        <v>0</v>
      </c>
      <c r="BL1439" s="18" t="s">
        <v>332</v>
      </c>
      <c r="BM1439" s="256" t="s">
        <v>2175</v>
      </c>
    </row>
    <row r="1440" s="2" customFormat="1">
      <c r="A1440" s="40"/>
      <c r="B1440" s="41"/>
      <c r="C1440" s="42"/>
      <c r="D1440" s="258" t="s">
        <v>194</v>
      </c>
      <c r="E1440" s="42"/>
      <c r="F1440" s="259" t="s">
        <v>2147</v>
      </c>
      <c r="G1440" s="42"/>
      <c r="H1440" s="42"/>
      <c r="I1440" s="156"/>
      <c r="J1440" s="42"/>
      <c r="K1440" s="42"/>
      <c r="L1440" s="46"/>
      <c r="M1440" s="260"/>
      <c r="N1440" s="261"/>
      <c r="O1440" s="93"/>
      <c r="P1440" s="93"/>
      <c r="Q1440" s="93"/>
      <c r="R1440" s="93"/>
      <c r="S1440" s="93"/>
      <c r="T1440" s="94"/>
      <c r="U1440" s="40"/>
      <c r="V1440" s="40"/>
      <c r="W1440" s="40"/>
      <c r="X1440" s="40"/>
      <c r="Y1440" s="40"/>
      <c r="Z1440" s="40"/>
      <c r="AA1440" s="40"/>
      <c r="AB1440" s="40"/>
      <c r="AC1440" s="40"/>
      <c r="AD1440" s="40"/>
      <c r="AE1440" s="40"/>
      <c r="AT1440" s="18" t="s">
        <v>194</v>
      </c>
      <c r="AU1440" s="18" t="s">
        <v>99</v>
      </c>
    </row>
    <row r="1441" s="2" customFormat="1" ht="16.5" customHeight="1">
      <c r="A1441" s="40"/>
      <c r="B1441" s="41"/>
      <c r="C1441" s="245" t="s">
        <v>2176</v>
      </c>
      <c r="D1441" s="245" t="s">
        <v>187</v>
      </c>
      <c r="E1441" s="246" t="s">
        <v>2177</v>
      </c>
      <c r="F1441" s="247" t="s">
        <v>2178</v>
      </c>
      <c r="G1441" s="248" t="s">
        <v>1882</v>
      </c>
      <c r="H1441" s="249">
        <v>1</v>
      </c>
      <c r="I1441" s="250"/>
      <c r="J1441" s="251">
        <f>ROUND(I1441*H1441,2)</f>
        <v>0</v>
      </c>
      <c r="K1441" s="247" t="s">
        <v>284</v>
      </c>
      <c r="L1441" s="46"/>
      <c r="M1441" s="252" t="s">
        <v>1</v>
      </c>
      <c r="N1441" s="253" t="s">
        <v>49</v>
      </c>
      <c r="O1441" s="93"/>
      <c r="P1441" s="254">
        <f>O1441*H1441</f>
        <v>0</v>
      </c>
      <c r="Q1441" s="254">
        <v>0</v>
      </c>
      <c r="R1441" s="254">
        <f>Q1441*H1441</f>
        <v>0</v>
      </c>
      <c r="S1441" s="254">
        <v>0</v>
      </c>
      <c r="T1441" s="255">
        <f>S1441*H1441</f>
        <v>0</v>
      </c>
      <c r="U1441" s="40"/>
      <c r="V1441" s="40"/>
      <c r="W1441" s="40"/>
      <c r="X1441" s="40"/>
      <c r="Y1441" s="40"/>
      <c r="Z1441" s="40"/>
      <c r="AA1441" s="40"/>
      <c r="AB1441" s="40"/>
      <c r="AC1441" s="40"/>
      <c r="AD1441" s="40"/>
      <c r="AE1441" s="40"/>
      <c r="AR1441" s="256" t="s">
        <v>332</v>
      </c>
      <c r="AT1441" s="256" t="s">
        <v>187</v>
      </c>
      <c r="AU1441" s="256" t="s">
        <v>99</v>
      </c>
      <c r="AY1441" s="18" t="s">
        <v>184</v>
      </c>
      <c r="BE1441" s="257">
        <f>IF(N1441="základní",J1441,0)</f>
        <v>0</v>
      </c>
      <c r="BF1441" s="257">
        <f>IF(N1441="snížená",J1441,0)</f>
        <v>0</v>
      </c>
      <c r="BG1441" s="257">
        <f>IF(N1441="zákl. přenesená",J1441,0)</f>
        <v>0</v>
      </c>
      <c r="BH1441" s="257">
        <f>IF(N1441="sníž. přenesená",J1441,0)</f>
        <v>0</v>
      </c>
      <c r="BI1441" s="257">
        <f>IF(N1441="nulová",J1441,0)</f>
        <v>0</v>
      </c>
      <c r="BJ1441" s="18" t="s">
        <v>99</v>
      </c>
      <c r="BK1441" s="257">
        <f>ROUND(I1441*H1441,2)</f>
        <v>0</v>
      </c>
      <c r="BL1441" s="18" t="s">
        <v>332</v>
      </c>
      <c r="BM1441" s="256" t="s">
        <v>2179</v>
      </c>
    </row>
    <row r="1442" s="2" customFormat="1">
      <c r="A1442" s="40"/>
      <c r="B1442" s="41"/>
      <c r="C1442" s="42"/>
      <c r="D1442" s="258" t="s">
        <v>194</v>
      </c>
      <c r="E1442" s="42"/>
      <c r="F1442" s="259" t="s">
        <v>2147</v>
      </c>
      <c r="G1442" s="42"/>
      <c r="H1442" s="42"/>
      <c r="I1442" s="156"/>
      <c r="J1442" s="42"/>
      <c r="K1442" s="42"/>
      <c r="L1442" s="46"/>
      <c r="M1442" s="260"/>
      <c r="N1442" s="261"/>
      <c r="O1442" s="93"/>
      <c r="P1442" s="93"/>
      <c r="Q1442" s="93"/>
      <c r="R1442" s="93"/>
      <c r="S1442" s="93"/>
      <c r="T1442" s="94"/>
      <c r="U1442" s="40"/>
      <c r="V1442" s="40"/>
      <c r="W1442" s="40"/>
      <c r="X1442" s="40"/>
      <c r="Y1442" s="40"/>
      <c r="Z1442" s="40"/>
      <c r="AA1442" s="40"/>
      <c r="AB1442" s="40"/>
      <c r="AC1442" s="40"/>
      <c r="AD1442" s="40"/>
      <c r="AE1442" s="40"/>
      <c r="AT1442" s="18" t="s">
        <v>194</v>
      </c>
      <c r="AU1442" s="18" t="s">
        <v>99</v>
      </c>
    </row>
    <row r="1443" s="2" customFormat="1" ht="16.5" customHeight="1">
      <c r="A1443" s="40"/>
      <c r="B1443" s="41"/>
      <c r="C1443" s="245" t="s">
        <v>2180</v>
      </c>
      <c r="D1443" s="245" t="s">
        <v>187</v>
      </c>
      <c r="E1443" s="246" t="s">
        <v>2181</v>
      </c>
      <c r="F1443" s="247" t="s">
        <v>2182</v>
      </c>
      <c r="G1443" s="248" t="s">
        <v>1882</v>
      </c>
      <c r="H1443" s="249">
        <v>8</v>
      </c>
      <c r="I1443" s="250"/>
      <c r="J1443" s="251">
        <f>ROUND(I1443*H1443,2)</f>
        <v>0</v>
      </c>
      <c r="K1443" s="247" t="s">
        <v>284</v>
      </c>
      <c r="L1443" s="46"/>
      <c r="M1443" s="252" t="s">
        <v>1</v>
      </c>
      <c r="N1443" s="253" t="s">
        <v>49</v>
      </c>
      <c r="O1443" s="93"/>
      <c r="P1443" s="254">
        <f>O1443*H1443</f>
        <v>0</v>
      </c>
      <c r="Q1443" s="254">
        <v>0</v>
      </c>
      <c r="R1443" s="254">
        <f>Q1443*H1443</f>
        <v>0</v>
      </c>
      <c r="S1443" s="254">
        <v>0</v>
      </c>
      <c r="T1443" s="255">
        <f>S1443*H1443</f>
        <v>0</v>
      </c>
      <c r="U1443" s="40"/>
      <c r="V1443" s="40"/>
      <c r="W1443" s="40"/>
      <c r="X1443" s="40"/>
      <c r="Y1443" s="40"/>
      <c r="Z1443" s="40"/>
      <c r="AA1443" s="40"/>
      <c r="AB1443" s="40"/>
      <c r="AC1443" s="40"/>
      <c r="AD1443" s="40"/>
      <c r="AE1443" s="40"/>
      <c r="AR1443" s="256" t="s">
        <v>332</v>
      </c>
      <c r="AT1443" s="256" t="s">
        <v>187</v>
      </c>
      <c r="AU1443" s="256" t="s">
        <v>99</v>
      </c>
      <c r="AY1443" s="18" t="s">
        <v>184</v>
      </c>
      <c r="BE1443" s="257">
        <f>IF(N1443="základní",J1443,0)</f>
        <v>0</v>
      </c>
      <c r="BF1443" s="257">
        <f>IF(N1443="snížená",J1443,0)</f>
        <v>0</v>
      </c>
      <c r="BG1443" s="257">
        <f>IF(N1443="zákl. přenesená",J1443,0)</f>
        <v>0</v>
      </c>
      <c r="BH1443" s="257">
        <f>IF(N1443="sníž. přenesená",J1443,0)</f>
        <v>0</v>
      </c>
      <c r="BI1443" s="257">
        <f>IF(N1443="nulová",J1443,0)</f>
        <v>0</v>
      </c>
      <c r="BJ1443" s="18" t="s">
        <v>99</v>
      </c>
      <c r="BK1443" s="257">
        <f>ROUND(I1443*H1443,2)</f>
        <v>0</v>
      </c>
      <c r="BL1443" s="18" t="s">
        <v>332</v>
      </c>
      <c r="BM1443" s="256" t="s">
        <v>2183</v>
      </c>
    </row>
    <row r="1444" s="2" customFormat="1">
      <c r="A1444" s="40"/>
      <c r="B1444" s="41"/>
      <c r="C1444" s="42"/>
      <c r="D1444" s="258" t="s">
        <v>194</v>
      </c>
      <c r="E1444" s="42"/>
      <c r="F1444" s="259" t="s">
        <v>2147</v>
      </c>
      <c r="G1444" s="42"/>
      <c r="H1444" s="42"/>
      <c r="I1444" s="156"/>
      <c r="J1444" s="42"/>
      <c r="K1444" s="42"/>
      <c r="L1444" s="46"/>
      <c r="M1444" s="260"/>
      <c r="N1444" s="261"/>
      <c r="O1444" s="93"/>
      <c r="P1444" s="93"/>
      <c r="Q1444" s="93"/>
      <c r="R1444" s="93"/>
      <c r="S1444" s="93"/>
      <c r="T1444" s="94"/>
      <c r="U1444" s="40"/>
      <c r="V1444" s="40"/>
      <c r="W1444" s="40"/>
      <c r="X1444" s="40"/>
      <c r="Y1444" s="40"/>
      <c r="Z1444" s="40"/>
      <c r="AA1444" s="40"/>
      <c r="AB1444" s="40"/>
      <c r="AC1444" s="40"/>
      <c r="AD1444" s="40"/>
      <c r="AE1444" s="40"/>
      <c r="AT1444" s="18" t="s">
        <v>194</v>
      </c>
      <c r="AU1444" s="18" t="s">
        <v>99</v>
      </c>
    </row>
    <row r="1445" s="2" customFormat="1" ht="16.5" customHeight="1">
      <c r="A1445" s="40"/>
      <c r="B1445" s="41"/>
      <c r="C1445" s="245" t="s">
        <v>2184</v>
      </c>
      <c r="D1445" s="245" t="s">
        <v>187</v>
      </c>
      <c r="E1445" s="246" t="s">
        <v>2185</v>
      </c>
      <c r="F1445" s="247" t="s">
        <v>2186</v>
      </c>
      <c r="G1445" s="248" t="s">
        <v>1882</v>
      </c>
      <c r="H1445" s="249">
        <v>2</v>
      </c>
      <c r="I1445" s="250"/>
      <c r="J1445" s="251">
        <f>ROUND(I1445*H1445,2)</f>
        <v>0</v>
      </c>
      <c r="K1445" s="247" t="s">
        <v>284</v>
      </c>
      <c r="L1445" s="46"/>
      <c r="M1445" s="252" t="s">
        <v>1</v>
      </c>
      <c r="N1445" s="253" t="s">
        <v>49</v>
      </c>
      <c r="O1445" s="93"/>
      <c r="P1445" s="254">
        <f>O1445*H1445</f>
        <v>0</v>
      </c>
      <c r="Q1445" s="254">
        <v>0</v>
      </c>
      <c r="R1445" s="254">
        <f>Q1445*H1445</f>
        <v>0</v>
      </c>
      <c r="S1445" s="254">
        <v>0</v>
      </c>
      <c r="T1445" s="255">
        <f>S1445*H1445</f>
        <v>0</v>
      </c>
      <c r="U1445" s="40"/>
      <c r="V1445" s="40"/>
      <c r="W1445" s="40"/>
      <c r="X1445" s="40"/>
      <c r="Y1445" s="40"/>
      <c r="Z1445" s="40"/>
      <c r="AA1445" s="40"/>
      <c r="AB1445" s="40"/>
      <c r="AC1445" s="40"/>
      <c r="AD1445" s="40"/>
      <c r="AE1445" s="40"/>
      <c r="AR1445" s="256" t="s">
        <v>332</v>
      </c>
      <c r="AT1445" s="256" t="s">
        <v>187</v>
      </c>
      <c r="AU1445" s="256" t="s">
        <v>99</v>
      </c>
      <c r="AY1445" s="18" t="s">
        <v>184</v>
      </c>
      <c r="BE1445" s="257">
        <f>IF(N1445="základní",J1445,0)</f>
        <v>0</v>
      </c>
      <c r="BF1445" s="257">
        <f>IF(N1445="snížená",J1445,0)</f>
        <v>0</v>
      </c>
      <c r="BG1445" s="257">
        <f>IF(N1445="zákl. přenesená",J1445,0)</f>
        <v>0</v>
      </c>
      <c r="BH1445" s="257">
        <f>IF(N1445="sníž. přenesená",J1445,0)</f>
        <v>0</v>
      </c>
      <c r="BI1445" s="257">
        <f>IF(N1445="nulová",J1445,0)</f>
        <v>0</v>
      </c>
      <c r="BJ1445" s="18" t="s">
        <v>99</v>
      </c>
      <c r="BK1445" s="257">
        <f>ROUND(I1445*H1445,2)</f>
        <v>0</v>
      </c>
      <c r="BL1445" s="18" t="s">
        <v>332</v>
      </c>
      <c r="BM1445" s="256" t="s">
        <v>2187</v>
      </c>
    </row>
    <row r="1446" s="2" customFormat="1">
      <c r="A1446" s="40"/>
      <c r="B1446" s="41"/>
      <c r="C1446" s="42"/>
      <c r="D1446" s="258" t="s">
        <v>194</v>
      </c>
      <c r="E1446" s="42"/>
      <c r="F1446" s="259" t="s">
        <v>2147</v>
      </c>
      <c r="G1446" s="42"/>
      <c r="H1446" s="42"/>
      <c r="I1446" s="156"/>
      <c r="J1446" s="42"/>
      <c r="K1446" s="42"/>
      <c r="L1446" s="46"/>
      <c r="M1446" s="260"/>
      <c r="N1446" s="261"/>
      <c r="O1446" s="93"/>
      <c r="P1446" s="93"/>
      <c r="Q1446" s="93"/>
      <c r="R1446" s="93"/>
      <c r="S1446" s="93"/>
      <c r="T1446" s="94"/>
      <c r="U1446" s="40"/>
      <c r="V1446" s="40"/>
      <c r="W1446" s="40"/>
      <c r="X1446" s="40"/>
      <c r="Y1446" s="40"/>
      <c r="Z1446" s="40"/>
      <c r="AA1446" s="40"/>
      <c r="AB1446" s="40"/>
      <c r="AC1446" s="40"/>
      <c r="AD1446" s="40"/>
      <c r="AE1446" s="40"/>
      <c r="AT1446" s="18" t="s">
        <v>194</v>
      </c>
      <c r="AU1446" s="18" t="s">
        <v>99</v>
      </c>
    </row>
    <row r="1447" s="2" customFormat="1" ht="16.5" customHeight="1">
      <c r="A1447" s="40"/>
      <c r="B1447" s="41"/>
      <c r="C1447" s="245" t="s">
        <v>2188</v>
      </c>
      <c r="D1447" s="245" t="s">
        <v>187</v>
      </c>
      <c r="E1447" s="246" t="s">
        <v>2189</v>
      </c>
      <c r="F1447" s="247" t="s">
        <v>2190</v>
      </c>
      <c r="G1447" s="248" t="s">
        <v>1882</v>
      </c>
      <c r="H1447" s="249">
        <v>3</v>
      </c>
      <c r="I1447" s="250"/>
      <c r="J1447" s="251">
        <f>ROUND(I1447*H1447,2)</f>
        <v>0</v>
      </c>
      <c r="K1447" s="247" t="s">
        <v>284</v>
      </c>
      <c r="L1447" s="46"/>
      <c r="M1447" s="252" t="s">
        <v>1</v>
      </c>
      <c r="N1447" s="253" t="s">
        <v>49</v>
      </c>
      <c r="O1447" s="93"/>
      <c r="P1447" s="254">
        <f>O1447*H1447</f>
        <v>0</v>
      </c>
      <c r="Q1447" s="254">
        <v>0</v>
      </c>
      <c r="R1447" s="254">
        <f>Q1447*H1447</f>
        <v>0</v>
      </c>
      <c r="S1447" s="254">
        <v>0</v>
      </c>
      <c r="T1447" s="255">
        <f>S1447*H1447</f>
        <v>0</v>
      </c>
      <c r="U1447" s="40"/>
      <c r="V1447" s="40"/>
      <c r="W1447" s="40"/>
      <c r="X1447" s="40"/>
      <c r="Y1447" s="40"/>
      <c r="Z1447" s="40"/>
      <c r="AA1447" s="40"/>
      <c r="AB1447" s="40"/>
      <c r="AC1447" s="40"/>
      <c r="AD1447" s="40"/>
      <c r="AE1447" s="40"/>
      <c r="AR1447" s="256" t="s">
        <v>332</v>
      </c>
      <c r="AT1447" s="256" t="s">
        <v>187</v>
      </c>
      <c r="AU1447" s="256" t="s">
        <v>99</v>
      </c>
      <c r="AY1447" s="18" t="s">
        <v>184</v>
      </c>
      <c r="BE1447" s="257">
        <f>IF(N1447="základní",J1447,0)</f>
        <v>0</v>
      </c>
      <c r="BF1447" s="257">
        <f>IF(N1447="snížená",J1447,0)</f>
        <v>0</v>
      </c>
      <c r="BG1447" s="257">
        <f>IF(N1447="zákl. přenesená",J1447,0)</f>
        <v>0</v>
      </c>
      <c r="BH1447" s="257">
        <f>IF(N1447="sníž. přenesená",J1447,0)</f>
        <v>0</v>
      </c>
      <c r="BI1447" s="257">
        <f>IF(N1447="nulová",J1447,0)</f>
        <v>0</v>
      </c>
      <c r="BJ1447" s="18" t="s">
        <v>99</v>
      </c>
      <c r="BK1447" s="257">
        <f>ROUND(I1447*H1447,2)</f>
        <v>0</v>
      </c>
      <c r="BL1447" s="18" t="s">
        <v>332</v>
      </c>
      <c r="BM1447" s="256" t="s">
        <v>2191</v>
      </c>
    </row>
    <row r="1448" s="2" customFormat="1">
      <c r="A1448" s="40"/>
      <c r="B1448" s="41"/>
      <c r="C1448" s="42"/>
      <c r="D1448" s="258" t="s">
        <v>194</v>
      </c>
      <c r="E1448" s="42"/>
      <c r="F1448" s="259" t="s">
        <v>2147</v>
      </c>
      <c r="G1448" s="42"/>
      <c r="H1448" s="42"/>
      <c r="I1448" s="156"/>
      <c r="J1448" s="42"/>
      <c r="K1448" s="42"/>
      <c r="L1448" s="46"/>
      <c r="M1448" s="260"/>
      <c r="N1448" s="261"/>
      <c r="O1448" s="93"/>
      <c r="P1448" s="93"/>
      <c r="Q1448" s="93"/>
      <c r="R1448" s="93"/>
      <c r="S1448" s="93"/>
      <c r="T1448" s="94"/>
      <c r="U1448" s="40"/>
      <c r="V1448" s="40"/>
      <c r="W1448" s="40"/>
      <c r="X1448" s="40"/>
      <c r="Y1448" s="40"/>
      <c r="Z1448" s="40"/>
      <c r="AA1448" s="40"/>
      <c r="AB1448" s="40"/>
      <c r="AC1448" s="40"/>
      <c r="AD1448" s="40"/>
      <c r="AE1448" s="40"/>
      <c r="AT1448" s="18" t="s">
        <v>194</v>
      </c>
      <c r="AU1448" s="18" t="s">
        <v>99</v>
      </c>
    </row>
    <row r="1449" s="2" customFormat="1" ht="16.5" customHeight="1">
      <c r="A1449" s="40"/>
      <c r="B1449" s="41"/>
      <c r="C1449" s="245" t="s">
        <v>2192</v>
      </c>
      <c r="D1449" s="245" t="s">
        <v>187</v>
      </c>
      <c r="E1449" s="246" t="s">
        <v>2193</v>
      </c>
      <c r="F1449" s="247" t="s">
        <v>2194</v>
      </c>
      <c r="G1449" s="248" t="s">
        <v>1882</v>
      </c>
      <c r="H1449" s="249">
        <v>3</v>
      </c>
      <c r="I1449" s="250"/>
      <c r="J1449" s="251">
        <f>ROUND(I1449*H1449,2)</f>
        <v>0</v>
      </c>
      <c r="K1449" s="247" t="s">
        <v>284</v>
      </c>
      <c r="L1449" s="46"/>
      <c r="M1449" s="252" t="s">
        <v>1</v>
      </c>
      <c r="N1449" s="253" t="s">
        <v>49</v>
      </c>
      <c r="O1449" s="93"/>
      <c r="P1449" s="254">
        <f>O1449*H1449</f>
        <v>0</v>
      </c>
      <c r="Q1449" s="254">
        <v>0</v>
      </c>
      <c r="R1449" s="254">
        <f>Q1449*H1449</f>
        <v>0</v>
      </c>
      <c r="S1449" s="254">
        <v>0</v>
      </c>
      <c r="T1449" s="255">
        <f>S1449*H1449</f>
        <v>0</v>
      </c>
      <c r="U1449" s="40"/>
      <c r="V1449" s="40"/>
      <c r="W1449" s="40"/>
      <c r="X1449" s="40"/>
      <c r="Y1449" s="40"/>
      <c r="Z1449" s="40"/>
      <c r="AA1449" s="40"/>
      <c r="AB1449" s="40"/>
      <c r="AC1449" s="40"/>
      <c r="AD1449" s="40"/>
      <c r="AE1449" s="40"/>
      <c r="AR1449" s="256" t="s">
        <v>332</v>
      </c>
      <c r="AT1449" s="256" t="s">
        <v>187</v>
      </c>
      <c r="AU1449" s="256" t="s">
        <v>99</v>
      </c>
      <c r="AY1449" s="18" t="s">
        <v>184</v>
      </c>
      <c r="BE1449" s="257">
        <f>IF(N1449="základní",J1449,0)</f>
        <v>0</v>
      </c>
      <c r="BF1449" s="257">
        <f>IF(N1449="snížená",J1449,0)</f>
        <v>0</v>
      </c>
      <c r="BG1449" s="257">
        <f>IF(N1449="zákl. přenesená",J1449,0)</f>
        <v>0</v>
      </c>
      <c r="BH1449" s="257">
        <f>IF(N1449="sníž. přenesená",J1449,0)</f>
        <v>0</v>
      </c>
      <c r="BI1449" s="257">
        <f>IF(N1449="nulová",J1449,0)</f>
        <v>0</v>
      </c>
      <c r="BJ1449" s="18" t="s">
        <v>99</v>
      </c>
      <c r="BK1449" s="257">
        <f>ROUND(I1449*H1449,2)</f>
        <v>0</v>
      </c>
      <c r="BL1449" s="18" t="s">
        <v>332</v>
      </c>
      <c r="BM1449" s="256" t="s">
        <v>2195</v>
      </c>
    </row>
    <row r="1450" s="2" customFormat="1">
      <c r="A1450" s="40"/>
      <c r="B1450" s="41"/>
      <c r="C1450" s="42"/>
      <c r="D1450" s="258" t="s">
        <v>194</v>
      </c>
      <c r="E1450" s="42"/>
      <c r="F1450" s="259" t="s">
        <v>2147</v>
      </c>
      <c r="G1450" s="42"/>
      <c r="H1450" s="42"/>
      <c r="I1450" s="156"/>
      <c r="J1450" s="42"/>
      <c r="K1450" s="42"/>
      <c r="L1450" s="46"/>
      <c r="M1450" s="260"/>
      <c r="N1450" s="261"/>
      <c r="O1450" s="93"/>
      <c r="P1450" s="93"/>
      <c r="Q1450" s="93"/>
      <c r="R1450" s="93"/>
      <c r="S1450" s="93"/>
      <c r="T1450" s="94"/>
      <c r="U1450" s="40"/>
      <c r="V1450" s="40"/>
      <c r="W1450" s="40"/>
      <c r="X1450" s="40"/>
      <c r="Y1450" s="40"/>
      <c r="Z1450" s="40"/>
      <c r="AA1450" s="40"/>
      <c r="AB1450" s="40"/>
      <c r="AC1450" s="40"/>
      <c r="AD1450" s="40"/>
      <c r="AE1450" s="40"/>
      <c r="AT1450" s="18" t="s">
        <v>194</v>
      </c>
      <c r="AU1450" s="18" t="s">
        <v>99</v>
      </c>
    </row>
    <row r="1451" s="2" customFormat="1" ht="16.5" customHeight="1">
      <c r="A1451" s="40"/>
      <c r="B1451" s="41"/>
      <c r="C1451" s="245" t="s">
        <v>2196</v>
      </c>
      <c r="D1451" s="245" t="s">
        <v>187</v>
      </c>
      <c r="E1451" s="246" t="s">
        <v>2197</v>
      </c>
      <c r="F1451" s="247" t="s">
        <v>2198</v>
      </c>
      <c r="G1451" s="248" t="s">
        <v>1882</v>
      </c>
      <c r="H1451" s="249">
        <v>3</v>
      </c>
      <c r="I1451" s="250"/>
      <c r="J1451" s="251">
        <f>ROUND(I1451*H1451,2)</f>
        <v>0</v>
      </c>
      <c r="K1451" s="247" t="s">
        <v>284</v>
      </c>
      <c r="L1451" s="46"/>
      <c r="M1451" s="252" t="s">
        <v>1</v>
      </c>
      <c r="N1451" s="253" t="s">
        <v>49</v>
      </c>
      <c r="O1451" s="93"/>
      <c r="P1451" s="254">
        <f>O1451*H1451</f>
        <v>0</v>
      </c>
      <c r="Q1451" s="254">
        <v>0</v>
      </c>
      <c r="R1451" s="254">
        <f>Q1451*H1451</f>
        <v>0</v>
      </c>
      <c r="S1451" s="254">
        <v>0</v>
      </c>
      <c r="T1451" s="255">
        <f>S1451*H1451</f>
        <v>0</v>
      </c>
      <c r="U1451" s="40"/>
      <c r="V1451" s="40"/>
      <c r="W1451" s="40"/>
      <c r="X1451" s="40"/>
      <c r="Y1451" s="40"/>
      <c r="Z1451" s="40"/>
      <c r="AA1451" s="40"/>
      <c r="AB1451" s="40"/>
      <c r="AC1451" s="40"/>
      <c r="AD1451" s="40"/>
      <c r="AE1451" s="40"/>
      <c r="AR1451" s="256" t="s">
        <v>332</v>
      </c>
      <c r="AT1451" s="256" t="s">
        <v>187</v>
      </c>
      <c r="AU1451" s="256" t="s">
        <v>99</v>
      </c>
      <c r="AY1451" s="18" t="s">
        <v>184</v>
      </c>
      <c r="BE1451" s="257">
        <f>IF(N1451="základní",J1451,0)</f>
        <v>0</v>
      </c>
      <c r="BF1451" s="257">
        <f>IF(N1451="snížená",J1451,0)</f>
        <v>0</v>
      </c>
      <c r="BG1451" s="257">
        <f>IF(N1451="zákl. přenesená",J1451,0)</f>
        <v>0</v>
      </c>
      <c r="BH1451" s="257">
        <f>IF(N1451="sníž. přenesená",J1451,0)</f>
        <v>0</v>
      </c>
      <c r="BI1451" s="257">
        <f>IF(N1451="nulová",J1451,0)</f>
        <v>0</v>
      </c>
      <c r="BJ1451" s="18" t="s">
        <v>99</v>
      </c>
      <c r="BK1451" s="257">
        <f>ROUND(I1451*H1451,2)</f>
        <v>0</v>
      </c>
      <c r="BL1451" s="18" t="s">
        <v>332</v>
      </c>
      <c r="BM1451" s="256" t="s">
        <v>2199</v>
      </c>
    </row>
    <row r="1452" s="2" customFormat="1">
      <c r="A1452" s="40"/>
      <c r="B1452" s="41"/>
      <c r="C1452" s="42"/>
      <c r="D1452" s="258" t="s">
        <v>194</v>
      </c>
      <c r="E1452" s="42"/>
      <c r="F1452" s="259" t="s">
        <v>2147</v>
      </c>
      <c r="G1452" s="42"/>
      <c r="H1452" s="42"/>
      <c r="I1452" s="156"/>
      <c r="J1452" s="42"/>
      <c r="K1452" s="42"/>
      <c r="L1452" s="46"/>
      <c r="M1452" s="260"/>
      <c r="N1452" s="261"/>
      <c r="O1452" s="93"/>
      <c r="P1452" s="93"/>
      <c r="Q1452" s="93"/>
      <c r="R1452" s="93"/>
      <c r="S1452" s="93"/>
      <c r="T1452" s="94"/>
      <c r="U1452" s="40"/>
      <c r="V1452" s="40"/>
      <c r="W1452" s="40"/>
      <c r="X1452" s="40"/>
      <c r="Y1452" s="40"/>
      <c r="Z1452" s="40"/>
      <c r="AA1452" s="40"/>
      <c r="AB1452" s="40"/>
      <c r="AC1452" s="40"/>
      <c r="AD1452" s="40"/>
      <c r="AE1452" s="40"/>
      <c r="AT1452" s="18" t="s">
        <v>194</v>
      </c>
      <c r="AU1452" s="18" t="s">
        <v>99</v>
      </c>
    </row>
    <row r="1453" s="2" customFormat="1" ht="16.5" customHeight="1">
      <c r="A1453" s="40"/>
      <c r="B1453" s="41"/>
      <c r="C1453" s="245" t="s">
        <v>2200</v>
      </c>
      <c r="D1453" s="245" t="s">
        <v>187</v>
      </c>
      <c r="E1453" s="246" t="s">
        <v>2201</v>
      </c>
      <c r="F1453" s="247" t="s">
        <v>2202</v>
      </c>
      <c r="G1453" s="248" t="s">
        <v>1882</v>
      </c>
      <c r="H1453" s="249">
        <v>6</v>
      </c>
      <c r="I1453" s="250"/>
      <c r="J1453" s="251">
        <f>ROUND(I1453*H1453,2)</f>
        <v>0</v>
      </c>
      <c r="K1453" s="247" t="s">
        <v>284</v>
      </c>
      <c r="L1453" s="46"/>
      <c r="M1453" s="252" t="s">
        <v>1</v>
      </c>
      <c r="N1453" s="253" t="s">
        <v>49</v>
      </c>
      <c r="O1453" s="93"/>
      <c r="P1453" s="254">
        <f>O1453*H1453</f>
        <v>0</v>
      </c>
      <c r="Q1453" s="254">
        <v>0</v>
      </c>
      <c r="R1453" s="254">
        <f>Q1453*H1453</f>
        <v>0</v>
      </c>
      <c r="S1453" s="254">
        <v>0</v>
      </c>
      <c r="T1453" s="255">
        <f>S1453*H1453</f>
        <v>0</v>
      </c>
      <c r="U1453" s="40"/>
      <c r="V1453" s="40"/>
      <c r="W1453" s="40"/>
      <c r="X1453" s="40"/>
      <c r="Y1453" s="40"/>
      <c r="Z1453" s="40"/>
      <c r="AA1453" s="40"/>
      <c r="AB1453" s="40"/>
      <c r="AC1453" s="40"/>
      <c r="AD1453" s="40"/>
      <c r="AE1453" s="40"/>
      <c r="AR1453" s="256" t="s">
        <v>332</v>
      </c>
      <c r="AT1453" s="256" t="s">
        <v>187</v>
      </c>
      <c r="AU1453" s="256" t="s">
        <v>99</v>
      </c>
      <c r="AY1453" s="18" t="s">
        <v>184</v>
      </c>
      <c r="BE1453" s="257">
        <f>IF(N1453="základní",J1453,0)</f>
        <v>0</v>
      </c>
      <c r="BF1453" s="257">
        <f>IF(N1453="snížená",J1453,0)</f>
        <v>0</v>
      </c>
      <c r="BG1453" s="257">
        <f>IF(N1453="zákl. přenesená",J1453,0)</f>
        <v>0</v>
      </c>
      <c r="BH1453" s="257">
        <f>IF(N1453="sníž. přenesená",J1453,0)</f>
        <v>0</v>
      </c>
      <c r="BI1453" s="257">
        <f>IF(N1453="nulová",J1453,0)</f>
        <v>0</v>
      </c>
      <c r="BJ1453" s="18" t="s">
        <v>99</v>
      </c>
      <c r="BK1453" s="257">
        <f>ROUND(I1453*H1453,2)</f>
        <v>0</v>
      </c>
      <c r="BL1453" s="18" t="s">
        <v>332</v>
      </c>
      <c r="BM1453" s="256" t="s">
        <v>2203</v>
      </c>
    </row>
    <row r="1454" s="2" customFormat="1">
      <c r="A1454" s="40"/>
      <c r="B1454" s="41"/>
      <c r="C1454" s="42"/>
      <c r="D1454" s="258" t="s">
        <v>194</v>
      </c>
      <c r="E1454" s="42"/>
      <c r="F1454" s="259" t="s">
        <v>2147</v>
      </c>
      <c r="G1454" s="42"/>
      <c r="H1454" s="42"/>
      <c r="I1454" s="156"/>
      <c r="J1454" s="42"/>
      <c r="K1454" s="42"/>
      <c r="L1454" s="46"/>
      <c r="M1454" s="260"/>
      <c r="N1454" s="261"/>
      <c r="O1454" s="93"/>
      <c r="P1454" s="93"/>
      <c r="Q1454" s="93"/>
      <c r="R1454" s="93"/>
      <c r="S1454" s="93"/>
      <c r="T1454" s="94"/>
      <c r="U1454" s="40"/>
      <c r="V1454" s="40"/>
      <c r="W1454" s="40"/>
      <c r="X1454" s="40"/>
      <c r="Y1454" s="40"/>
      <c r="Z1454" s="40"/>
      <c r="AA1454" s="40"/>
      <c r="AB1454" s="40"/>
      <c r="AC1454" s="40"/>
      <c r="AD1454" s="40"/>
      <c r="AE1454" s="40"/>
      <c r="AT1454" s="18" t="s">
        <v>194</v>
      </c>
      <c r="AU1454" s="18" t="s">
        <v>99</v>
      </c>
    </row>
    <row r="1455" s="2" customFormat="1" ht="16.5" customHeight="1">
      <c r="A1455" s="40"/>
      <c r="B1455" s="41"/>
      <c r="C1455" s="245" t="s">
        <v>2204</v>
      </c>
      <c r="D1455" s="245" t="s">
        <v>187</v>
      </c>
      <c r="E1455" s="246" t="s">
        <v>2205</v>
      </c>
      <c r="F1455" s="247" t="s">
        <v>2206</v>
      </c>
      <c r="G1455" s="248" t="s">
        <v>1882</v>
      </c>
      <c r="H1455" s="249">
        <v>6</v>
      </c>
      <c r="I1455" s="250"/>
      <c r="J1455" s="251">
        <f>ROUND(I1455*H1455,2)</f>
        <v>0</v>
      </c>
      <c r="K1455" s="247" t="s">
        <v>284</v>
      </c>
      <c r="L1455" s="46"/>
      <c r="M1455" s="252" t="s">
        <v>1</v>
      </c>
      <c r="N1455" s="253" t="s">
        <v>49</v>
      </c>
      <c r="O1455" s="93"/>
      <c r="P1455" s="254">
        <f>O1455*H1455</f>
        <v>0</v>
      </c>
      <c r="Q1455" s="254">
        <v>0</v>
      </c>
      <c r="R1455" s="254">
        <f>Q1455*H1455</f>
        <v>0</v>
      </c>
      <c r="S1455" s="254">
        <v>0</v>
      </c>
      <c r="T1455" s="255">
        <f>S1455*H1455</f>
        <v>0</v>
      </c>
      <c r="U1455" s="40"/>
      <c r="V1455" s="40"/>
      <c r="W1455" s="40"/>
      <c r="X1455" s="40"/>
      <c r="Y1455" s="40"/>
      <c r="Z1455" s="40"/>
      <c r="AA1455" s="40"/>
      <c r="AB1455" s="40"/>
      <c r="AC1455" s="40"/>
      <c r="AD1455" s="40"/>
      <c r="AE1455" s="40"/>
      <c r="AR1455" s="256" t="s">
        <v>332</v>
      </c>
      <c r="AT1455" s="256" t="s">
        <v>187</v>
      </c>
      <c r="AU1455" s="256" t="s">
        <v>99</v>
      </c>
      <c r="AY1455" s="18" t="s">
        <v>184</v>
      </c>
      <c r="BE1455" s="257">
        <f>IF(N1455="základní",J1455,0)</f>
        <v>0</v>
      </c>
      <c r="BF1455" s="257">
        <f>IF(N1455="snížená",J1455,0)</f>
        <v>0</v>
      </c>
      <c r="BG1455" s="257">
        <f>IF(N1455="zákl. přenesená",J1455,0)</f>
        <v>0</v>
      </c>
      <c r="BH1455" s="257">
        <f>IF(N1455="sníž. přenesená",J1455,0)</f>
        <v>0</v>
      </c>
      <c r="BI1455" s="257">
        <f>IF(N1455="nulová",J1455,0)</f>
        <v>0</v>
      </c>
      <c r="BJ1455" s="18" t="s">
        <v>99</v>
      </c>
      <c r="BK1455" s="257">
        <f>ROUND(I1455*H1455,2)</f>
        <v>0</v>
      </c>
      <c r="BL1455" s="18" t="s">
        <v>332</v>
      </c>
      <c r="BM1455" s="256" t="s">
        <v>2207</v>
      </c>
    </row>
    <row r="1456" s="2" customFormat="1">
      <c r="A1456" s="40"/>
      <c r="B1456" s="41"/>
      <c r="C1456" s="42"/>
      <c r="D1456" s="258" t="s">
        <v>194</v>
      </c>
      <c r="E1456" s="42"/>
      <c r="F1456" s="259" t="s">
        <v>2147</v>
      </c>
      <c r="G1456" s="42"/>
      <c r="H1456" s="42"/>
      <c r="I1456" s="156"/>
      <c r="J1456" s="42"/>
      <c r="K1456" s="42"/>
      <c r="L1456" s="46"/>
      <c r="M1456" s="260"/>
      <c r="N1456" s="261"/>
      <c r="O1456" s="93"/>
      <c r="P1456" s="93"/>
      <c r="Q1456" s="93"/>
      <c r="R1456" s="93"/>
      <c r="S1456" s="93"/>
      <c r="T1456" s="94"/>
      <c r="U1456" s="40"/>
      <c r="V1456" s="40"/>
      <c r="W1456" s="40"/>
      <c r="X1456" s="40"/>
      <c r="Y1456" s="40"/>
      <c r="Z1456" s="40"/>
      <c r="AA1456" s="40"/>
      <c r="AB1456" s="40"/>
      <c r="AC1456" s="40"/>
      <c r="AD1456" s="40"/>
      <c r="AE1456" s="40"/>
      <c r="AT1456" s="18" t="s">
        <v>194</v>
      </c>
      <c r="AU1456" s="18" t="s">
        <v>99</v>
      </c>
    </row>
    <row r="1457" s="2" customFormat="1" ht="16.5" customHeight="1">
      <c r="A1457" s="40"/>
      <c r="B1457" s="41"/>
      <c r="C1457" s="245" t="s">
        <v>2208</v>
      </c>
      <c r="D1457" s="245" t="s">
        <v>187</v>
      </c>
      <c r="E1457" s="246" t="s">
        <v>2209</v>
      </c>
      <c r="F1457" s="247" t="s">
        <v>2210</v>
      </c>
      <c r="G1457" s="248" t="s">
        <v>1882</v>
      </c>
      <c r="H1457" s="249">
        <v>6</v>
      </c>
      <c r="I1457" s="250"/>
      <c r="J1457" s="251">
        <f>ROUND(I1457*H1457,2)</f>
        <v>0</v>
      </c>
      <c r="K1457" s="247" t="s">
        <v>284</v>
      </c>
      <c r="L1457" s="46"/>
      <c r="M1457" s="252" t="s">
        <v>1</v>
      </c>
      <c r="N1457" s="253" t="s">
        <v>49</v>
      </c>
      <c r="O1457" s="93"/>
      <c r="P1457" s="254">
        <f>O1457*H1457</f>
        <v>0</v>
      </c>
      <c r="Q1457" s="254">
        <v>0</v>
      </c>
      <c r="R1457" s="254">
        <f>Q1457*H1457</f>
        <v>0</v>
      </c>
      <c r="S1457" s="254">
        <v>0</v>
      </c>
      <c r="T1457" s="255">
        <f>S1457*H1457</f>
        <v>0</v>
      </c>
      <c r="U1457" s="40"/>
      <c r="V1457" s="40"/>
      <c r="W1457" s="40"/>
      <c r="X1457" s="40"/>
      <c r="Y1457" s="40"/>
      <c r="Z1457" s="40"/>
      <c r="AA1457" s="40"/>
      <c r="AB1457" s="40"/>
      <c r="AC1457" s="40"/>
      <c r="AD1457" s="40"/>
      <c r="AE1457" s="40"/>
      <c r="AR1457" s="256" t="s">
        <v>332</v>
      </c>
      <c r="AT1457" s="256" t="s">
        <v>187</v>
      </c>
      <c r="AU1457" s="256" t="s">
        <v>99</v>
      </c>
      <c r="AY1457" s="18" t="s">
        <v>184</v>
      </c>
      <c r="BE1457" s="257">
        <f>IF(N1457="základní",J1457,0)</f>
        <v>0</v>
      </c>
      <c r="BF1457" s="257">
        <f>IF(N1457="snížená",J1457,0)</f>
        <v>0</v>
      </c>
      <c r="BG1457" s="257">
        <f>IF(N1457="zákl. přenesená",J1457,0)</f>
        <v>0</v>
      </c>
      <c r="BH1457" s="257">
        <f>IF(N1457="sníž. přenesená",J1457,0)</f>
        <v>0</v>
      </c>
      <c r="BI1457" s="257">
        <f>IF(N1457="nulová",J1457,0)</f>
        <v>0</v>
      </c>
      <c r="BJ1457" s="18" t="s">
        <v>99</v>
      </c>
      <c r="BK1457" s="257">
        <f>ROUND(I1457*H1457,2)</f>
        <v>0</v>
      </c>
      <c r="BL1457" s="18" t="s">
        <v>332</v>
      </c>
      <c r="BM1457" s="256" t="s">
        <v>2211</v>
      </c>
    </row>
    <row r="1458" s="2" customFormat="1">
      <c r="A1458" s="40"/>
      <c r="B1458" s="41"/>
      <c r="C1458" s="42"/>
      <c r="D1458" s="258" t="s">
        <v>194</v>
      </c>
      <c r="E1458" s="42"/>
      <c r="F1458" s="259" t="s">
        <v>2147</v>
      </c>
      <c r="G1458" s="42"/>
      <c r="H1458" s="42"/>
      <c r="I1458" s="156"/>
      <c r="J1458" s="42"/>
      <c r="K1458" s="42"/>
      <c r="L1458" s="46"/>
      <c r="M1458" s="260"/>
      <c r="N1458" s="261"/>
      <c r="O1458" s="93"/>
      <c r="P1458" s="93"/>
      <c r="Q1458" s="93"/>
      <c r="R1458" s="93"/>
      <c r="S1458" s="93"/>
      <c r="T1458" s="94"/>
      <c r="U1458" s="40"/>
      <c r="V1458" s="40"/>
      <c r="W1458" s="40"/>
      <c r="X1458" s="40"/>
      <c r="Y1458" s="40"/>
      <c r="Z1458" s="40"/>
      <c r="AA1458" s="40"/>
      <c r="AB1458" s="40"/>
      <c r="AC1458" s="40"/>
      <c r="AD1458" s="40"/>
      <c r="AE1458" s="40"/>
      <c r="AT1458" s="18" t="s">
        <v>194</v>
      </c>
      <c r="AU1458" s="18" t="s">
        <v>99</v>
      </c>
    </row>
    <row r="1459" s="2" customFormat="1" ht="16.5" customHeight="1">
      <c r="A1459" s="40"/>
      <c r="B1459" s="41"/>
      <c r="C1459" s="245" t="s">
        <v>2212</v>
      </c>
      <c r="D1459" s="245" t="s">
        <v>187</v>
      </c>
      <c r="E1459" s="246" t="s">
        <v>2213</v>
      </c>
      <c r="F1459" s="247" t="s">
        <v>2214</v>
      </c>
      <c r="G1459" s="248" t="s">
        <v>1882</v>
      </c>
      <c r="H1459" s="249">
        <v>5</v>
      </c>
      <c r="I1459" s="250"/>
      <c r="J1459" s="251">
        <f>ROUND(I1459*H1459,2)</f>
        <v>0</v>
      </c>
      <c r="K1459" s="247" t="s">
        <v>284</v>
      </c>
      <c r="L1459" s="46"/>
      <c r="M1459" s="252" t="s">
        <v>1</v>
      </c>
      <c r="N1459" s="253" t="s">
        <v>49</v>
      </c>
      <c r="O1459" s="93"/>
      <c r="P1459" s="254">
        <f>O1459*H1459</f>
        <v>0</v>
      </c>
      <c r="Q1459" s="254">
        <v>0</v>
      </c>
      <c r="R1459" s="254">
        <f>Q1459*H1459</f>
        <v>0</v>
      </c>
      <c r="S1459" s="254">
        <v>0</v>
      </c>
      <c r="T1459" s="255">
        <f>S1459*H1459</f>
        <v>0</v>
      </c>
      <c r="U1459" s="40"/>
      <c r="V1459" s="40"/>
      <c r="W1459" s="40"/>
      <c r="X1459" s="40"/>
      <c r="Y1459" s="40"/>
      <c r="Z1459" s="40"/>
      <c r="AA1459" s="40"/>
      <c r="AB1459" s="40"/>
      <c r="AC1459" s="40"/>
      <c r="AD1459" s="40"/>
      <c r="AE1459" s="40"/>
      <c r="AR1459" s="256" t="s">
        <v>332</v>
      </c>
      <c r="AT1459" s="256" t="s">
        <v>187</v>
      </c>
      <c r="AU1459" s="256" t="s">
        <v>99</v>
      </c>
      <c r="AY1459" s="18" t="s">
        <v>184</v>
      </c>
      <c r="BE1459" s="257">
        <f>IF(N1459="základní",J1459,0)</f>
        <v>0</v>
      </c>
      <c r="BF1459" s="257">
        <f>IF(N1459="snížená",J1459,0)</f>
        <v>0</v>
      </c>
      <c r="BG1459" s="257">
        <f>IF(N1459="zákl. přenesená",J1459,0)</f>
        <v>0</v>
      </c>
      <c r="BH1459" s="257">
        <f>IF(N1459="sníž. přenesená",J1459,0)</f>
        <v>0</v>
      </c>
      <c r="BI1459" s="257">
        <f>IF(N1459="nulová",J1459,0)</f>
        <v>0</v>
      </c>
      <c r="BJ1459" s="18" t="s">
        <v>99</v>
      </c>
      <c r="BK1459" s="257">
        <f>ROUND(I1459*H1459,2)</f>
        <v>0</v>
      </c>
      <c r="BL1459" s="18" t="s">
        <v>332</v>
      </c>
      <c r="BM1459" s="256" t="s">
        <v>2215</v>
      </c>
    </row>
    <row r="1460" s="2" customFormat="1">
      <c r="A1460" s="40"/>
      <c r="B1460" s="41"/>
      <c r="C1460" s="42"/>
      <c r="D1460" s="258" t="s">
        <v>194</v>
      </c>
      <c r="E1460" s="42"/>
      <c r="F1460" s="259" t="s">
        <v>2147</v>
      </c>
      <c r="G1460" s="42"/>
      <c r="H1460" s="42"/>
      <c r="I1460" s="156"/>
      <c r="J1460" s="42"/>
      <c r="K1460" s="42"/>
      <c r="L1460" s="46"/>
      <c r="M1460" s="260"/>
      <c r="N1460" s="261"/>
      <c r="O1460" s="93"/>
      <c r="P1460" s="93"/>
      <c r="Q1460" s="93"/>
      <c r="R1460" s="93"/>
      <c r="S1460" s="93"/>
      <c r="T1460" s="94"/>
      <c r="U1460" s="40"/>
      <c r="V1460" s="40"/>
      <c r="W1460" s="40"/>
      <c r="X1460" s="40"/>
      <c r="Y1460" s="40"/>
      <c r="Z1460" s="40"/>
      <c r="AA1460" s="40"/>
      <c r="AB1460" s="40"/>
      <c r="AC1460" s="40"/>
      <c r="AD1460" s="40"/>
      <c r="AE1460" s="40"/>
      <c r="AT1460" s="18" t="s">
        <v>194</v>
      </c>
      <c r="AU1460" s="18" t="s">
        <v>99</v>
      </c>
    </row>
    <row r="1461" s="2" customFormat="1" ht="16.5" customHeight="1">
      <c r="A1461" s="40"/>
      <c r="B1461" s="41"/>
      <c r="C1461" s="245" t="s">
        <v>2216</v>
      </c>
      <c r="D1461" s="245" t="s">
        <v>187</v>
      </c>
      <c r="E1461" s="246" t="s">
        <v>2217</v>
      </c>
      <c r="F1461" s="247" t="s">
        <v>2218</v>
      </c>
      <c r="G1461" s="248" t="s">
        <v>1882</v>
      </c>
      <c r="H1461" s="249">
        <v>3</v>
      </c>
      <c r="I1461" s="250"/>
      <c r="J1461" s="251">
        <f>ROUND(I1461*H1461,2)</f>
        <v>0</v>
      </c>
      <c r="K1461" s="247" t="s">
        <v>284</v>
      </c>
      <c r="L1461" s="46"/>
      <c r="M1461" s="252" t="s">
        <v>1</v>
      </c>
      <c r="N1461" s="253" t="s">
        <v>49</v>
      </c>
      <c r="O1461" s="93"/>
      <c r="P1461" s="254">
        <f>O1461*H1461</f>
        <v>0</v>
      </c>
      <c r="Q1461" s="254">
        <v>0</v>
      </c>
      <c r="R1461" s="254">
        <f>Q1461*H1461</f>
        <v>0</v>
      </c>
      <c r="S1461" s="254">
        <v>0</v>
      </c>
      <c r="T1461" s="255">
        <f>S1461*H1461</f>
        <v>0</v>
      </c>
      <c r="U1461" s="40"/>
      <c r="V1461" s="40"/>
      <c r="W1461" s="40"/>
      <c r="X1461" s="40"/>
      <c r="Y1461" s="40"/>
      <c r="Z1461" s="40"/>
      <c r="AA1461" s="40"/>
      <c r="AB1461" s="40"/>
      <c r="AC1461" s="40"/>
      <c r="AD1461" s="40"/>
      <c r="AE1461" s="40"/>
      <c r="AR1461" s="256" t="s">
        <v>332</v>
      </c>
      <c r="AT1461" s="256" t="s">
        <v>187</v>
      </c>
      <c r="AU1461" s="256" t="s">
        <v>99</v>
      </c>
      <c r="AY1461" s="18" t="s">
        <v>184</v>
      </c>
      <c r="BE1461" s="257">
        <f>IF(N1461="základní",J1461,0)</f>
        <v>0</v>
      </c>
      <c r="BF1461" s="257">
        <f>IF(N1461="snížená",J1461,0)</f>
        <v>0</v>
      </c>
      <c r="BG1461" s="257">
        <f>IF(N1461="zákl. přenesená",J1461,0)</f>
        <v>0</v>
      </c>
      <c r="BH1461" s="257">
        <f>IF(N1461="sníž. přenesená",J1461,0)</f>
        <v>0</v>
      </c>
      <c r="BI1461" s="257">
        <f>IF(N1461="nulová",J1461,0)</f>
        <v>0</v>
      </c>
      <c r="BJ1461" s="18" t="s">
        <v>99</v>
      </c>
      <c r="BK1461" s="257">
        <f>ROUND(I1461*H1461,2)</f>
        <v>0</v>
      </c>
      <c r="BL1461" s="18" t="s">
        <v>332</v>
      </c>
      <c r="BM1461" s="256" t="s">
        <v>2219</v>
      </c>
    </row>
    <row r="1462" s="2" customFormat="1">
      <c r="A1462" s="40"/>
      <c r="B1462" s="41"/>
      <c r="C1462" s="42"/>
      <c r="D1462" s="258" t="s">
        <v>194</v>
      </c>
      <c r="E1462" s="42"/>
      <c r="F1462" s="259" t="s">
        <v>2147</v>
      </c>
      <c r="G1462" s="42"/>
      <c r="H1462" s="42"/>
      <c r="I1462" s="156"/>
      <c r="J1462" s="42"/>
      <c r="K1462" s="42"/>
      <c r="L1462" s="46"/>
      <c r="M1462" s="260"/>
      <c r="N1462" s="261"/>
      <c r="O1462" s="93"/>
      <c r="P1462" s="93"/>
      <c r="Q1462" s="93"/>
      <c r="R1462" s="93"/>
      <c r="S1462" s="93"/>
      <c r="T1462" s="94"/>
      <c r="U1462" s="40"/>
      <c r="V1462" s="40"/>
      <c r="W1462" s="40"/>
      <c r="X1462" s="40"/>
      <c r="Y1462" s="40"/>
      <c r="Z1462" s="40"/>
      <c r="AA1462" s="40"/>
      <c r="AB1462" s="40"/>
      <c r="AC1462" s="40"/>
      <c r="AD1462" s="40"/>
      <c r="AE1462" s="40"/>
      <c r="AT1462" s="18" t="s">
        <v>194</v>
      </c>
      <c r="AU1462" s="18" t="s">
        <v>99</v>
      </c>
    </row>
    <row r="1463" s="2" customFormat="1" ht="16.5" customHeight="1">
      <c r="A1463" s="40"/>
      <c r="B1463" s="41"/>
      <c r="C1463" s="245" t="s">
        <v>2220</v>
      </c>
      <c r="D1463" s="245" t="s">
        <v>187</v>
      </c>
      <c r="E1463" s="246" t="s">
        <v>2221</v>
      </c>
      <c r="F1463" s="247" t="s">
        <v>2222</v>
      </c>
      <c r="G1463" s="248" t="s">
        <v>1882</v>
      </c>
      <c r="H1463" s="249">
        <v>1</v>
      </c>
      <c r="I1463" s="250"/>
      <c r="J1463" s="251">
        <f>ROUND(I1463*H1463,2)</f>
        <v>0</v>
      </c>
      <c r="K1463" s="247" t="s">
        <v>284</v>
      </c>
      <c r="L1463" s="46"/>
      <c r="M1463" s="252" t="s">
        <v>1</v>
      </c>
      <c r="N1463" s="253" t="s">
        <v>49</v>
      </c>
      <c r="O1463" s="93"/>
      <c r="P1463" s="254">
        <f>O1463*H1463</f>
        <v>0</v>
      </c>
      <c r="Q1463" s="254">
        <v>0</v>
      </c>
      <c r="R1463" s="254">
        <f>Q1463*H1463</f>
        <v>0</v>
      </c>
      <c r="S1463" s="254">
        <v>0</v>
      </c>
      <c r="T1463" s="255">
        <f>S1463*H1463</f>
        <v>0</v>
      </c>
      <c r="U1463" s="40"/>
      <c r="V1463" s="40"/>
      <c r="W1463" s="40"/>
      <c r="X1463" s="40"/>
      <c r="Y1463" s="40"/>
      <c r="Z1463" s="40"/>
      <c r="AA1463" s="40"/>
      <c r="AB1463" s="40"/>
      <c r="AC1463" s="40"/>
      <c r="AD1463" s="40"/>
      <c r="AE1463" s="40"/>
      <c r="AR1463" s="256" t="s">
        <v>332</v>
      </c>
      <c r="AT1463" s="256" t="s">
        <v>187</v>
      </c>
      <c r="AU1463" s="256" t="s">
        <v>99</v>
      </c>
      <c r="AY1463" s="18" t="s">
        <v>184</v>
      </c>
      <c r="BE1463" s="257">
        <f>IF(N1463="základní",J1463,0)</f>
        <v>0</v>
      </c>
      <c r="BF1463" s="257">
        <f>IF(N1463="snížená",J1463,0)</f>
        <v>0</v>
      </c>
      <c r="BG1463" s="257">
        <f>IF(N1463="zákl. přenesená",J1463,0)</f>
        <v>0</v>
      </c>
      <c r="BH1463" s="257">
        <f>IF(N1463="sníž. přenesená",J1463,0)</f>
        <v>0</v>
      </c>
      <c r="BI1463" s="257">
        <f>IF(N1463="nulová",J1463,0)</f>
        <v>0</v>
      </c>
      <c r="BJ1463" s="18" t="s">
        <v>99</v>
      </c>
      <c r="BK1463" s="257">
        <f>ROUND(I1463*H1463,2)</f>
        <v>0</v>
      </c>
      <c r="BL1463" s="18" t="s">
        <v>332</v>
      </c>
      <c r="BM1463" s="256" t="s">
        <v>2223</v>
      </c>
    </row>
    <row r="1464" s="2" customFormat="1">
      <c r="A1464" s="40"/>
      <c r="B1464" s="41"/>
      <c r="C1464" s="42"/>
      <c r="D1464" s="258" t="s">
        <v>194</v>
      </c>
      <c r="E1464" s="42"/>
      <c r="F1464" s="259" t="s">
        <v>2147</v>
      </c>
      <c r="G1464" s="42"/>
      <c r="H1464" s="42"/>
      <c r="I1464" s="156"/>
      <c r="J1464" s="42"/>
      <c r="K1464" s="42"/>
      <c r="L1464" s="46"/>
      <c r="M1464" s="260"/>
      <c r="N1464" s="261"/>
      <c r="O1464" s="93"/>
      <c r="P1464" s="93"/>
      <c r="Q1464" s="93"/>
      <c r="R1464" s="93"/>
      <c r="S1464" s="93"/>
      <c r="T1464" s="94"/>
      <c r="U1464" s="40"/>
      <c r="V1464" s="40"/>
      <c r="W1464" s="40"/>
      <c r="X1464" s="40"/>
      <c r="Y1464" s="40"/>
      <c r="Z1464" s="40"/>
      <c r="AA1464" s="40"/>
      <c r="AB1464" s="40"/>
      <c r="AC1464" s="40"/>
      <c r="AD1464" s="40"/>
      <c r="AE1464" s="40"/>
      <c r="AT1464" s="18" t="s">
        <v>194</v>
      </c>
      <c r="AU1464" s="18" t="s">
        <v>99</v>
      </c>
    </row>
    <row r="1465" s="2" customFormat="1" ht="16.5" customHeight="1">
      <c r="A1465" s="40"/>
      <c r="B1465" s="41"/>
      <c r="C1465" s="245" t="s">
        <v>2224</v>
      </c>
      <c r="D1465" s="245" t="s">
        <v>187</v>
      </c>
      <c r="E1465" s="246" t="s">
        <v>2225</v>
      </c>
      <c r="F1465" s="247" t="s">
        <v>2226</v>
      </c>
      <c r="G1465" s="248" t="s">
        <v>1882</v>
      </c>
      <c r="H1465" s="249">
        <v>2</v>
      </c>
      <c r="I1465" s="250"/>
      <c r="J1465" s="251">
        <f>ROUND(I1465*H1465,2)</f>
        <v>0</v>
      </c>
      <c r="K1465" s="247" t="s">
        <v>284</v>
      </c>
      <c r="L1465" s="46"/>
      <c r="M1465" s="252" t="s">
        <v>1</v>
      </c>
      <c r="N1465" s="253" t="s">
        <v>49</v>
      </c>
      <c r="O1465" s="93"/>
      <c r="P1465" s="254">
        <f>O1465*H1465</f>
        <v>0</v>
      </c>
      <c r="Q1465" s="254">
        <v>0</v>
      </c>
      <c r="R1465" s="254">
        <f>Q1465*H1465</f>
        <v>0</v>
      </c>
      <c r="S1465" s="254">
        <v>0</v>
      </c>
      <c r="T1465" s="255">
        <f>S1465*H1465</f>
        <v>0</v>
      </c>
      <c r="U1465" s="40"/>
      <c r="V1465" s="40"/>
      <c r="W1465" s="40"/>
      <c r="X1465" s="40"/>
      <c r="Y1465" s="40"/>
      <c r="Z1465" s="40"/>
      <c r="AA1465" s="40"/>
      <c r="AB1465" s="40"/>
      <c r="AC1465" s="40"/>
      <c r="AD1465" s="40"/>
      <c r="AE1465" s="40"/>
      <c r="AR1465" s="256" t="s">
        <v>332</v>
      </c>
      <c r="AT1465" s="256" t="s">
        <v>187</v>
      </c>
      <c r="AU1465" s="256" t="s">
        <v>99</v>
      </c>
      <c r="AY1465" s="18" t="s">
        <v>184</v>
      </c>
      <c r="BE1465" s="257">
        <f>IF(N1465="základní",J1465,0)</f>
        <v>0</v>
      </c>
      <c r="BF1465" s="257">
        <f>IF(N1465="snížená",J1465,0)</f>
        <v>0</v>
      </c>
      <c r="BG1465" s="257">
        <f>IF(N1465="zákl. přenesená",J1465,0)</f>
        <v>0</v>
      </c>
      <c r="BH1465" s="257">
        <f>IF(N1465="sníž. přenesená",J1465,0)</f>
        <v>0</v>
      </c>
      <c r="BI1465" s="257">
        <f>IF(N1465="nulová",J1465,0)</f>
        <v>0</v>
      </c>
      <c r="BJ1465" s="18" t="s">
        <v>99</v>
      </c>
      <c r="BK1465" s="257">
        <f>ROUND(I1465*H1465,2)</f>
        <v>0</v>
      </c>
      <c r="BL1465" s="18" t="s">
        <v>332</v>
      </c>
      <c r="BM1465" s="256" t="s">
        <v>2227</v>
      </c>
    </row>
    <row r="1466" s="2" customFormat="1">
      <c r="A1466" s="40"/>
      <c r="B1466" s="41"/>
      <c r="C1466" s="42"/>
      <c r="D1466" s="258" t="s">
        <v>194</v>
      </c>
      <c r="E1466" s="42"/>
      <c r="F1466" s="259" t="s">
        <v>2147</v>
      </c>
      <c r="G1466" s="42"/>
      <c r="H1466" s="42"/>
      <c r="I1466" s="156"/>
      <c r="J1466" s="42"/>
      <c r="K1466" s="42"/>
      <c r="L1466" s="46"/>
      <c r="M1466" s="260"/>
      <c r="N1466" s="261"/>
      <c r="O1466" s="93"/>
      <c r="P1466" s="93"/>
      <c r="Q1466" s="93"/>
      <c r="R1466" s="93"/>
      <c r="S1466" s="93"/>
      <c r="T1466" s="94"/>
      <c r="U1466" s="40"/>
      <c r="V1466" s="40"/>
      <c r="W1466" s="40"/>
      <c r="X1466" s="40"/>
      <c r="Y1466" s="40"/>
      <c r="Z1466" s="40"/>
      <c r="AA1466" s="40"/>
      <c r="AB1466" s="40"/>
      <c r="AC1466" s="40"/>
      <c r="AD1466" s="40"/>
      <c r="AE1466" s="40"/>
      <c r="AT1466" s="18" t="s">
        <v>194</v>
      </c>
      <c r="AU1466" s="18" t="s">
        <v>99</v>
      </c>
    </row>
    <row r="1467" s="2" customFormat="1" ht="16.5" customHeight="1">
      <c r="A1467" s="40"/>
      <c r="B1467" s="41"/>
      <c r="C1467" s="245" t="s">
        <v>2228</v>
      </c>
      <c r="D1467" s="245" t="s">
        <v>187</v>
      </c>
      <c r="E1467" s="246" t="s">
        <v>2229</v>
      </c>
      <c r="F1467" s="247" t="s">
        <v>2230</v>
      </c>
      <c r="G1467" s="248" t="s">
        <v>1882</v>
      </c>
      <c r="H1467" s="249">
        <v>1</v>
      </c>
      <c r="I1467" s="250"/>
      <c r="J1467" s="251">
        <f>ROUND(I1467*H1467,2)</f>
        <v>0</v>
      </c>
      <c r="K1467" s="247" t="s">
        <v>284</v>
      </c>
      <c r="L1467" s="46"/>
      <c r="M1467" s="252" t="s">
        <v>1</v>
      </c>
      <c r="N1467" s="253" t="s">
        <v>49</v>
      </c>
      <c r="O1467" s="93"/>
      <c r="P1467" s="254">
        <f>O1467*H1467</f>
        <v>0</v>
      </c>
      <c r="Q1467" s="254">
        <v>0</v>
      </c>
      <c r="R1467" s="254">
        <f>Q1467*H1467</f>
        <v>0</v>
      </c>
      <c r="S1467" s="254">
        <v>0</v>
      </c>
      <c r="T1467" s="255">
        <f>S1467*H1467</f>
        <v>0</v>
      </c>
      <c r="U1467" s="40"/>
      <c r="V1467" s="40"/>
      <c r="W1467" s="40"/>
      <c r="X1467" s="40"/>
      <c r="Y1467" s="40"/>
      <c r="Z1467" s="40"/>
      <c r="AA1467" s="40"/>
      <c r="AB1467" s="40"/>
      <c r="AC1467" s="40"/>
      <c r="AD1467" s="40"/>
      <c r="AE1467" s="40"/>
      <c r="AR1467" s="256" t="s">
        <v>332</v>
      </c>
      <c r="AT1467" s="256" t="s">
        <v>187</v>
      </c>
      <c r="AU1467" s="256" t="s">
        <v>99</v>
      </c>
      <c r="AY1467" s="18" t="s">
        <v>184</v>
      </c>
      <c r="BE1467" s="257">
        <f>IF(N1467="základní",J1467,0)</f>
        <v>0</v>
      </c>
      <c r="BF1467" s="257">
        <f>IF(N1467="snížená",J1467,0)</f>
        <v>0</v>
      </c>
      <c r="BG1467" s="257">
        <f>IF(N1467="zákl. přenesená",J1467,0)</f>
        <v>0</v>
      </c>
      <c r="BH1467" s="257">
        <f>IF(N1467="sníž. přenesená",J1467,0)</f>
        <v>0</v>
      </c>
      <c r="BI1467" s="257">
        <f>IF(N1467="nulová",J1467,0)</f>
        <v>0</v>
      </c>
      <c r="BJ1467" s="18" t="s">
        <v>99</v>
      </c>
      <c r="BK1467" s="257">
        <f>ROUND(I1467*H1467,2)</f>
        <v>0</v>
      </c>
      <c r="BL1467" s="18" t="s">
        <v>332</v>
      </c>
      <c r="BM1467" s="256" t="s">
        <v>2231</v>
      </c>
    </row>
    <row r="1468" s="2" customFormat="1">
      <c r="A1468" s="40"/>
      <c r="B1468" s="41"/>
      <c r="C1468" s="42"/>
      <c r="D1468" s="258" t="s">
        <v>194</v>
      </c>
      <c r="E1468" s="42"/>
      <c r="F1468" s="259" t="s">
        <v>2147</v>
      </c>
      <c r="G1468" s="42"/>
      <c r="H1468" s="42"/>
      <c r="I1468" s="156"/>
      <c r="J1468" s="42"/>
      <c r="K1468" s="42"/>
      <c r="L1468" s="46"/>
      <c r="M1468" s="260"/>
      <c r="N1468" s="261"/>
      <c r="O1468" s="93"/>
      <c r="P1468" s="93"/>
      <c r="Q1468" s="93"/>
      <c r="R1468" s="93"/>
      <c r="S1468" s="93"/>
      <c r="T1468" s="94"/>
      <c r="U1468" s="40"/>
      <c r="V1468" s="40"/>
      <c r="W1468" s="40"/>
      <c r="X1468" s="40"/>
      <c r="Y1468" s="40"/>
      <c r="Z1468" s="40"/>
      <c r="AA1468" s="40"/>
      <c r="AB1468" s="40"/>
      <c r="AC1468" s="40"/>
      <c r="AD1468" s="40"/>
      <c r="AE1468" s="40"/>
      <c r="AT1468" s="18" t="s">
        <v>194</v>
      </c>
      <c r="AU1468" s="18" t="s">
        <v>99</v>
      </c>
    </row>
    <row r="1469" s="2" customFormat="1" ht="16.5" customHeight="1">
      <c r="A1469" s="40"/>
      <c r="B1469" s="41"/>
      <c r="C1469" s="245" t="s">
        <v>2232</v>
      </c>
      <c r="D1469" s="245" t="s">
        <v>187</v>
      </c>
      <c r="E1469" s="246" t="s">
        <v>2233</v>
      </c>
      <c r="F1469" s="247" t="s">
        <v>2234</v>
      </c>
      <c r="G1469" s="248" t="s">
        <v>1882</v>
      </c>
      <c r="H1469" s="249">
        <v>1</v>
      </c>
      <c r="I1469" s="250"/>
      <c r="J1469" s="251">
        <f>ROUND(I1469*H1469,2)</f>
        <v>0</v>
      </c>
      <c r="K1469" s="247" t="s">
        <v>284</v>
      </c>
      <c r="L1469" s="46"/>
      <c r="M1469" s="252" t="s">
        <v>1</v>
      </c>
      <c r="N1469" s="253" t="s">
        <v>49</v>
      </c>
      <c r="O1469" s="93"/>
      <c r="P1469" s="254">
        <f>O1469*H1469</f>
        <v>0</v>
      </c>
      <c r="Q1469" s="254">
        <v>0</v>
      </c>
      <c r="R1469" s="254">
        <f>Q1469*H1469</f>
        <v>0</v>
      </c>
      <c r="S1469" s="254">
        <v>0</v>
      </c>
      <c r="T1469" s="255">
        <f>S1469*H1469</f>
        <v>0</v>
      </c>
      <c r="U1469" s="40"/>
      <c r="V1469" s="40"/>
      <c r="W1469" s="40"/>
      <c r="X1469" s="40"/>
      <c r="Y1469" s="40"/>
      <c r="Z1469" s="40"/>
      <c r="AA1469" s="40"/>
      <c r="AB1469" s="40"/>
      <c r="AC1469" s="40"/>
      <c r="AD1469" s="40"/>
      <c r="AE1469" s="40"/>
      <c r="AR1469" s="256" t="s">
        <v>332</v>
      </c>
      <c r="AT1469" s="256" t="s">
        <v>187</v>
      </c>
      <c r="AU1469" s="256" t="s">
        <v>99</v>
      </c>
      <c r="AY1469" s="18" t="s">
        <v>184</v>
      </c>
      <c r="BE1469" s="257">
        <f>IF(N1469="základní",J1469,0)</f>
        <v>0</v>
      </c>
      <c r="BF1469" s="257">
        <f>IF(N1469="snížená",J1469,0)</f>
        <v>0</v>
      </c>
      <c r="BG1469" s="257">
        <f>IF(N1469="zákl. přenesená",J1469,0)</f>
        <v>0</v>
      </c>
      <c r="BH1469" s="257">
        <f>IF(N1469="sníž. přenesená",J1469,0)</f>
        <v>0</v>
      </c>
      <c r="BI1469" s="257">
        <f>IF(N1469="nulová",J1469,0)</f>
        <v>0</v>
      </c>
      <c r="BJ1469" s="18" t="s">
        <v>99</v>
      </c>
      <c r="BK1469" s="257">
        <f>ROUND(I1469*H1469,2)</f>
        <v>0</v>
      </c>
      <c r="BL1469" s="18" t="s">
        <v>332</v>
      </c>
      <c r="BM1469" s="256" t="s">
        <v>2235</v>
      </c>
    </row>
    <row r="1470" s="2" customFormat="1">
      <c r="A1470" s="40"/>
      <c r="B1470" s="41"/>
      <c r="C1470" s="42"/>
      <c r="D1470" s="258" t="s">
        <v>194</v>
      </c>
      <c r="E1470" s="42"/>
      <c r="F1470" s="259" t="s">
        <v>2147</v>
      </c>
      <c r="G1470" s="42"/>
      <c r="H1470" s="42"/>
      <c r="I1470" s="156"/>
      <c r="J1470" s="42"/>
      <c r="K1470" s="42"/>
      <c r="L1470" s="46"/>
      <c r="M1470" s="260"/>
      <c r="N1470" s="261"/>
      <c r="O1470" s="93"/>
      <c r="P1470" s="93"/>
      <c r="Q1470" s="93"/>
      <c r="R1470" s="93"/>
      <c r="S1470" s="93"/>
      <c r="T1470" s="94"/>
      <c r="U1470" s="40"/>
      <c r="V1470" s="40"/>
      <c r="W1470" s="40"/>
      <c r="X1470" s="40"/>
      <c r="Y1470" s="40"/>
      <c r="Z1470" s="40"/>
      <c r="AA1470" s="40"/>
      <c r="AB1470" s="40"/>
      <c r="AC1470" s="40"/>
      <c r="AD1470" s="40"/>
      <c r="AE1470" s="40"/>
      <c r="AT1470" s="18" t="s">
        <v>194</v>
      </c>
      <c r="AU1470" s="18" t="s">
        <v>99</v>
      </c>
    </row>
    <row r="1471" s="2" customFormat="1" ht="16.5" customHeight="1">
      <c r="A1471" s="40"/>
      <c r="B1471" s="41"/>
      <c r="C1471" s="245" t="s">
        <v>2236</v>
      </c>
      <c r="D1471" s="245" t="s">
        <v>187</v>
      </c>
      <c r="E1471" s="246" t="s">
        <v>2237</v>
      </c>
      <c r="F1471" s="247" t="s">
        <v>2238</v>
      </c>
      <c r="G1471" s="248" t="s">
        <v>1882</v>
      </c>
      <c r="H1471" s="249">
        <v>1</v>
      </c>
      <c r="I1471" s="250"/>
      <c r="J1471" s="251">
        <f>ROUND(I1471*H1471,2)</f>
        <v>0</v>
      </c>
      <c r="K1471" s="247" t="s">
        <v>284</v>
      </c>
      <c r="L1471" s="46"/>
      <c r="M1471" s="252" t="s">
        <v>1</v>
      </c>
      <c r="N1471" s="253" t="s">
        <v>49</v>
      </c>
      <c r="O1471" s="93"/>
      <c r="P1471" s="254">
        <f>O1471*H1471</f>
        <v>0</v>
      </c>
      <c r="Q1471" s="254">
        <v>0</v>
      </c>
      <c r="R1471" s="254">
        <f>Q1471*H1471</f>
        <v>0</v>
      </c>
      <c r="S1471" s="254">
        <v>0</v>
      </c>
      <c r="T1471" s="255">
        <f>S1471*H1471</f>
        <v>0</v>
      </c>
      <c r="U1471" s="40"/>
      <c r="V1471" s="40"/>
      <c r="W1471" s="40"/>
      <c r="X1471" s="40"/>
      <c r="Y1471" s="40"/>
      <c r="Z1471" s="40"/>
      <c r="AA1471" s="40"/>
      <c r="AB1471" s="40"/>
      <c r="AC1471" s="40"/>
      <c r="AD1471" s="40"/>
      <c r="AE1471" s="40"/>
      <c r="AR1471" s="256" t="s">
        <v>332</v>
      </c>
      <c r="AT1471" s="256" t="s">
        <v>187</v>
      </c>
      <c r="AU1471" s="256" t="s">
        <v>99</v>
      </c>
      <c r="AY1471" s="18" t="s">
        <v>184</v>
      </c>
      <c r="BE1471" s="257">
        <f>IF(N1471="základní",J1471,0)</f>
        <v>0</v>
      </c>
      <c r="BF1471" s="257">
        <f>IF(N1471="snížená",J1471,0)</f>
        <v>0</v>
      </c>
      <c r="BG1471" s="257">
        <f>IF(N1471="zákl. přenesená",J1471,0)</f>
        <v>0</v>
      </c>
      <c r="BH1471" s="257">
        <f>IF(N1471="sníž. přenesená",J1471,0)</f>
        <v>0</v>
      </c>
      <c r="BI1471" s="257">
        <f>IF(N1471="nulová",J1471,0)</f>
        <v>0</v>
      </c>
      <c r="BJ1471" s="18" t="s">
        <v>99</v>
      </c>
      <c r="BK1471" s="257">
        <f>ROUND(I1471*H1471,2)</f>
        <v>0</v>
      </c>
      <c r="BL1471" s="18" t="s">
        <v>332</v>
      </c>
      <c r="BM1471" s="256" t="s">
        <v>2239</v>
      </c>
    </row>
    <row r="1472" s="2" customFormat="1">
      <c r="A1472" s="40"/>
      <c r="B1472" s="41"/>
      <c r="C1472" s="42"/>
      <c r="D1472" s="258" t="s">
        <v>194</v>
      </c>
      <c r="E1472" s="42"/>
      <c r="F1472" s="259" t="s">
        <v>2147</v>
      </c>
      <c r="G1472" s="42"/>
      <c r="H1472" s="42"/>
      <c r="I1472" s="156"/>
      <c r="J1472" s="42"/>
      <c r="K1472" s="42"/>
      <c r="L1472" s="46"/>
      <c r="M1472" s="260"/>
      <c r="N1472" s="261"/>
      <c r="O1472" s="93"/>
      <c r="P1472" s="93"/>
      <c r="Q1472" s="93"/>
      <c r="R1472" s="93"/>
      <c r="S1472" s="93"/>
      <c r="T1472" s="94"/>
      <c r="U1472" s="40"/>
      <c r="V1472" s="40"/>
      <c r="W1472" s="40"/>
      <c r="X1472" s="40"/>
      <c r="Y1472" s="40"/>
      <c r="Z1472" s="40"/>
      <c r="AA1472" s="40"/>
      <c r="AB1472" s="40"/>
      <c r="AC1472" s="40"/>
      <c r="AD1472" s="40"/>
      <c r="AE1472" s="40"/>
      <c r="AT1472" s="18" t="s">
        <v>194</v>
      </c>
      <c r="AU1472" s="18" t="s">
        <v>99</v>
      </c>
    </row>
    <row r="1473" s="2" customFormat="1" ht="16.5" customHeight="1">
      <c r="A1473" s="40"/>
      <c r="B1473" s="41"/>
      <c r="C1473" s="245" t="s">
        <v>2240</v>
      </c>
      <c r="D1473" s="245" t="s">
        <v>187</v>
      </c>
      <c r="E1473" s="246" t="s">
        <v>2241</v>
      </c>
      <c r="F1473" s="247" t="s">
        <v>2242</v>
      </c>
      <c r="G1473" s="248" t="s">
        <v>1882</v>
      </c>
      <c r="H1473" s="249">
        <v>1</v>
      </c>
      <c r="I1473" s="250"/>
      <c r="J1473" s="251">
        <f>ROUND(I1473*H1473,2)</f>
        <v>0</v>
      </c>
      <c r="K1473" s="247" t="s">
        <v>284</v>
      </c>
      <c r="L1473" s="46"/>
      <c r="M1473" s="252" t="s">
        <v>1</v>
      </c>
      <c r="N1473" s="253" t="s">
        <v>49</v>
      </c>
      <c r="O1473" s="93"/>
      <c r="P1473" s="254">
        <f>O1473*H1473</f>
        <v>0</v>
      </c>
      <c r="Q1473" s="254">
        <v>0</v>
      </c>
      <c r="R1473" s="254">
        <f>Q1473*H1473</f>
        <v>0</v>
      </c>
      <c r="S1473" s="254">
        <v>0</v>
      </c>
      <c r="T1473" s="255">
        <f>S1473*H1473</f>
        <v>0</v>
      </c>
      <c r="U1473" s="40"/>
      <c r="V1473" s="40"/>
      <c r="W1473" s="40"/>
      <c r="X1473" s="40"/>
      <c r="Y1473" s="40"/>
      <c r="Z1473" s="40"/>
      <c r="AA1473" s="40"/>
      <c r="AB1473" s="40"/>
      <c r="AC1473" s="40"/>
      <c r="AD1473" s="40"/>
      <c r="AE1473" s="40"/>
      <c r="AR1473" s="256" t="s">
        <v>332</v>
      </c>
      <c r="AT1473" s="256" t="s">
        <v>187</v>
      </c>
      <c r="AU1473" s="256" t="s">
        <v>99</v>
      </c>
      <c r="AY1473" s="18" t="s">
        <v>184</v>
      </c>
      <c r="BE1473" s="257">
        <f>IF(N1473="základní",J1473,0)</f>
        <v>0</v>
      </c>
      <c r="BF1473" s="257">
        <f>IF(N1473="snížená",J1473,0)</f>
        <v>0</v>
      </c>
      <c r="BG1473" s="257">
        <f>IF(N1473="zákl. přenesená",J1473,0)</f>
        <v>0</v>
      </c>
      <c r="BH1473" s="257">
        <f>IF(N1473="sníž. přenesená",J1473,0)</f>
        <v>0</v>
      </c>
      <c r="BI1473" s="257">
        <f>IF(N1473="nulová",J1473,0)</f>
        <v>0</v>
      </c>
      <c r="BJ1473" s="18" t="s">
        <v>99</v>
      </c>
      <c r="BK1473" s="257">
        <f>ROUND(I1473*H1473,2)</f>
        <v>0</v>
      </c>
      <c r="BL1473" s="18" t="s">
        <v>332</v>
      </c>
      <c r="BM1473" s="256" t="s">
        <v>2243</v>
      </c>
    </row>
    <row r="1474" s="2" customFormat="1">
      <c r="A1474" s="40"/>
      <c r="B1474" s="41"/>
      <c r="C1474" s="42"/>
      <c r="D1474" s="258" t="s">
        <v>194</v>
      </c>
      <c r="E1474" s="42"/>
      <c r="F1474" s="259" t="s">
        <v>2147</v>
      </c>
      <c r="G1474" s="42"/>
      <c r="H1474" s="42"/>
      <c r="I1474" s="156"/>
      <c r="J1474" s="42"/>
      <c r="K1474" s="42"/>
      <c r="L1474" s="46"/>
      <c r="M1474" s="260"/>
      <c r="N1474" s="261"/>
      <c r="O1474" s="93"/>
      <c r="P1474" s="93"/>
      <c r="Q1474" s="93"/>
      <c r="R1474" s="93"/>
      <c r="S1474" s="93"/>
      <c r="T1474" s="94"/>
      <c r="U1474" s="40"/>
      <c r="V1474" s="40"/>
      <c r="W1474" s="40"/>
      <c r="X1474" s="40"/>
      <c r="Y1474" s="40"/>
      <c r="Z1474" s="40"/>
      <c r="AA1474" s="40"/>
      <c r="AB1474" s="40"/>
      <c r="AC1474" s="40"/>
      <c r="AD1474" s="40"/>
      <c r="AE1474" s="40"/>
      <c r="AT1474" s="18" t="s">
        <v>194</v>
      </c>
      <c r="AU1474" s="18" t="s">
        <v>99</v>
      </c>
    </row>
    <row r="1475" s="2" customFormat="1" ht="16.5" customHeight="1">
      <c r="A1475" s="40"/>
      <c r="B1475" s="41"/>
      <c r="C1475" s="245" t="s">
        <v>2244</v>
      </c>
      <c r="D1475" s="245" t="s">
        <v>187</v>
      </c>
      <c r="E1475" s="246" t="s">
        <v>2245</v>
      </c>
      <c r="F1475" s="247" t="s">
        <v>2246</v>
      </c>
      <c r="G1475" s="248" t="s">
        <v>1882</v>
      </c>
      <c r="H1475" s="249">
        <v>3</v>
      </c>
      <c r="I1475" s="250"/>
      <c r="J1475" s="251">
        <f>ROUND(I1475*H1475,2)</f>
        <v>0</v>
      </c>
      <c r="K1475" s="247" t="s">
        <v>284</v>
      </c>
      <c r="L1475" s="46"/>
      <c r="M1475" s="252" t="s">
        <v>1</v>
      </c>
      <c r="N1475" s="253" t="s">
        <v>49</v>
      </c>
      <c r="O1475" s="93"/>
      <c r="P1475" s="254">
        <f>O1475*H1475</f>
        <v>0</v>
      </c>
      <c r="Q1475" s="254">
        <v>0</v>
      </c>
      <c r="R1475" s="254">
        <f>Q1475*H1475</f>
        <v>0</v>
      </c>
      <c r="S1475" s="254">
        <v>0</v>
      </c>
      <c r="T1475" s="255">
        <f>S1475*H1475</f>
        <v>0</v>
      </c>
      <c r="U1475" s="40"/>
      <c r="V1475" s="40"/>
      <c r="W1475" s="40"/>
      <c r="X1475" s="40"/>
      <c r="Y1475" s="40"/>
      <c r="Z1475" s="40"/>
      <c r="AA1475" s="40"/>
      <c r="AB1475" s="40"/>
      <c r="AC1475" s="40"/>
      <c r="AD1475" s="40"/>
      <c r="AE1475" s="40"/>
      <c r="AR1475" s="256" t="s">
        <v>332</v>
      </c>
      <c r="AT1475" s="256" t="s">
        <v>187</v>
      </c>
      <c r="AU1475" s="256" t="s">
        <v>99</v>
      </c>
      <c r="AY1475" s="18" t="s">
        <v>184</v>
      </c>
      <c r="BE1475" s="257">
        <f>IF(N1475="základní",J1475,0)</f>
        <v>0</v>
      </c>
      <c r="BF1475" s="257">
        <f>IF(N1475="snížená",J1475,0)</f>
        <v>0</v>
      </c>
      <c r="BG1475" s="257">
        <f>IF(N1475="zákl. přenesená",J1475,0)</f>
        <v>0</v>
      </c>
      <c r="BH1475" s="257">
        <f>IF(N1475="sníž. přenesená",J1475,0)</f>
        <v>0</v>
      </c>
      <c r="BI1475" s="257">
        <f>IF(N1475="nulová",J1475,0)</f>
        <v>0</v>
      </c>
      <c r="BJ1475" s="18" t="s">
        <v>99</v>
      </c>
      <c r="BK1475" s="257">
        <f>ROUND(I1475*H1475,2)</f>
        <v>0</v>
      </c>
      <c r="BL1475" s="18" t="s">
        <v>332</v>
      </c>
      <c r="BM1475" s="256" t="s">
        <v>2247</v>
      </c>
    </row>
    <row r="1476" s="2" customFormat="1">
      <c r="A1476" s="40"/>
      <c r="B1476" s="41"/>
      <c r="C1476" s="42"/>
      <c r="D1476" s="258" t="s">
        <v>194</v>
      </c>
      <c r="E1476" s="42"/>
      <c r="F1476" s="259" t="s">
        <v>2147</v>
      </c>
      <c r="G1476" s="42"/>
      <c r="H1476" s="42"/>
      <c r="I1476" s="156"/>
      <c r="J1476" s="42"/>
      <c r="K1476" s="42"/>
      <c r="L1476" s="46"/>
      <c r="M1476" s="260"/>
      <c r="N1476" s="261"/>
      <c r="O1476" s="93"/>
      <c r="P1476" s="93"/>
      <c r="Q1476" s="93"/>
      <c r="R1476" s="93"/>
      <c r="S1476" s="93"/>
      <c r="T1476" s="94"/>
      <c r="U1476" s="40"/>
      <c r="V1476" s="40"/>
      <c r="W1476" s="40"/>
      <c r="X1476" s="40"/>
      <c r="Y1476" s="40"/>
      <c r="Z1476" s="40"/>
      <c r="AA1476" s="40"/>
      <c r="AB1476" s="40"/>
      <c r="AC1476" s="40"/>
      <c r="AD1476" s="40"/>
      <c r="AE1476" s="40"/>
      <c r="AT1476" s="18" t="s">
        <v>194</v>
      </c>
      <c r="AU1476" s="18" t="s">
        <v>99</v>
      </c>
    </row>
    <row r="1477" s="2" customFormat="1" ht="16.5" customHeight="1">
      <c r="A1477" s="40"/>
      <c r="B1477" s="41"/>
      <c r="C1477" s="245" t="s">
        <v>2248</v>
      </c>
      <c r="D1477" s="245" t="s">
        <v>187</v>
      </c>
      <c r="E1477" s="246" t="s">
        <v>2249</v>
      </c>
      <c r="F1477" s="247" t="s">
        <v>2250</v>
      </c>
      <c r="G1477" s="248" t="s">
        <v>1882</v>
      </c>
      <c r="H1477" s="249">
        <v>3</v>
      </c>
      <c r="I1477" s="250"/>
      <c r="J1477" s="251">
        <f>ROUND(I1477*H1477,2)</f>
        <v>0</v>
      </c>
      <c r="K1477" s="247" t="s">
        <v>284</v>
      </c>
      <c r="L1477" s="46"/>
      <c r="M1477" s="252" t="s">
        <v>1</v>
      </c>
      <c r="N1477" s="253" t="s">
        <v>49</v>
      </c>
      <c r="O1477" s="93"/>
      <c r="P1477" s="254">
        <f>O1477*H1477</f>
        <v>0</v>
      </c>
      <c r="Q1477" s="254">
        <v>0</v>
      </c>
      <c r="R1477" s="254">
        <f>Q1477*H1477</f>
        <v>0</v>
      </c>
      <c r="S1477" s="254">
        <v>0</v>
      </c>
      <c r="T1477" s="255">
        <f>S1477*H1477</f>
        <v>0</v>
      </c>
      <c r="U1477" s="40"/>
      <c r="V1477" s="40"/>
      <c r="W1477" s="40"/>
      <c r="X1477" s="40"/>
      <c r="Y1477" s="40"/>
      <c r="Z1477" s="40"/>
      <c r="AA1477" s="40"/>
      <c r="AB1477" s="40"/>
      <c r="AC1477" s="40"/>
      <c r="AD1477" s="40"/>
      <c r="AE1477" s="40"/>
      <c r="AR1477" s="256" t="s">
        <v>332</v>
      </c>
      <c r="AT1477" s="256" t="s">
        <v>187</v>
      </c>
      <c r="AU1477" s="256" t="s">
        <v>99</v>
      </c>
      <c r="AY1477" s="18" t="s">
        <v>184</v>
      </c>
      <c r="BE1477" s="257">
        <f>IF(N1477="základní",J1477,0)</f>
        <v>0</v>
      </c>
      <c r="BF1477" s="257">
        <f>IF(N1477="snížená",J1477,0)</f>
        <v>0</v>
      </c>
      <c r="BG1477" s="257">
        <f>IF(N1477="zákl. přenesená",J1477,0)</f>
        <v>0</v>
      </c>
      <c r="BH1477" s="257">
        <f>IF(N1477="sníž. přenesená",J1477,0)</f>
        <v>0</v>
      </c>
      <c r="BI1477" s="257">
        <f>IF(N1477="nulová",J1477,0)</f>
        <v>0</v>
      </c>
      <c r="BJ1477" s="18" t="s">
        <v>99</v>
      </c>
      <c r="BK1477" s="257">
        <f>ROUND(I1477*H1477,2)</f>
        <v>0</v>
      </c>
      <c r="BL1477" s="18" t="s">
        <v>332</v>
      </c>
      <c r="BM1477" s="256" t="s">
        <v>2251</v>
      </c>
    </row>
    <row r="1478" s="2" customFormat="1">
      <c r="A1478" s="40"/>
      <c r="B1478" s="41"/>
      <c r="C1478" s="42"/>
      <c r="D1478" s="258" t="s">
        <v>194</v>
      </c>
      <c r="E1478" s="42"/>
      <c r="F1478" s="259" t="s">
        <v>2147</v>
      </c>
      <c r="G1478" s="42"/>
      <c r="H1478" s="42"/>
      <c r="I1478" s="156"/>
      <c r="J1478" s="42"/>
      <c r="K1478" s="42"/>
      <c r="L1478" s="46"/>
      <c r="M1478" s="260"/>
      <c r="N1478" s="261"/>
      <c r="O1478" s="93"/>
      <c r="P1478" s="93"/>
      <c r="Q1478" s="93"/>
      <c r="R1478" s="93"/>
      <c r="S1478" s="93"/>
      <c r="T1478" s="94"/>
      <c r="U1478" s="40"/>
      <c r="V1478" s="40"/>
      <c r="W1478" s="40"/>
      <c r="X1478" s="40"/>
      <c r="Y1478" s="40"/>
      <c r="Z1478" s="40"/>
      <c r="AA1478" s="40"/>
      <c r="AB1478" s="40"/>
      <c r="AC1478" s="40"/>
      <c r="AD1478" s="40"/>
      <c r="AE1478" s="40"/>
      <c r="AT1478" s="18" t="s">
        <v>194</v>
      </c>
      <c r="AU1478" s="18" t="s">
        <v>99</v>
      </c>
    </row>
    <row r="1479" s="2" customFormat="1" ht="16.5" customHeight="1">
      <c r="A1479" s="40"/>
      <c r="B1479" s="41"/>
      <c r="C1479" s="245" t="s">
        <v>2252</v>
      </c>
      <c r="D1479" s="245" t="s">
        <v>187</v>
      </c>
      <c r="E1479" s="246" t="s">
        <v>2253</v>
      </c>
      <c r="F1479" s="247" t="s">
        <v>2254</v>
      </c>
      <c r="G1479" s="248" t="s">
        <v>1882</v>
      </c>
      <c r="H1479" s="249">
        <v>1</v>
      </c>
      <c r="I1479" s="250"/>
      <c r="J1479" s="251">
        <f>ROUND(I1479*H1479,2)</f>
        <v>0</v>
      </c>
      <c r="K1479" s="247" t="s">
        <v>284</v>
      </c>
      <c r="L1479" s="46"/>
      <c r="M1479" s="252" t="s">
        <v>1</v>
      </c>
      <c r="N1479" s="253" t="s">
        <v>49</v>
      </c>
      <c r="O1479" s="93"/>
      <c r="P1479" s="254">
        <f>O1479*H1479</f>
        <v>0</v>
      </c>
      <c r="Q1479" s="254">
        <v>0</v>
      </c>
      <c r="R1479" s="254">
        <f>Q1479*H1479</f>
        <v>0</v>
      </c>
      <c r="S1479" s="254">
        <v>0</v>
      </c>
      <c r="T1479" s="255">
        <f>S1479*H1479</f>
        <v>0</v>
      </c>
      <c r="U1479" s="40"/>
      <c r="V1479" s="40"/>
      <c r="W1479" s="40"/>
      <c r="X1479" s="40"/>
      <c r="Y1479" s="40"/>
      <c r="Z1479" s="40"/>
      <c r="AA1479" s="40"/>
      <c r="AB1479" s="40"/>
      <c r="AC1479" s="40"/>
      <c r="AD1479" s="40"/>
      <c r="AE1479" s="40"/>
      <c r="AR1479" s="256" t="s">
        <v>332</v>
      </c>
      <c r="AT1479" s="256" t="s">
        <v>187</v>
      </c>
      <c r="AU1479" s="256" t="s">
        <v>99</v>
      </c>
      <c r="AY1479" s="18" t="s">
        <v>184</v>
      </c>
      <c r="BE1479" s="257">
        <f>IF(N1479="základní",J1479,0)</f>
        <v>0</v>
      </c>
      <c r="BF1479" s="257">
        <f>IF(N1479="snížená",J1479,0)</f>
        <v>0</v>
      </c>
      <c r="BG1479" s="257">
        <f>IF(N1479="zákl. přenesená",J1479,0)</f>
        <v>0</v>
      </c>
      <c r="BH1479" s="257">
        <f>IF(N1479="sníž. přenesená",J1479,0)</f>
        <v>0</v>
      </c>
      <c r="BI1479" s="257">
        <f>IF(N1479="nulová",J1479,0)</f>
        <v>0</v>
      </c>
      <c r="BJ1479" s="18" t="s">
        <v>99</v>
      </c>
      <c r="BK1479" s="257">
        <f>ROUND(I1479*H1479,2)</f>
        <v>0</v>
      </c>
      <c r="BL1479" s="18" t="s">
        <v>332</v>
      </c>
      <c r="BM1479" s="256" t="s">
        <v>2255</v>
      </c>
    </row>
    <row r="1480" s="2" customFormat="1">
      <c r="A1480" s="40"/>
      <c r="B1480" s="41"/>
      <c r="C1480" s="42"/>
      <c r="D1480" s="258" t="s">
        <v>194</v>
      </c>
      <c r="E1480" s="42"/>
      <c r="F1480" s="259" t="s">
        <v>2147</v>
      </c>
      <c r="G1480" s="42"/>
      <c r="H1480" s="42"/>
      <c r="I1480" s="156"/>
      <c r="J1480" s="42"/>
      <c r="K1480" s="42"/>
      <c r="L1480" s="46"/>
      <c r="M1480" s="260"/>
      <c r="N1480" s="261"/>
      <c r="O1480" s="93"/>
      <c r="P1480" s="93"/>
      <c r="Q1480" s="93"/>
      <c r="R1480" s="93"/>
      <c r="S1480" s="93"/>
      <c r="T1480" s="94"/>
      <c r="U1480" s="40"/>
      <c r="V1480" s="40"/>
      <c r="W1480" s="40"/>
      <c r="X1480" s="40"/>
      <c r="Y1480" s="40"/>
      <c r="Z1480" s="40"/>
      <c r="AA1480" s="40"/>
      <c r="AB1480" s="40"/>
      <c r="AC1480" s="40"/>
      <c r="AD1480" s="40"/>
      <c r="AE1480" s="40"/>
      <c r="AT1480" s="18" t="s">
        <v>194</v>
      </c>
      <c r="AU1480" s="18" t="s">
        <v>99</v>
      </c>
    </row>
    <row r="1481" s="2" customFormat="1" ht="16.5" customHeight="1">
      <c r="A1481" s="40"/>
      <c r="B1481" s="41"/>
      <c r="C1481" s="245" t="s">
        <v>2256</v>
      </c>
      <c r="D1481" s="245" t="s">
        <v>187</v>
      </c>
      <c r="E1481" s="246" t="s">
        <v>2257</v>
      </c>
      <c r="F1481" s="247" t="s">
        <v>2258</v>
      </c>
      <c r="G1481" s="248" t="s">
        <v>1882</v>
      </c>
      <c r="H1481" s="249">
        <v>1</v>
      </c>
      <c r="I1481" s="250"/>
      <c r="J1481" s="251">
        <f>ROUND(I1481*H1481,2)</f>
        <v>0</v>
      </c>
      <c r="K1481" s="247" t="s">
        <v>284</v>
      </c>
      <c r="L1481" s="46"/>
      <c r="M1481" s="252" t="s">
        <v>1</v>
      </c>
      <c r="N1481" s="253" t="s">
        <v>49</v>
      </c>
      <c r="O1481" s="93"/>
      <c r="P1481" s="254">
        <f>O1481*H1481</f>
        <v>0</v>
      </c>
      <c r="Q1481" s="254">
        <v>0</v>
      </c>
      <c r="R1481" s="254">
        <f>Q1481*H1481</f>
        <v>0</v>
      </c>
      <c r="S1481" s="254">
        <v>0</v>
      </c>
      <c r="T1481" s="255">
        <f>S1481*H1481</f>
        <v>0</v>
      </c>
      <c r="U1481" s="40"/>
      <c r="V1481" s="40"/>
      <c r="W1481" s="40"/>
      <c r="X1481" s="40"/>
      <c r="Y1481" s="40"/>
      <c r="Z1481" s="40"/>
      <c r="AA1481" s="40"/>
      <c r="AB1481" s="40"/>
      <c r="AC1481" s="40"/>
      <c r="AD1481" s="40"/>
      <c r="AE1481" s="40"/>
      <c r="AR1481" s="256" t="s">
        <v>332</v>
      </c>
      <c r="AT1481" s="256" t="s">
        <v>187</v>
      </c>
      <c r="AU1481" s="256" t="s">
        <v>99</v>
      </c>
      <c r="AY1481" s="18" t="s">
        <v>184</v>
      </c>
      <c r="BE1481" s="257">
        <f>IF(N1481="základní",J1481,0)</f>
        <v>0</v>
      </c>
      <c r="BF1481" s="257">
        <f>IF(N1481="snížená",J1481,0)</f>
        <v>0</v>
      </c>
      <c r="BG1481" s="257">
        <f>IF(N1481="zákl. přenesená",J1481,0)</f>
        <v>0</v>
      </c>
      <c r="BH1481" s="257">
        <f>IF(N1481="sníž. přenesená",J1481,0)</f>
        <v>0</v>
      </c>
      <c r="BI1481" s="257">
        <f>IF(N1481="nulová",J1481,0)</f>
        <v>0</v>
      </c>
      <c r="BJ1481" s="18" t="s">
        <v>99</v>
      </c>
      <c r="BK1481" s="257">
        <f>ROUND(I1481*H1481,2)</f>
        <v>0</v>
      </c>
      <c r="BL1481" s="18" t="s">
        <v>332</v>
      </c>
      <c r="BM1481" s="256" t="s">
        <v>2259</v>
      </c>
    </row>
    <row r="1482" s="2" customFormat="1">
      <c r="A1482" s="40"/>
      <c r="B1482" s="41"/>
      <c r="C1482" s="42"/>
      <c r="D1482" s="258" t="s">
        <v>194</v>
      </c>
      <c r="E1482" s="42"/>
      <c r="F1482" s="259" t="s">
        <v>2147</v>
      </c>
      <c r="G1482" s="42"/>
      <c r="H1482" s="42"/>
      <c r="I1482" s="156"/>
      <c r="J1482" s="42"/>
      <c r="K1482" s="42"/>
      <c r="L1482" s="46"/>
      <c r="M1482" s="260"/>
      <c r="N1482" s="261"/>
      <c r="O1482" s="93"/>
      <c r="P1482" s="93"/>
      <c r="Q1482" s="93"/>
      <c r="R1482" s="93"/>
      <c r="S1482" s="93"/>
      <c r="T1482" s="94"/>
      <c r="U1482" s="40"/>
      <c r="V1482" s="40"/>
      <c r="W1482" s="40"/>
      <c r="X1482" s="40"/>
      <c r="Y1482" s="40"/>
      <c r="Z1482" s="40"/>
      <c r="AA1482" s="40"/>
      <c r="AB1482" s="40"/>
      <c r="AC1482" s="40"/>
      <c r="AD1482" s="40"/>
      <c r="AE1482" s="40"/>
      <c r="AT1482" s="18" t="s">
        <v>194</v>
      </c>
      <c r="AU1482" s="18" t="s">
        <v>99</v>
      </c>
    </row>
    <row r="1483" s="2" customFormat="1" ht="16.5" customHeight="1">
      <c r="A1483" s="40"/>
      <c r="B1483" s="41"/>
      <c r="C1483" s="245" t="s">
        <v>2260</v>
      </c>
      <c r="D1483" s="245" t="s">
        <v>187</v>
      </c>
      <c r="E1483" s="246" t="s">
        <v>2261</v>
      </c>
      <c r="F1483" s="247" t="s">
        <v>2262</v>
      </c>
      <c r="G1483" s="248" t="s">
        <v>1882</v>
      </c>
      <c r="H1483" s="249">
        <v>1</v>
      </c>
      <c r="I1483" s="250"/>
      <c r="J1483" s="251">
        <f>ROUND(I1483*H1483,2)</f>
        <v>0</v>
      </c>
      <c r="K1483" s="247" t="s">
        <v>284</v>
      </c>
      <c r="L1483" s="46"/>
      <c r="M1483" s="252" t="s">
        <v>1</v>
      </c>
      <c r="N1483" s="253" t="s">
        <v>49</v>
      </c>
      <c r="O1483" s="93"/>
      <c r="P1483" s="254">
        <f>O1483*H1483</f>
        <v>0</v>
      </c>
      <c r="Q1483" s="254">
        <v>0</v>
      </c>
      <c r="R1483" s="254">
        <f>Q1483*H1483</f>
        <v>0</v>
      </c>
      <c r="S1483" s="254">
        <v>0</v>
      </c>
      <c r="T1483" s="255">
        <f>S1483*H1483</f>
        <v>0</v>
      </c>
      <c r="U1483" s="40"/>
      <c r="V1483" s="40"/>
      <c r="W1483" s="40"/>
      <c r="X1483" s="40"/>
      <c r="Y1483" s="40"/>
      <c r="Z1483" s="40"/>
      <c r="AA1483" s="40"/>
      <c r="AB1483" s="40"/>
      <c r="AC1483" s="40"/>
      <c r="AD1483" s="40"/>
      <c r="AE1483" s="40"/>
      <c r="AR1483" s="256" t="s">
        <v>332</v>
      </c>
      <c r="AT1483" s="256" t="s">
        <v>187</v>
      </c>
      <c r="AU1483" s="256" t="s">
        <v>99</v>
      </c>
      <c r="AY1483" s="18" t="s">
        <v>184</v>
      </c>
      <c r="BE1483" s="257">
        <f>IF(N1483="základní",J1483,0)</f>
        <v>0</v>
      </c>
      <c r="BF1483" s="257">
        <f>IF(N1483="snížená",J1483,0)</f>
        <v>0</v>
      </c>
      <c r="BG1483" s="257">
        <f>IF(N1483="zákl. přenesená",J1483,0)</f>
        <v>0</v>
      </c>
      <c r="BH1483" s="257">
        <f>IF(N1483="sníž. přenesená",J1483,0)</f>
        <v>0</v>
      </c>
      <c r="BI1483" s="257">
        <f>IF(N1483="nulová",J1483,0)</f>
        <v>0</v>
      </c>
      <c r="BJ1483" s="18" t="s">
        <v>99</v>
      </c>
      <c r="BK1483" s="257">
        <f>ROUND(I1483*H1483,2)</f>
        <v>0</v>
      </c>
      <c r="BL1483" s="18" t="s">
        <v>332</v>
      </c>
      <c r="BM1483" s="256" t="s">
        <v>2263</v>
      </c>
    </row>
    <row r="1484" s="2" customFormat="1">
      <c r="A1484" s="40"/>
      <c r="B1484" s="41"/>
      <c r="C1484" s="42"/>
      <c r="D1484" s="258" t="s">
        <v>194</v>
      </c>
      <c r="E1484" s="42"/>
      <c r="F1484" s="259" t="s">
        <v>2147</v>
      </c>
      <c r="G1484" s="42"/>
      <c r="H1484" s="42"/>
      <c r="I1484" s="156"/>
      <c r="J1484" s="42"/>
      <c r="K1484" s="42"/>
      <c r="L1484" s="46"/>
      <c r="M1484" s="260"/>
      <c r="N1484" s="261"/>
      <c r="O1484" s="93"/>
      <c r="P1484" s="93"/>
      <c r="Q1484" s="93"/>
      <c r="R1484" s="93"/>
      <c r="S1484" s="93"/>
      <c r="T1484" s="94"/>
      <c r="U1484" s="40"/>
      <c r="V1484" s="40"/>
      <c r="W1484" s="40"/>
      <c r="X1484" s="40"/>
      <c r="Y1484" s="40"/>
      <c r="Z1484" s="40"/>
      <c r="AA1484" s="40"/>
      <c r="AB1484" s="40"/>
      <c r="AC1484" s="40"/>
      <c r="AD1484" s="40"/>
      <c r="AE1484" s="40"/>
      <c r="AT1484" s="18" t="s">
        <v>194</v>
      </c>
      <c r="AU1484" s="18" t="s">
        <v>99</v>
      </c>
    </row>
    <row r="1485" s="2" customFormat="1" ht="16.5" customHeight="1">
      <c r="A1485" s="40"/>
      <c r="B1485" s="41"/>
      <c r="C1485" s="245" t="s">
        <v>2264</v>
      </c>
      <c r="D1485" s="245" t="s">
        <v>187</v>
      </c>
      <c r="E1485" s="246" t="s">
        <v>2265</v>
      </c>
      <c r="F1485" s="247" t="s">
        <v>2266</v>
      </c>
      <c r="G1485" s="248" t="s">
        <v>1882</v>
      </c>
      <c r="H1485" s="249">
        <v>1</v>
      </c>
      <c r="I1485" s="250"/>
      <c r="J1485" s="251">
        <f>ROUND(I1485*H1485,2)</f>
        <v>0</v>
      </c>
      <c r="K1485" s="247" t="s">
        <v>284</v>
      </c>
      <c r="L1485" s="46"/>
      <c r="M1485" s="252" t="s">
        <v>1</v>
      </c>
      <c r="N1485" s="253" t="s">
        <v>49</v>
      </c>
      <c r="O1485" s="93"/>
      <c r="P1485" s="254">
        <f>O1485*H1485</f>
        <v>0</v>
      </c>
      <c r="Q1485" s="254">
        <v>0</v>
      </c>
      <c r="R1485" s="254">
        <f>Q1485*H1485</f>
        <v>0</v>
      </c>
      <c r="S1485" s="254">
        <v>0</v>
      </c>
      <c r="T1485" s="255">
        <f>S1485*H1485</f>
        <v>0</v>
      </c>
      <c r="U1485" s="40"/>
      <c r="V1485" s="40"/>
      <c r="W1485" s="40"/>
      <c r="X1485" s="40"/>
      <c r="Y1485" s="40"/>
      <c r="Z1485" s="40"/>
      <c r="AA1485" s="40"/>
      <c r="AB1485" s="40"/>
      <c r="AC1485" s="40"/>
      <c r="AD1485" s="40"/>
      <c r="AE1485" s="40"/>
      <c r="AR1485" s="256" t="s">
        <v>332</v>
      </c>
      <c r="AT1485" s="256" t="s">
        <v>187</v>
      </c>
      <c r="AU1485" s="256" t="s">
        <v>99</v>
      </c>
      <c r="AY1485" s="18" t="s">
        <v>184</v>
      </c>
      <c r="BE1485" s="257">
        <f>IF(N1485="základní",J1485,0)</f>
        <v>0</v>
      </c>
      <c r="BF1485" s="257">
        <f>IF(N1485="snížená",J1485,0)</f>
        <v>0</v>
      </c>
      <c r="BG1485" s="257">
        <f>IF(N1485="zákl. přenesená",J1485,0)</f>
        <v>0</v>
      </c>
      <c r="BH1485" s="257">
        <f>IF(N1485="sníž. přenesená",J1485,0)</f>
        <v>0</v>
      </c>
      <c r="BI1485" s="257">
        <f>IF(N1485="nulová",J1485,0)</f>
        <v>0</v>
      </c>
      <c r="BJ1485" s="18" t="s">
        <v>99</v>
      </c>
      <c r="BK1485" s="257">
        <f>ROUND(I1485*H1485,2)</f>
        <v>0</v>
      </c>
      <c r="BL1485" s="18" t="s">
        <v>332</v>
      </c>
      <c r="BM1485" s="256" t="s">
        <v>2267</v>
      </c>
    </row>
    <row r="1486" s="2" customFormat="1">
      <c r="A1486" s="40"/>
      <c r="B1486" s="41"/>
      <c r="C1486" s="42"/>
      <c r="D1486" s="258" t="s">
        <v>194</v>
      </c>
      <c r="E1486" s="42"/>
      <c r="F1486" s="259" t="s">
        <v>2147</v>
      </c>
      <c r="G1486" s="42"/>
      <c r="H1486" s="42"/>
      <c r="I1486" s="156"/>
      <c r="J1486" s="42"/>
      <c r="K1486" s="42"/>
      <c r="L1486" s="46"/>
      <c r="M1486" s="260"/>
      <c r="N1486" s="261"/>
      <c r="O1486" s="93"/>
      <c r="P1486" s="93"/>
      <c r="Q1486" s="93"/>
      <c r="R1486" s="93"/>
      <c r="S1486" s="93"/>
      <c r="T1486" s="94"/>
      <c r="U1486" s="40"/>
      <c r="V1486" s="40"/>
      <c r="W1486" s="40"/>
      <c r="X1486" s="40"/>
      <c r="Y1486" s="40"/>
      <c r="Z1486" s="40"/>
      <c r="AA1486" s="40"/>
      <c r="AB1486" s="40"/>
      <c r="AC1486" s="40"/>
      <c r="AD1486" s="40"/>
      <c r="AE1486" s="40"/>
      <c r="AT1486" s="18" t="s">
        <v>194</v>
      </c>
      <c r="AU1486" s="18" t="s">
        <v>99</v>
      </c>
    </row>
    <row r="1487" s="2" customFormat="1" ht="16.5" customHeight="1">
      <c r="A1487" s="40"/>
      <c r="B1487" s="41"/>
      <c r="C1487" s="245" t="s">
        <v>2268</v>
      </c>
      <c r="D1487" s="245" t="s">
        <v>187</v>
      </c>
      <c r="E1487" s="246" t="s">
        <v>2269</v>
      </c>
      <c r="F1487" s="247" t="s">
        <v>2270</v>
      </c>
      <c r="G1487" s="248" t="s">
        <v>1882</v>
      </c>
      <c r="H1487" s="249">
        <v>1</v>
      </c>
      <c r="I1487" s="250"/>
      <c r="J1487" s="251">
        <f>ROUND(I1487*H1487,2)</f>
        <v>0</v>
      </c>
      <c r="K1487" s="247" t="s">
        <v>284</v>
      </c>
      <c r="L1487" s="46"/>
      <c r="M1487" s="252" t="s">
        <v>1</v>
      </c>
      <c r="N1487" s="253" t="s">
        <v>49</v>
      </c>
      <c r="O1487" s="93"/>
      <c r="P1487" s="254">
        <f>O1487*H1487</f>
        <v>0</v>
      </c>
      <c r="Q1487" s="254">
        <v>0</v>
      </c>
      <c r="R1487" s="254">
        <f>Q1487*H1487</f>
        <v>0</v>
      </c>
      <c r="S1487" s="254">
        <v>0</v>
      </c>
      <c r="T1487" s="255">
        <f>S1487*H1487</f>
        <v>0</v>
      </c>
      <c r="U1487" s="40"/>
      <c r="V1487" s="40"/>
      <c r="W1487" s="40"/>
      <c r="X1487" s="40"/>
      <c r="Y1487" s="40"/>
      <c r="Z1487" s="40"/>
      <c r="AA1487" s="40"/>
      <c r="AB1487" s="40"/>
      <c r="AC1487" s="40"/>
      <c r="AD1487" s="40"/>
      <c r="AE1487" s="40"/>
      <c r="AR1487" s="256" t="s">
        <v>332</v>
      </c>
      <c r="AT1487" s="256" t="s">
        <v>187</v>
      </c>
      <c r="AU1487" s="256" t="s">
        <v>99</v>
      </c>
      <c r="AY1487" s="18" t="s">
        <v>184</v>
      </c>
      <c r="BE1487" s="257">
        <f>IF(N1487="základní",J1487,0)</f>
        <v>0</v>
      </c>
      <c r="BF1487" s="257">
        <f>IF(N1487="snížená",J1487,0)</f>
        <v>0</v>
      </c>
      <c r="BG1487" s="257">
        <f>IF(N1487="zákl. přenesená",J1487,0)</f>
        <v>0</v>
      </c>
      <c r="BH1487" s="257">
        <f>IF(N1487="sníž. přenesená",J1487,0)</f>
        <v>0</v>
      </c>
      <c r="BI1487" s="257">
        <f>IF(N1487="nulová",J1487,0)</f>
        <v>0</v>
      </c>
      <c r="BJ1487" s="18" t="s">
        <v>99</v>
      </c>
      <c r="BK1487" s="257">
        <f>ROUND(I1487*H1487,2)</f>
        <v>0</v>
      </c>
      <c r="BL1487" s="18" t="s">
        <v>332</v>
      </c>
      <c r="BM1487" s="256" t="s">
        <v>2271</v>
      </c>
    </row>
    <row r="1488" s="2" customFormat="1">
      <c r="A1488" s="40"/>
      <c r="B1488" s="41"/>
      <c r="C1488" s="42"/>
      <c r="D1488" s="258" t="s">
        <v>194</v>
      </c>
      <c r="E1488" s="42"/>
      <c r="F1488" s="259" t="s">
        <v>2147</v>
      </c>
      <c r="G1488" s="42"/>
      <c r="H1488" s="42"/>
      <c r="I1488" s="156"/>
      <c r="J1488" s="42"/>
      <c r="K1488" s="42"/>
      <c r="L1488" s="46"/>
      <c r="M1488" s="260"/>
      <c r="N1488" s="261"/>
      <c r="O1488" s="93"/>
      <c r="P1488" s="93"/>
      <c r="Q1488" s="93"/>
      <c r="R1488" s="93"/>
      <c r="S1488" s="93"/>
      <c r="T1488" s="94"/>
      <c r="U1488" s="40"/>
      <c r="V1488" s="40"/>
      <c r="W1488" s="40"/>
      <c r="X1488" s="40"/>
      <c r="Y1488" s="40"/>
      <c r="Z1488" s="40"/>
      <c r="AA1488" s="40"/>
      <c r="AB1488" s="40"/>
      <c r="AC1488" s="40"/>
      <c r="AD1488" s="40"/>
      <c r="AE1488" s="40"/>
      <c r="AT1488" s="18" t="s">
        <v>194</v>
      </c>
      <c r="AU1488" s="18" t="s">
        <v>99</v>
      </c>
    </row>
    <row r="1489" s="2" customFormat="1" ht="21.75" customHeight="1">
      <c r="A1489" s="40"/>
      <c r="B1489" s="41"/>
      <c r="C1489" s="245" t="s">
        <v>2272</v>
      </c>
      <c r="D1489" s="245" t="s">
        <v>187</v>
      </c>
      <c r="E1489" s="246" t="s">
        <v>2273</v>
      </c>
      <c r="F1489" s="247" t="s">
        <v>2274</v>
      </c>
      <c r="G1489" s="248" t="s">
        <v>1882</v>
      </c>
      <c r="H1489" s="249">
        <v>1</v>
      </c>
      <c r="I1489" s="250"/>
      <c r="J1489" s="251">
        <f>ROUND(I1489*H1489,2)</f>
        <v>0</v>
      </c>
      <c r="K1489" s="247" t="s">
        <v>284</v>
      </c>
      <c r="L1489" s="46"/>
      <c r="M1489" s="252" t="s">
        <v>1</v>
      </c>
      <c r="N1489" s="253" t="s">
        <v>49</v>
      </c>
      <c r="O1489" s="93"/>
      <c r="P1489" s="254">
        <f>O1489*H1489</f>
        <v>0</v>
      </c>
      <c r="Q1489" s="254">
        <v>0</v>
      </c>
      <c r="R1489" s="254">
        <f>Q1489*H1489</f>
        <v>0</v>
      </c>
      <c r="S1489" s="254">
        <v>0</v>
      </c>
      <c r="T1489" s="255">
        <f>S1489*H1489</f>
        <v>0</v>
      </c>
      <c r="U1489" s="40"/>
      <c r="V1489" s="40"/>
      <c r="W1489" s="40"/>
      <c r="X1489" s="40"/>
      <c r="Y1489" s="40"/>
      <c r="Z1489" s="40"/>
      <c r="AA1489" s="40"/>
      <c r="AB1489" s="40"/>
      <c r="AC1489" s="40"/>
      <c r="AD1489" s="40"/>
      <c r="AE1489" s="40"/>
      <c r="AR1489" s="256" t="s">
        <v>332</v>
      </c>
      <c r="AT1489" s="256" t="s">
        <v>187</v>
      </c>
      <c r="AU1489" s="256" t="s">
        <v>99</v>
      </c>
      <c r="AY1489" s="18" t="s">
        <v>184</v>
      </c>
      <c r="BE1489" s="257">
        <f>IF(N1489="základní",J1489,0)</f>
        <v>0</v>
      </c>
      <c r="BF1489" s="257">
        <f>IF(N1489="snížená",J1489,0)</f>
        <v>0</v>
      </c>
      <c r="BG1489" s="257">
        <f>IF(N1489="zákl. přenesená",J1489,0)</f>
        <v>0</v>
      </c>
      <c r="BH1489" s="257">
        <f>IF(N1489="sníž. přenesená",J1489,0)</f>
        <v>0</v>
      </c>
      <c r="BI1489" s="257">
        <f>IF(N1489="nulová",J1489,0)</f>
        <v>0</v>
      </c>
      <c r="BJ1489" s="18" t="s">
        <v>99</v>
      </c>
      <c r="BK1489" s="257">
        <f>ROUND(I1489*H1489,2)</f>
        <v>0</v>
      </c>
      <c r="BL1489" s="18" t="s">
        <v>332</v>
      </c>
      <c r="BM1489" s="256" t="s">
        <v>2275</v>
      </c>
    </row>
    <row r="1490" s="2" customFormat="1">
      <c r="A1490" s="40"/>
      <c r="B1490" s="41"/>
      <c r="C1490" s="42"/>
      <c r="D1490" s="258" t="s">
        <v>194</v>
      </c>
      <c r="E1490" s="42"/>
      <c r="F1490" s="259" t="s">
        <v>2147</v>
      </c>
      <c r="G1490" s="42"/>
      <c r="H1490" s="42"/>
      <c r="I1490" s="156"/>
      <c r="J1490" s="42"/>
      <c r="K1490" s="42"/>
      <c r="L1490" s="46"/>
      <c r="M1490" s="260"/>
      <c r="N1490" s="261"/>
      <c r="O1490" s="93"/>
      <c r="P1490" s="93"/>
      <c r="Q1490" s="93"/>
      <c r="R1490" s="93"/>
      <c r="S1490" s="93"/>
      <c r="T1490" s="94"/>
      <c r="U1490" s="40"/>
      <c r="V1490" s="40"/>
      <c r="W1490" s="40"/>
      <c r="X1490" s="40"/>
      <c r="Y1490" s="40"/>
      <c r="Z1490" s="40"/>
      <c r="AA1490" s="40"/>
      <c r="AB1490" s="40"/>
      <c r="AC1490" s="40"/>
      <c r="AD1490" s="40"/>
      <c r="AE1490" s="40"/>
      <c r="AT1490" s="18" t="s">
        <v>194</v>
      </c>
      <c r="AU1490" s="18" t="s">
        <v>99</v>
      </c>
    </row>
    <row r="1491" s="2" customFormat="1" ht="16.5" customHeight="1">
      <c r="A1491" s="40"/>
      <c r="B1491" s="41"/>
      <c r="C1491" s="245" t="s">
        <v>2276</v>
      </c>
      <c r="D1491" s="245" t="s">
        <v>187</v>
      </c>
      <c r="E1491" s="246" t="s">
        <v>2277</v>
      </c>
      <c r="F1491" s="247" t="s">
        <v>2278</v>
      </c>
      <c r="G1491" s="248" t="s">
        <v>1882</v>
      </c>
      <c r="H1491" s="249">
        <v>2</v>
      </c>
      <c r="I1491" s="250"/>
      <c r="J1491" s="251">
        <f>ROUND(I1491*H1491,2)</f>
        <v>0</v>
      </c>
      <c r="K1491" s="247" t="s">
        <v>284</v>
      </c>
      <c r="L1491" s="46"/>
      <c r="M1491" s="252" t="s">
        <v>1</v>
      </c>
      <c r="N1491" s="253" t="s">
        <v>49</v>
      </c>
      <c r="O1491" s="93"/>
      <c r="P1491" s="254">
        <f>O1491*H1491</f>
        <v>0</v>
      </c>
      <c r="Q1491" s="254">
        <v>0</v>
      </c>
      <c r="R1491" s="254">
        <f>Q1491*H1491</f>
        <v>0</v>
      </c>
      <c r="S1491" s="254">
        <v>0</v>
      </c>
      <c r="T1491" s="255">
        <f>S1491*H1491</f>
        <v>0</v>
      </c>
      <c r="U1491" s="40"/>
      <c r="V1491" s="40"/>
      <c r="W1491" s="40"/>
      <c r="X1491" s="40"/>
      <c r="Y1491" s="40"/>
      <c r="Z1491" s="40"/>
      <c r="AA1491" s="40"/>
      <c r="AB1491" s="40"/>
      <c r="AC1491" s="40"/>
      <c r="AD1491" s="40"/>
      <c r="AE1491" s="40"/>
      <c r="AR1491" s="256" t="s">
        <v>332</v>
      </c>
      <c r="AT1491" s="256" t="s">
        <v>187</v>
      </c>
      <c r="AU1491" s="256" t="s">
        <v>99</v>
      </c>
      <c r="AY1491" s="18" t="s">
        <v>184</v>
      </c>
      <c r="BE1491" s="257">
        <f>IF(N1491="základní",J1491,0)</f>
        <v>0</v>
      </c>
      <c r="BF1491" s="257">
        <f>IF(N1491="snížená",J1491,0)</f>
        <v>0</v>
      </c>
      <c r="BG1491" s="257">
        <f>IF(N1491="zákl. přenesená",J1491,0)</f>
        <v>0</v>
      </c>
      <c r="BH1491" s="257">
        <f>IF(N1491="sníž. přenesená",J1491,0)</f>
        <v>0</v>
      </c>
      <c r="BI1491" s="257">
        <f>IF(N1491="nulová",J1491,0)</f>
        <v>0</v>
      </c>
      <c r="BJ1491" s="18" t="s">
        <v>99</v>
      </c>
      <c r="BK1491" s="257">
        <f>ROUND(I1491*H1491,2)</f>
        <v>0</v>
      </c>
      <c r="BL1491" s="18" t="s">
        <v>332</v>
      </c>
      <c r="BM1491" s="256" t="s">
        <v>2279</v>
      </c>
    </row>
    <row r="1492" s="2" customFormat="1">
      <c r="A1492" s="40"/>
      <c r="B1492" s="41"/>
      <c r="C1492" s="42"/>
      <c r="D1492" s="258" t="s">
        <v>194</v>
      </c>
      <c r="E1492" s="42"/>
      <c r="F1492" s="259" t="s">
        <v>2147</v>
      </c>
      <c r="G1492" s="42"/>
      <c r="H1492" s="42"/>
      <c r="I1492" s="156"/>
      <c r="J1492" s="42"/>
      <c r="K1492" s="42"/>
      <c r="L1492" s="46"/>
      <c r="M1492" s="260"/>
      <c r="N1492" s="261"/>
      <c r="O1492" s="93"/>
      <c r="P1492" s="93"/>
      <c r="Q1492" s="93"/>
      <c r="R1492" s="93"/>
      <c r="S1492" s="93"/>
      <c r="T1492" s="94"/>
      <c r="U1492" s="40"/>
      <c r="V1492" s="40"/>
      <c r="W1492" s="40"/>
      <c r="X1492" s="40"/>
      <c r="Y1492" s="40"/>
      <c r="Z1492" s="40"/>
      <c r="AA1492" s="40"/>
      <c r="AB1492" s="40"/>
      <c r="AC1492" s="40"/>
      <c r="AD1492" s="40"/>
      <c r="AE1492" s="40"/>
      <c r="AT1492" s="18" t="s">
        <v>194</v>
      </c>
      <c r="AU1492" s="18" t="s">
        <v>99</v>
      </c>
    </row>
    <row r="1493" s="2" customFormat="1" ht="16.5" customHeight="1">
      <c r="A1493" s="40"/>
      <c r="B1493" s="41"/>
      <c r="C1493" s="245" t="s">
        <v>2280</v>
      </c>
      <c r="D1493" s="245" t="s">
        <v>187</v>
      </c>
      <c r="E1493" s="246" t="s">
        <v>2281</v>
      </c>
      <c r="F1493" s="247" t="s">
        <v>2282</v>
      </c>
      <c r="G1493" s="248" t="s">
        <v>1882</v>
      </c>
      <c r="H1493" s="249">
        <v>2</v>
      </c>
      <c r="I1493" s="250"/>
      <c r="J1493" s="251">
        <f>ROUND(I1493*H1493,2)</f>
        <v>0</v>
      </c>
      <c r="K1493" s="247" t="s">
        <v>284</v>
      </c>
      <c r="L1493" s="46"/>
      <c r="M1493" s="252" t="s">
        <v>1</v>
      </c>
      <c r="N1493" s="253" t="s">
        <v>49</v>
      </c>
      <c r="O1493" s="93"/>
      <c r="P1493" s="254">
        <f>O1493*H1493</f>
        <v>0</v>
      </c>
      <c r="Q1493" s="254">
        <v>0</v>
      </c>
      <c r="R1493" s="254">
        <f>Q1493*H1493</f>
        <v>0</v>
      </c>
      <c r="S1493" s="254">
        <v>0</v>
      </c>
      <c r="T1493" s="255">
        <f>S1493*H1493</f>
        <v>0</v>
      </c>
      <c r="U1493" s="40"/>
      <c r="V1493" s="40"/>
      <c r="W1493" s="40"/>
      <c r="X1493" s="40"/>
      <c r="Y1493" s="40"/>
      <c r="Z1493" s="40"/>
      <c r="AA1493" s="40"/>
      <c r="AB1493" s="40"/>
      <c r="AC1493" s="40"/>
      <c r="AD1493" s="40"/>
      <c r="AE1493" s="40"/>
      <c r="AR1493" s="256" t="s">
        <v>332</v>
      </c>
      <c r="AT1493" s="256" t="s">
        <v>187</v>
      </c>
      <c r="AU1493" s="256" t="s">
        <v>99</v>
      </c>
      <c r="AY1493" s="18" t="s">
        <v>184</v>
      </c>
      <c r="BE1493" s="257">
        <f>IF(N1493="základní",J1493,0)</f>
        <v>0</v>
      </c>
      <c r="BF1493" s="257">
        <f>IF(N1493="snížená",J1493,0)</f>
        <v>0</v>
      </c>
      <c r="BG1493" s="257">
        <f>IF(N1493="zákl. přenesená",J1493,0)</f>
        <v>0</v>
      </c>
      <c r="BH1493" s="257">
        <f>IF(N1493="sníž. přenesená",J1493,0)</f>
        <v>0</v>
      </c>
      <c r="BI1493" s="257">
        <f>IF(N1493="nulová",J1493,0)</f>
        <v>0</v>
      </c>
      <c r="BJ1493" s="18" t="s">
        <v>99</v>
      </c>
      <c r="BK1493" s="257">
        <f>ROUND(I1493*H1493,2)</f>
        <v>0</v>
      </c>
      <c r="BL1493" s="18" t="s">
        <v>332</v>
      </c>
      <c r="BM1493" s="256" t="s">
        <v>2283</v>
      </c>
    </row>
    <row r="1494" s="2" customFormat="1">
      <c r="A1494" s="40"/>
      <c r="B1494" s="41"/>
      <c r="C1494" s="42"/>
      <c r="D1494" s="258" t="s">
        <v>194</v>
      </c>
      <c r="E1494" s="42"/>
      <c r="F1494" s="259" t="s">
        <v>2147</v>
      </c>
      <c r="G1494" s="42"/>
      <c r="H1494" s="42"/>
      <c r="I1494" s="156"/>
      <c r="J1494" s="42"/>
      <c r="K1494" s="42"/>
      <c r="L1494" s="46"/>
      <c r="M1494" s="260"/>
      <c r="N1494" s="261"/>
      <c r="O1494" s="93"/>
      <c r="P1494" s="93"/>
      <c r="Q1494" s="93"/>
      <c r="R1494" s="93"/>
      <c r="S1494" s="93"/>
      <c r="T1494" s="94"/>
      <c r="U1494" s="40"/>
      <c r="V1494" s="40"/>
      <c r="W1494" s="40"/>
      <c r="X1494" s="40"/>
      <c r="Y1494" s="40"/>
      <c r="Z1494" s="40"/>
      <c r="AA1494" s="40"/>
      <c r="AB1494" s="40"/>
      <c r="AC1494" s="40"/>
      <c r="AD1494" s="40"/>
      <c r="AE1494" s="40"/>
      <c r="AT1494" s="18" t="s">
        <v>194</v>
      </c>
      <c r="AU1494" s="18" t="s">
        <v>99</v>
      </c>
    </row>
    <row r="1495" s="2" customFormat="1" ht="16.5" customHeight="1">
      <c r="A1495" s="40"/>
      <c r="B1495" s="41"/>
      <c r="C1495" s="245" t="s">
        <v>2284</v>
      </c>
      <c r="D1495" s="245" t="s">
        <v>187</v>
      </c>
      <c r="E1495" s="246" t="s">
        <v>2285</v>
      </c>
      <c r="F1495" s="247" t="s">
        <v>2286</v>
      </c>
      <c r="G1495" s="248" t="s">
        <v>269</v>
      </c>
      <c r="H1495" s="249">
        <v>84.019999999999996</v>
      </c>
      <c r="I1495" s="250"/>
      <c r="J1495" s="251">
        <f>ROUND(I1495*H1495,2)</f>
        <v>0</v>
      </c>
      <c r="K1495" s="247" t="s">
        <v>191</v>
      </c>
      <c r="L1495" s="46"/>
      <c r="M1495" s="252" t="s">
        <v>1</v>
      </c>
      <c r="N1495" s="253" t="s">
        <v>49</v>
      </c>
      <c r="O1495" s="93"/>
      <c r="P1495" s="254">
        <f>O1495*H1495</f>
        <v>0</v>
      </c>
      <c r="Q1495" s="254">
        <v>0</v>
      </c>
      <c r="R1495" s="254">
        <f>Q1495*H1495</f>
        <v>0</v>
      </c>
      <c r="S1495" s="254">
        <v>0.01098</v>
      </c>
      <c r="T1495" s="255">
        <f>S1495*H1495</f>
        <v>0.92253960000000002</v>
      </c>
      <c r="U1495" s="40"/>
      <c r="V1495" s="40"/>
      <c r="W1495" s="40"/>
      <c r="X1495" s="40"/>
      <c r="Y1495" s="40"/>
      <c r="Z1495" s="40"/>
      <c r="AA1495" s="40"/>
      <c r="AB1495" s="40"/>
      <c r="AC1495" s="40"/>
      <c r="AD1495" s="40"/>
      <c r="AE1495" s="40"/>
      <c r="AR1495" s="256" t="s">
        <v>332</v>
      </c>
      <c r="AT1495" s="256" t="s">
        <v>187</v>
      </c>
      <c r="AU1495" s="256" t="s">
        <v>99</v>
      </c>
      <c r="AY1495" s="18" t="s">
        <v>184</v>
      </c>
      <c r="BE1495" s="257">
        <f>IF(N1495="základní",J1495,0)</f>
        <v>0</v>
      </c>
      <c r="BF1495" s="257">
        <f>IF(N1495="snížená",J1495,0)</f>
        <v>0</v>
      </c>
      <c r="BG1495" s="257">
        <f>IF(N1495="zákl. přenesená",J1495,0)</f>
        <v>0</v>
      </c>
      <c r="BH1495" s="257">
        <f>IF(N1495="sníž. přenesená",J1495,0)</f>
        <v>0</v>
      </c>
      <c r="BI1495" s="257">
        <f>IF(N1495="nulová",J1495,0)</f>
        <v>0</v>
      </c>
      <c r="BJ1495" s="18" t="s">
        <v>99</v>
      </c>
      <c r="BK1495" s="257">
        <f>ROUND(I1495*H1495,2)</f>
        <v>0</v>
      </c>
      <c r="BL1495" s="18" t="s">
        <v>332</v>
      </c>
      <c r="BM1495" s="256" t="s">
        <v>2287</v>
      </c>
    </row>
    <row r="1496" s="15" customFormat="1">
      <c r="A1496" s="15"/>
      <c r="B1496" s="288"/>
      <c r="C1496" s="289"/>
      <c r="D1496" s="258" t="s">
        <v>271</v>
      </c>
      <c r="E1496" s="290" t="s">
        <v>1</v>
      </c>
      <c r="F1496" s="291" t="s">
        <v>548</v>
      </c>
      <c r="G1496" s="289"/>
      <c r="H1496" s="290" t="s">
        <v>1</v>
      </c>
      <c r="I1496" s="292"/>
      <c r="J1496" s="289"/>
      <c r="K1496" s="289"/>
      <c r="L1496" s="293"/>
      <c r="M1496" s="294"/>
      <c r="N1496" s="295"/>
      <c r="O1496" s="295"/>
      <c r="P1496" s="295"/>
      <c r="Q1496" s="295"/>
      <c r="R1496" s="295"/>
      <c r="S1496" s="295"/>
      <c r="T1496" s="296"/>
      <c r="U1496" s="15"/>
      <c r="V1496" s="15"/>
      <c r="W1496" s="15"/>
      <c r="X1496" s="15"/>
      <c r="Y1496" s="15"/>
      <c r="Z1496" s="15"/>
      <c r="AA1496" s="15"/>
      <c r="AB1496" s="15"/>
      <c r="AC1496" s="15"/>
      <c r="AD1496" s="15"/>
      <c r="AE1496" s="15"/>
      <c r="AT1496" s="297" t="s">
        <v>271</v>
      </c>
      <c r="AU1496" s="297" t="s">
        <v>99</v>
      </c>
      <c r="AV1496" s="15" t="s">
        <v>91</v>
      </c>
      <c r="AW1496" s="15" t="s">
        <v>38</v>
      </c>
      <c r="AX1496" s="15" t="s">
        <v>83</v>
      </c>
      <c r="AY1496" s="297" t="s">
        <v>184</v>
      </c>
    </row>
    <row r="1497" s="13" customFormat="1">
      <c r="A1497" s="13"/>
      <c r="B1497" s="266"/>
      <c r="C1497" s="267"/>
      <c r="D1497" s="258" t="s">
        <v>271</v>
      </c>
      <c r="E1497" s="268" t="s">
        <v>1</v>
      </c>
      <c r="F1497" s="269" t="s">
        <v>2288</v>
      </c>
      <c r="G1497" s="267"/>
      <c r="H1497" s="270">
        <v>10.699999999999999</v>
      </c>
      <c r="I1497" s="271"/>
      <c r="J1497" s="267"/>
      <c r="K1497" s="267"/>
      <c r="L1497" s="272"/>
      <c r="M1497" s="273"/>
      <c r="N1497" s="274"/>
      <c r="O1497" s="274"/>
      <c r="P1497" s="274"/>
      <c r="Q1497" s="274"/>
      <c r="R1497" s="274"/>
      <c r="S1497" s="274"/>
      <c r="T1497" s="275"/>
      <c r="U1497" s="13"/>
      <c r="V1497" s="13"/>
      <c r="W1497" s="13"/>
      <c r="X1497" s="13"/>
      <c r="Y1497" s="13"/>
      <c r="Z1497" s="13"/>
      <c r="AA1497" s="13"/>
      <c r="AB1497" s="13"/>
      <c r="AC1497" s="13"/>
      <c r="AD1497" s="13"/>
      <c r="AE1497" s="13"/>
      <c r="AT1497" s="276" t="s">
        <v>271</v>
      </c>
      <c r="AU1497" s="276" t="s">
        <v>99</v>
      </c>
      <c r="AV1497" s="13" t="s">
        <v>99</v>
      </c>
      <c r="AW1497" s="13" t="s">
        <v>38</v>
      </c>
      <c r="AX1497" s="13" t="s">
        <v>83</v>
      </c>
      <c r="AY1497" s="276" t="s">
        <v>184</v>
      </c>
    </row>
    <row r="1498" s="13" customFormat="1">
      <c r="A1498" s="13"/>
      <c r="B1498" s="266"/>
      <c r="C1498" s="267"/>
      <c r="D1498" s="258" t="s">
        <v>271</v>
      </c>
      <c r="E1498" s="268" t="s">
        <v>1</v>
      </c>
      <c r="F1498" s="269" t="s">
        <v>2289</v>
      </c>
      <c r="G1498" s="267"/>
      <c r="H1498" s="270">
        <v>73.319999999999993</v>
      </c>
      <c r="I1498" s="271"/>
      <c r="J1498" s="267"/>
      <c r="K1498" s="267"/>
      <c r="L1498" s="272"/>
      <c r="M1498" s="273"/>
      <c r="N1498" s="274"/>
      <c r="O1498" s="274"/>
      <c r="P1498" s="274"/>
      <c r="Q1498" s="274"/>
      <c r="R1498" s="274"/>
      <c r="S1498" s="274"/>
      <c r="T1498" s="275"/>
      <c r="U1498" s="13"/>
      <c r="V1498" s="13"/>
      <c r="W1498" s="13"/>
      <c r="X1498" s="13"/>
      <c r="Y1498" s="13"/>
      <c r="Z1498" s="13"/>
      <c r="AA1498" s="13"/>
      <c r="AB1498" s="13"/>
      <c r="AC1498" s="13"/>
      <c r="AD1498" s="13"/>
      <c r="AE1498" s="13"/>
      <c r="AT1498" s="276" t="s">
        <v>271</v>
      </c>
      <c r="AU1498" s="276" t="s">
        <v>99</v>
      </c>
      <c r="AV1498" s="13" t="s">
        <v>99</v>
      </c>
      <c r="AW1498" s="13" t="s">
        <v>38</v>
      </c>
      <c r="AX1498" s="13" t="s">
        <v>83</v>
      </c>
      <c r="AY1498" s="276" t="s">
        <v>184</v>
      </c>
    </row>
    <row r="1499" s="14" customFormat="1">
      <c r="A1499" s="14"/>
      <c r="B1499" s="277"/>
      <c r="C1499" s="278"/>
      <c r="D1499" s="258" t="s">
        <v>271</v>
      </c>
      <c r="E1499" s="279" t="s">
        <v>1</v>
      </c>
      <c r="F1499" s="280" t="s">
        <v>273</v>
      </c>
      <c r="G1499" s="278"/>
      <c r="H1499" s="281">
        <v>84.019999999999996</v>
      </c>
      <c r="I1499" s="282"/>
      <c r="J1499" s="278"/>
      <c r="K1499" s="278"/>
      <c r="L1499" s="283"/>
      <c r="M1499" s="284"/>
      <c r="N1499" s="285"/>
      <c r="O1499" s="285"/>
      <c r="P1499" s="285"/>
      <c r="Q1499" s="285"/>
      <c r="R1499" s="285"/>
      <c r="S1499" s="285"/>
      <c r="T1499" s="286"/>
      <c r="U1499" s="14"/>
      <c r="V1499" s="14"/>
      <c r="W1499" s="14"/>
      <c r="X1499" s="14"/>
      <c r="Y1499" s="14"/>
      <c r="Z1499" s="14"/>
      <c r="AA1499" s="14"/>
      <c r="AB1499" s="14"/>
      <c r="AC1499" s="14"/>
      <c r="AD1499" s="14"/>
      <c r="AE1499" s="14"/>
      <c r="AT1499" s="287" t="s">
        <v>271</v>
      </c>
      <c r="AU1499" s="287" t="s">
        <v>99</v>
      </c>
      <c r="AV1499" s="14" t="s">
        <v>196</v>
      </c>
      <c r="AW1499" s="14" t="s">
        <v>38</v>
      </c>
      <c r="AX1499" s="14" t="s">
        <v>91</v>
      </c>
      <c r="AY1499" s="287" t="s">
        <v>184</v>
      </c>
    </row>
    <row r="1500" s="2" customFormat="1" ht="16.5" customHeight="1">
      <c r="A1500" s="40"/>
      <c r="B1500" s="41"/>
      <c r="C1500" s="245" t="s">
        <v>2290</v>
      </c>
      <c r="D1500" s="245" t="s">
        <v>187</v>
      </c>
      <c r="E1500" s="246" t="s">
        <v>2291</v>
      </c>
      <c r="F1500" s="247" t="s">
        <v>2292</v>
      </c>
      <c r="G1500" s="248" t="s">
        <v>269</v>
      </c>
      <c r="H1500" s="249">
        <v>84.019999999999996</v>
      </c>
      <c r="I1500" s="250"/>
      <c r="J1500" s="251">
        <f>ROUND(I1500*H1500,2)</f>
        <v>0</v>
      </c>
      <c r="K1500" s="247" t="s">
        <v>191</v>
      </c>
      <c r="L1500" s="46"/>
      <c r="M1500" s="252" t="s">
        <v>1</v>
      </c>
      <c r="N1500" s="253" t="s">
        <v>49</v>
      </c>
      <c r="O1500" s="93"/>
      <c r="P1500" s="254">
        <f>O1500*H1500</f>
        <v>0</v>
      </c>
      <c r="Q1500" s="254">
        <v>0</v>
      </c>
      <c r="R1500" s="254">
        <f>Q1500*H1500</f>
        <v>0</v>
      </c>
      <c r="S1500" s="254">
        <v>0.0080000000000000002</v>
      </c>
      <c r="T1500" s="255">
        <f>S1500*H1500</f>
        <v>0.67215999999999998</v>
      </c>
      <c r="U1500" s="40"/>
      <c r="V1500" s="40"/>
      <c r="W1500" s="40"/>
      <c r="X1500" s="40"/>
      <c r="Y1500" s="40"/>
      <c r="Z1500" s="40"/>
      <c r="AA1500" s="40"/>
      <c r="AB1500" s="40"/>
      <c r="AC1500" s="40"/>
      <c r="AD1500" s="40"/>
      <c r="AE1500" s="40"/>
      <c r="AR1500" s="256" t="s">
        <v>332</v>
      </c>
      <c r="AT1500" s="256" t="s">
        <v>187</v>
      </c>
      <c r="AU1500" s="256" t="s">
        <v>99</v>
      </c>
      <c r="AY1500" s="18" t="s">
        <v>184</v>
      </c>
      <c r="BE1500" s="257">
        <f>IF(N1500="základní",J1500,0)</f>
        <v>0</v>
      </c>
      <c r="BF1500" s="257">
        <f>IF(N1500="snížená",J1500,0)</f>
        <v>0</v>
      </c>
      <c r="BG1500" s="257">
        <f>IF(N1500="zákl. přenesená",J1500,0)</f>
        <v>0</v>
      </c>
      <c r="BH1500" s="257">
        <f>IF(N1500="sníž. přenesená",J1500,0)</f>
        <v>0</v>
      </c>
      <c r="BI1500" s="257">
        <f>IF(N1500="nulová",J1500,0)</f>
        <v>0</v>
      </c>
      <c r="BJ1500" s="18" t="s">
        <v>99</v>
      </c>
      <c r="BK1500" s="257">
        <f>ROUND(I1500*H1500,2)</f>
        <v>0</v>
      </c>
      <c r="BL1500" s="18" t="s">
        <v>332</v>
      </c>
      <c r="BM1500" s="256" t="s">
        <v>2293</v>
      </c>
    </row>
    <row r="1501" s="2" customFormat="1" ht="16.5" customHeight="1">
      <c r="A1501" s="40"/>
      <c r="B1501" s="41"/>
      <c r="C1501" s="245" t="s">
        <v>2294</v>
      </c>
      <c r="D1501" s="245" t="s">
        <v>187</v>
      </c>
      <c r="E1501" s="246" t="s">
        <v>2295</v>
      </c>
      <c r="F1501" s="247" t="s">
        <v>2296</v>
      </c>
      <c r="G1501" s="248" t="s">
        <v>309</v>
      </c>
      <c r="H1501" s="249">
        <v>558.5</v>
      </c>
      <c r="I1501" s="250"/>
      <c r="J1501" s="251">
        <f>ROUND(I1501*H1501,2)</f>
        <v>0</v>
      </c>
      <c r="K1501" s="247" t="s">
        <v>191</v>
      </c>
      <c r="L1501" s="46"/>
      <c r="M1501" s="252" t="s">
        <v>1</v>
      </c>
      <c r="N1501" s="253" t="s">
        <v>49</v>
      </c>
      <c r="O1501" s="93"/>
      <c r="P1501" s="254">
        <f>O1501*H1501</f>
        <v>0</v>
      </c>
      <c r="Q1501" s="254">
        <v>0.00019000000000000001</v>
      </c>
      <c r="R1501" s="254">
        <f>Q1501*H1501</f>
        <v>0.106115</v>
      </c>
      <c r="S1501" s="254">
        <v>0</v>
      </c>
      <c r="T1501" s="255">
        <f>S1501*H1501</f>
        <v>0</v>
      </c>
      <c r="U1501" s="40"/>
      <c r="V1501" s="40"/>
      <c r="W1501" s="40"/>
      <c r="X1501" s="40"/>
      <c r="Y1501" s="40"/>
      <c r="Z1501" s="40"/>
      <c r="AA1501" s="40"/>
      <c r="AB1501" s="40"/>
      <c r="AC1501" s="40"/>
      <c r="AD1501" s="40"/>
      <c r="AE1501" s="40"/>
      <c r="AR1501" s="256" t="s">
        <v>332</v>
      </c>
      <c r="AT1501" s="256" t="s">
        <v>187</v>
      </c>
      <c r="AU1501" s="256" t="s">
        <v>99</v>
      </c>
      <c r="AY1501" s="18" t="s">
        <v>184</v>
      </c>
      <c r="BE1501" s="257">
        <f>IF(N1501="základní",J1501,0)</f>
        <v>0</v>
      </c>
      <c r="BF1501" s="257">
        <f>IF(N1501="snížená",J1501,0)</f>
        <v>0</v>
      </c>
      <c r="BG1501" s="257">
        <f>IF(N1501="zákl. přenesená",J1501,0)</f>
        <v>0</v>
      </c>
      <c r="BH1501" s="257">
        <f>IF(N1501="sníž. přenesená",J1501,0)</f>
        <v>0</v>
      </c>
      <c r="BI1501" s="257">
        <f>IF(N1501="nulová",J1501,0)</f>
        <v>0</v>
      </c>
      <c r="BJ1501" s="18" t="s">
        <v>99</v>
      </c>
      <c r="BK1501" s="257">
        <f>ROUND(I1501*H1501,2)</f>
        <v>0</v>
      </c>
      <c r="BL1501" s="18" t="s">
        <v>332</v>
      </c>
      <c r="BM1501" s="256" t="s">
        <v>2297</v>
      </c>
    </row>
    <row r="1502" s="2" customFormat="1" ht="16.5" customHeight="1">
      <c r="A1502" s="40"/>
      <c r="B1502" s="41"/>
      <c r="C1502" s="245" t="s">
        <v>2298</v>
      </c>
      <c r="D1502" s="245" t="s">
        <v>187</v>
      </c>
      <c r="E1502" s="246" t="s">
        <v>2299</v>
      </c>
      <c r="F1502" s="247" t="s">
        <v>2300</v>
      </c>
      <c r="G1502" s="248" t="s">
        <v>1444</v>
      </c>
      <c r="H1502" s="322"/>
      <c r="I1502" s="250"/>
      <c r="J1502" s="251">
        <f>ROUND(I1502*H1502,2)</f>
        <v>0</v>
      </c>
      <c r="K1502" s="247" t="s">
        <v>191</v>
      </c>
      <c r="L1502" s="46"/>
      <c r="M1502" s="252" t="s">
        <v>1</v>
      </c>
      <c r="N1502" s="253" t="s">
        <v>49</v>
      </c>
      <c r="O1502" s="93"/>
      <c r="P1502" s="254">
        <f>O1502*H1502</f>
        <v>0</v>
      </c>
      <c r="Q1502" s="254">
        <v>0</v>
      </c>
      <c r="R1502" s="254">
        <f>Q1502*H1502</f>
        <v>0</v>
      </c>
      <c r="S1502" s="254">
        <v>0</v>
      </c>
      <c r="T1502" s="255">
        <f>S1502*H1502</f>
        <v>0</v>
      </c>
      <c r="U1502" s="40"/>
      <c r="V1502" s="40"/>
      <c r="W1502" s="40"/>
      <c r="X1502" s="40"/>
      <c r="Y1502" s="40"/>
      <c r="Z1502" s="40"/>
      <c r="AA1502" s="40"/>
      <c r="AB1502" s="40"/>
      <c r="AC1502" s="40"/>
      <c r="AD1502" s="40"/>
      <c r="AE1502" s="40"/>
      <c r="AR1502" s="256" t="s">
        <v>332</v>
      </c>
      <c r="AT1502" s="256" t="s">
        <v>187</v>
      </c>
      <c r="AU1502" s="256" t="s">
        <v>99</v>
      </c>
      <c r="AY1502" s="18" t="s">
        <v>184</v>
      </c>
      <c r="BE1502" s="257">
        <f>IF(N1502="základní",J1502,0)</f>
        <v>0</v>
      </c>
      <c r="BF1502" s="257">
        <f>IF(N1502="snížená",J1502,0)</f>
        <v>0</v>
      </c>
      <c r="BG1502" s="257">
        <f>IF(N1502="zákl. přenesená",J1502,0)</f>
        <v>0</v>
      </c>
      <c r="BH1502" s="257">
        <f>IF(N1502="sníž. přenesená",J1502,0)</f>
        <v>0</v>
      </c>
      <c r="BI1502" s="257">
        <f>IF(N1502="nulová",J1502,0)</f>
        <v>0</v>
      </c>
      <c r="BJ1502" s="18" t="s">
        <v>99</v>
      </c>
      <c r="BK1502" s="257">
        <f>ROUND(I1502*H1502,2)</f>
        <v>0</v>
      </c>
      <c r="BL1502" s="18" t="s">
        <v>332</v>
      </c>
      <c r="BM1502" s="256" t="s">
        <v>2301</v>
      </c>
    </row>
    <row r="1503" s="12" customFormat="1" ht="22.8" customHeight="1">
      <c r="A1503" s="12"/>
      <c r="B1503" s="229"/>
      <c r="C1503" s="230"/>
      <c r="D1503" s="231" t="s">
        <v>82</v>
      </c>
      <c r="E1503" s="243" t="s">
        <v>2302</v>
      </c>
      <c r="F1503" s="243" t="s">
        <v>2303</v>
      </c>
      <c r="G1503" s="230"/>
      <c r="H1503" s="230"/>
      <c r="I1503" s="233"/>
      <c r="J1503" s="244">
        <f>BK1503</f>
        <v>0</v>
      </c>
      <c r="K1503" s="230"/>
      <c r="L1503" s="235"/>
      <c r="M1503" s="236"/>
      <c r="N1503" s="237"/>
      <c r="O1503" s="237"/>
      <c r="P1503" s="238">
        <f>SUM(P1504:P1566)</f>
        <v>0</v>
      </c>
      <c r="Q1503" s="237"/>
      <c r="R1503" s="238">
        <f>SUM(R1504:R1566)</f>
        <v>0</v>
      </c>
      <c r="S1503" s="237"/>
      <c r="T1503" s="239">
        <f>SUM(T1504:T1566)</f>
        <v>0</v>
      </c>
      <c r="U1503" s="12"/>
      <c r="V1503" s="12"/>
      <c r="W1503" s="12"/>
      <c r="X1503" s="12"/>
      <c r="Y1503" s="12"/>
      <c r="Z1503" s="12"/>
      <c r="AA1503" s="12"/>
      <c r="AB1503" s="12"/>
      <c r="AC1503" s="12"/>
      <c r="AD1503" s="12"/>
      <c r="AE1503" s="12"/>
      <c r="AR1503" s="240" t="s">
        <v>99</v>
      </c>
      <c r="AT1503" s="241" t="s">
        <v>82</v>
      </c>
      <c r="AU1503" s="241" t="s">
        <v>91</v>
      </c>
      <c r="AY1503" s="240" t="s">
        <v>184</v>
      </c>
      <c r="BK1503" s="242">
        <f>SUM(BK1504:BK1566)</f>
        <v>0</v>
      </c>
    </row>
    <row r="1504" s="2" customFormat="1" ht="16.5" customHeight="1">
      <c r="A1504" s="40"/>
      <c r="B1504" s="41"/>
      <c r="C1504" s="245" t="s">
        <v>2304</v>
      </c>
      <c r="D1504" s="245" t="s">
        <v>187</v>
      </c>
      <c r="E1504" s="246" t="s">
        <v>2305</v>
      </c>
      <c r="F1504" s="247" t="s">
        <v>2306</v>
      </c>
      <c r="G1504" s="248" t="s">
        <v>1882</v>
      </c>
      <c r="H1504" s="249">
        <v>3</v>
      </c>
      <c r="I1504" s="250"/>
      <c r="J1504" s="251">
        <f>ROUND(I1504*H1504,2)</f>
        <v>0</v>
      </c>
      <c r="K1504" s="247" t="s">
        <v>284</v>
      </c>
      <c r="L1504" s="46"/>
      <c r="M1504" s="252" t="s">
        <v>1</v>
      </c>
      <c r="N1504" s="253" t="s">
        <v>49</v>
      </c>
      <c r="O1504" s="93"/>
      <c r="P1504" s="254">
        <f>O1504*H1504</f>
        <v>0</v>
      </c>
      <c r="Q1504" s="254">
        <v>0</v>
      </c>
      <c r="R1504" s="254">
        <f>Q1504*H1504</f>
        <v>0</v>
      </c>
      <c r="S1504" s="254">
        <v>0</v>
      </c>
      <c r="T1504" s="255">
        <f>S1504*H1504</f>
        <v>0</v>
      </c>
      <c r="U1504" s="40"/>
      <c r="V1504" s="40"/>
      <c r="W1504" s="40"/>
      <c r="X1504" s="40"/>
      <c r="Y1504" s="40"/>
      <c r="Z1504" s="40"/>
      <c r="AA1504" s="40"/>
      <c r="AB1504" s="40"/>
      <c r="AC1504" s="40"/>
      <c r="AD1504" s="40"/>
      <c r="AE1504" s="40"/>
      <c r="AR1504" s="256" t="s">
        <v>332</v>
      </c>
      <c r="AT1504" s="256" t="s">
        <v>187</v>
      </c>
      <c r="AU1504" s="256" t="s">
        <v>99</v>
      </c>
      <c r="AY1504" s="18" t="s">
        <v>184</v>
      </c>
      <c r="BE1504" s="257">
        <f>IF(N1504="základní",J1504,0)</f>
        <v>0</v>
      </c>
      <c r="BF1504" s="257">
        <f>IF(N1504="snížená",J1504,0)</f>
        <v>0</v>
      </c>
      <c r="BG1504" s="257">
        <f>IF(N1504="zákl. přenesená",J1504,0)</f>
        <v>0</v>
      </c>
      <c r="BH1504" s="257">
        <f>IF(N1504="sníž. přenesená",J1504,0)</f>
        <v>0</v>
      </c>
      <c r="BI1504" s="257">
        <f>IF(N1504="nulová",J1504,0)</f>
        <v>0</v>
      </c>
      <c r="BJ1504" s="18" t="s">
        <v>99</v>
      </c>
      <c r="BK1504" s="257">
        <f>ROUND(I1504*H1504,2)</f>
        <v>0</v>
      </c>
      <c r="BL1504" s="18" t="s">
        <v>332</v>
      </c>
      <c r="BM1504" s="256" t="s">
        <v>2307</v>
      </c>
    </row>
    <row r="1505" s="2" customFormat="1">
      <c r="A1505" s="40"/>
      <c r="B1505" s="41"/>
      <c r="C1505" s="42"/>
      <c r="D1505" s="258" t="s">
        <v>194</v>
      </c>
      <c r="E1505" s="42"/>
      <c r="F1505" s="259" t="s">
        <v>2308</v>
      </c>
      <c r="G1505" s="42"/>
      <c r="H1505" s="42"/>
      <c r="I1505" s="156"/>
      <c r="J1505" s="42"/>
      <c r="K1505" s="42"/>
      <c r="L1505" s="46"/>
      <c r="M1505" s="260"/>
      <c r="N1505" s="261"/>
      <c r="O1505" s="93"/>
      <c r="P1505" s="93"/>
      <c r="Q1505" s="93"/>
      <c r="R1505" s="93"/>
      <c r="S1505" s="93"/>
      <c r="T1505" s="94"/>
      <c r="U1505" s="40"/>
      <c r="V1505" s="40"/>
      <c r="W1505" s="40"/>
      <c r="X1505" s="40"/>
      <c r="Y1505" s="40"/>
      <c r="Z1505" s="40"/>
      <c r="AA1505" s="40"/>
      <c r="AB1505" s="40"/>
      <c r="AC1505" s="40"/>
      <c r="AD1505" s="40"/>
      <c r="AE1505" s="40"/>
      <c r="AT1505" s="18" t="s">
        <v>194</v>
      </c>
      <c r="AU1505" s="18" t="s">
        <v>99</v>
      </c>
    </row>
    <row r="1506" s="2" customFormat="1" ht="16.5" customHeight="1">
      <c r="A1506" s="40"/>
      <c r="B1506" s="41"/>
      <c r="C1506" s="245" t="s">
        <v>2309</v>
      </c>
      <c r="D1506" s="245" t="s">
        <v>187</v>
      </c>
      <c r="E1506" s="246" t="s">
        <v>2310</v>
      </c>
      <c r="F1506" s="247" t="s">
        <v>2311</v>
      </c>
      <c r="G1506" s="248" t="s">
        <v>1882</v>
      </c>
      <c r="H1506" s="249">
        <v>29</v>
      </c>
      <c r="I1506" s="250"/>
      <c r="J1506" s="251">
        <f>ROUND(I1506*H1506,2)</f>
        <v>0</v>
      </c>
      <c r="K1506" s="247" t="s">
        <v>284</v>
      </c>
      <c r="L1506" s="46"/>
      <c r="M1506" s="252" t="s">
        <v>1</v>
      </c>
      <c r="N1506" s="253" t="s">
        <v>49</v>
      </c>
      <c r="O1506" s="93"/>
      <c r="P1506" s="254">
        <f>O1506*H1506</f>
        <v>0</v>
      </c>
      <c r="Q1506" s="254">
        <v>0</v>
      </c>
      <c r="R1506" s="254">
        <f>Q1506*H1506</f>
        <v>0</v>
      </c>
      <c r="S1506" s="254">
        <v>0</v>
      </c>
      <c r="T1506" s="255">
        <f>S1506*H1506</f>
        <v>0</v>
      </c>
      <c r="U1506" s="40"/>
      <c r="V1506" s="40"/>
      <c r="W1506" s="40"/>
      <c r="X1506" s="40"/>
      <c r="Y1506" s="40"/>
      <c r="Z1506" s="40"/>
      <c r="AA1506" s="40"/>
      <c r="AB1506" s="40"/>
      <c r="AC1506" s="40"/>
      <c r="AD1506" s="40"/>
      <c r="AE1506" s="40"/>
      <c r="AR1506" s="256" t="s">
        <v>332</v>
      </c>
      <c r="AT1506" s="256" t="s">
        <v>187</v>
      </c>
      <c r="AU1506" s="256" t="s">
        <v>99</v>
      </c>
      <c r="AY1506" s="18" t="s">
        <v>184</v>
      </c>
      <c r="BE1506" s="257">
        <f>IF(N1506="základní",J1506,0)</f>
        <v>0</v>
      </c>
      <c r="BF1506" s="257">
        <f>IF(N1506="snížená",J1506,0)</f>
        <v>0</v>
      </c>
      <c r="BG1506" s="257">
        <f>IF(N1506="zákl. přenesená",J1506,0)</f>
        <v>0</v>
      </c>
      <c r="BH1506" s="257">
        <f>IF(N1506="sníž. přenesená",J1506,0)</f>
        <v>0</v>
      </c>
      <c r="BI1506" s="257">
        <f>IF(N1506="nulová",J1506,0)</f>
        <v>0</v>
      </c>
      <c r="BJ1506" s="18" t="s">
        <v>99</v>
      </c>
      <c r="BK1506" s="257">
        <f>ROUND(I1506*H1506,2)</f>
        <v>0</v>
      </c>
      <c r="BL1506" s="18" t="s">
        <v>332</v>
      </c>
      <c r="BM1506" s="256" t="s">
        <v>2312</v>
      </c>
    </row>
    <row r="1507" s="2" customFormat="1">
      <c r="A1507" s="40"/>
      <c r="B1507" s="41"/>
      <c r="C1507" s="42"/>
      <c r="D1507" s="258" t="s">
        <v>194</v>
      </c>
      <c r="E1507" s="42"/>
      <c r="F1507" s="259" t="s">
        <v>2308</v>
      </c>
      <c r="G1507" s="42"/>
      <c r="H1507" s="42"/>
      <c r="I1507" s="156"/>
      <c r="J1507" s="42"/>
      <c r="K1507" s="42"/>
      <c r="L1507" s="46"/>
      <c r="M1507" s="260"/>
      <c r="N1507" s="261"/>
      <c r="O1507" s="93"/>
      <c r="P1507" s="93"/>
      <c r="Q1507" s="93"/>
      <c r="R1507" s="93"/>
      <c r="S1507" s="93"/>
      <c r="T1507" s="94"/>
      <c r="U1507" s="40"/>
      <c r="V1507" s="40"/>
      <c r="W1507" s="40"/>
      <c r="X1507" s="40"/>
      <c r="Y1507" s="40"/>
      <c r="Z1507" s="40"/>
      <c r="AA1507" s="40"/>
      <c r="AB1507" s="40"/>
      <c r="AC1507" s="40"/>
      <c r="AD1507" s="40"/>
      <c r="AE1507" s="40"/>
      <c r="AT1507" s="18" t="s">
        <v>194</v>
      </c>
      <c r="AU1507" s="18" t="s">
        <v>99</v>
      </c>
    </row>
    <row r="1508" s="2" customFormat="1" ht="16.5" customHeight="1">
      <c r="A1508" s="40"/>
      <c r="B1508" s="41"/>
      <c r="C1508" s="245" t="s">
        <v>2313</v>
      </c>
      <c r="D1508" s="245" t="s">
        <v>187</v>
      </c>
      <c r="E1508" s="246" t="s">
        <v>2314</v>
      </c>
      <c r="F1508" s="247" t="s">
        <v>2315</v>
      </c>
      <c r="G1508" s="248" t="s">
        <v>269</v>
      </c>
      <c r="H1508" s="249">
        <v>23.100000000000001</v>
      </c>
      <c r="I1508" s="250"/>
      <c r="J1508" s="251">
        <f>ROUND(I1508*H1508,2)</f>
        <v>0</v>
      </c>
      <c r="K1508" s="247" t="s">
        <v>284</v>
      </c>
      <c r="L1508" s="46"/>
      <c r="M1508" s="252" t="s">
        <v>1</v>
      </c>
      <c r="N1508" s="253" t="s">
        <v>49</v>
      </c>
      <c r="O1508" s="93"/>
      <c r="P1508" s="254">
        <f>O1508*H1508</f>
        <v>0</v>
      </c>
      <c r="Q1508" s="254">
        <v>0</v>
      </c>
      <c r="R1508" s="254">
        <f>Q1508*H1508</f>
        <v>0</v>
      </c>
      <c r="S1508" s="254">
        <v>0</v>
      </c>
      <c r="T1508" s="255">
        <f>S1508*H1508</f>
        <v>0</v>
      </c>
      <c r="U1508" s="40"/>
      <c r="V1508" s="40"/>
      <c r="W1508" s="40"/>
      <c r="X1508" s="40"/>
      <c r="Y1508" s="40"/>
      <c r="Z1508" s="40"/>
      <c r="AA1508" s="40"/>
      <c r="AB1508" s="40"/>
      <c r="AC1508" s="40"/>
      <c r="AD1508" s="40"/>
      <c r="AE1508" s="40"/>
      <c r="AR1508" s="256" t="s">
        <v>332</v>
      </c>
      <c r="AT1508" s="256" t="s">
        <v>187</v>
      </c>
      <c r="AU1508" s="256" t="s">
        <v>99</v>
      </c>
      <c r="AY1508" s="18" t="s">
        <v>184</v>
      </c>
      <c r="BE1508" s="257">
        <f>IF(N1508="základní",J1508,0)</f>
        <v>0</v>
      </c>
      <c r="BF1508" s="257">
        <f>IF(N1508="snížená",J1508,0)</f>
        <v>0</v>
      </c>
      <c r="BG1508" s="257">
        <f>IF(N1508="zákl. přenesená",J1508,0)</f>
        <v>0</v>
      </c>
      <c r="BH1508" s="257">
        <f>IF(N1508="sníž. přenesená",J1508,0)</f>
        <v>0</v>
      </c>
      <c r="BI1508" s="257">
        <f>IF(N1508="nulová",J1508,0)</f>
        <v>0</v>
      </c>
      <c r="BJ1508" s="18" t="s">
        <v>99</v>
      </c>
      <c r="BK1508" s="257">
        <f>ROUND(I1508*H1508,2)</f>
        <v>0</v>
      </c>
      <c r="BL1508" s="18" t="s">
        <v>332</v>
      </c>
      <c r="BM1508" s="256" t="s">
        <v>2316</v>
      </c>
    </row>
    <row r="1509" s="2" customFormat="1">
      <c r="A1509" s="40"/>
      <c r="B1509" s="41"/>
      <c r="C1509" s="42"/>
      <c r="D1509" s="258" t="s">
        <v>194</v>
      </c>
      <c r="E1509" s="42"/>
      <c r="F1509" s="259" t="s">
        <v>2308</v>
      </c>
      <c r="G1509" s="42"/>
      <c r="H1509" s="42"/>
      <c r="I1509" s="156"/>
      <c r="J1509" s="42"/>
      <c r="K1509" s="42"/>
      <c r="L1509" s="46"/>
      <c r="M1509" s="260"/>
      <c r="N1509" s="261"/>
      <c r="O1509" s="93"/>
      <c r="P1509" s="93"/>
      <c r="Q1509" s="93"/>
      <c r="R1509" s="93"/>
      <c r="S1509" s="93"/>
      <c r="T1509" s="94"/>
      <c r="U1509" s="40"/>
      <c r="V1509" s="40"/>
      <c r="W1509" s="40"/>
      <c r="X1509" s="40"/>
      <c r="Y1509" s="40"/>
      <c r="Z1509" s="40"/>
      <c r="AA1509" s="40"/>
      <c r="AB1509" s="40"/>
      <c r="AC1509" s="40"/>
      <c r="AD1509" s="40"/>
      <c r="AE1509" s="40"/>
      <c r="AT1509" s="18" t="s">
        <v>194</v>
      </c>
      <c r="AU1509" s="18" t="s">
        <v>99</v>
      </c>
    </row>
    <row r="1510" s="2" customFormat="1" ht="16.5" customHeight="1">
      <c r="A1510" s="40"/>
      <c r="B1510" s="41"/>
      <c r="C1510" s="245" t="s">
        <v>2317</v>
      </c>
      <c r="D1510" s="245" t="s">
        <v>187</v>
      </c>
      <c r="E1510" s="246" t="s">
        <v>2318</v>
      </c>
      <c r="F1510" s="247" t="s">
        <v>2319</v>
      </c>
      <c r="G1510" s="248" t="s">
        <v>269</v>
      </c>
      <c r="H1510" s="249">
        <v>6.5999999999999996</v>
      </c>
      <c r="I1510" s="250"/>
      <c r="J1510" s="251">
        <f>ROUND(I1510*H1510,2)</f>
        <v>0</v>
      </c>
      <c r="K1510" s="247" t="s">
        <v>284</v>
      </c>
      <c r="L1510" s="46"/>
      <c r="M1510" s="252" t="s">
        <v>1</v>
      </c>
      <c r="N1510" s="253" t="s">
        <v>49</v>
      </c>
      <c r="O1510" s="93"/>
      <c r="P1510" s="254">
        <f>O1510*H1510</f>
        <v>0</v>
      </c>
      <c r="Q1510" s="254">
        <v>0</v>
      </c>
      <c r="R1510" s="254">
        <f>Q1510*H1510</f>
        <v>0</v>
      </c>
      <c r="S1510" s="254">
        <v>0</v>
      </c>
      <c r="T1510" s="255">
        <f>S1510*H1510</f>
        <v>0</v>
      </c>
      <c r="U1510" s="40"/>
      <c r="V1510" s="40"/>
      <c r="W1510" s="40"/>
      <c r="X1510" s="40"/>
      <c r="Y1510" s="40"/>
      <c r="Z1510" s="40"/>
      <c r="AA1510" s="40"/>
      <c r="AB1510" s="40"/>
      <c r="AC1510" s="40"/>
      <c r="AD1510" s="40"/>
      <c r="AE1510" s="40"/>
      <c r="AR1510" s="256" t="s">
        <v>332</v>
      </c>
      <c r="AT1510" s="256" t="s">
        <v>187</v>
      </c>
      <c r="AU1510" s="256" t="s">
        <v>99</v>
      </c>
      <c r="AY1510" s="18" t="s">
        <v>184</v>
      </c>
      <c r="BE1510" s="257">
        <f>IF(N1510="základní",J1510,0)</f>
        <v>0</v>
      </c>
      <c r="BF1510" s="257">
        <f>IF(N1510="snížená",J1510,0)</f>
        <v>0</v>
      </c>
      <c r="BG1510" s="257">
        <f>IF(N1510="zákl. přenesená",J1510,0)</f>
        <v>0</v>
      </c>
      <c r="BH1510" s="257">
        <f>IF(N1510="sníž. přenesená",J1510,0)</f>
        <v>0</v>
      </c>
      <c r="BI1510" s="257">
        <f>IF(N1510="nulová",J1510,0)</f>
        <v>0</v>
      </c>
      <c r="BJ1510" s="18" t="s">
        <v>99</v>
      </c>
      <c r="BK1510" s="257">
        <f>ROUND(I1510*H1510,2)</f>
        <v>0</v>
      </c>
      <c r="BL1510" s="18" t="s">
        <v>332</v>
      </c>
      <c r="BM1510" s="256" t="s">
        <v>2320</v>
      </c>
    </row>
    <row r="1511" s="2" customFormat="1">
      <c r="A1511" s="40"/>
      <c r="B1511" s="41"/>
      <c r="C1511" s="42"/>
      <c r="D1511" s="258" t="s">
        <v>194</v>
      </c>
      <c r="E1511" s="42"/>
      <c r="F1511" s="259" t="s">
        <v>2308</v>
      </c>
      <c r="G1511" s="42"/>
      <c r="H1511" s="42"/>
      <c r="I1511" s="156"/>
      <c r="J1511" s="42"/>
      <c r="K1511" s="42"/>
      <c r="L1511" s="46"/>
      <c r="M1511" s="260"/>
      <c r="N1511" s="261"/>
      <c r="O1511" s="93"/>
      <c r="P1511" s="93"/>
      <c r="Q1511" s="93"/>
      <c r="R1511" s="93"/>
      <c r="S1511" s="93"/>
      <c r="T1511" s="94"/>
      <c r="U1511" s="40"/>
      <c r="V1511" s="40"/>
      <c r="W1511" s="40"/>
      <c r="X1511" s="40"/>
      <c r="Y1511" s="40"/>
      <c r="Z1511" s="40"/>
      <c r="AA1511" s="40"/>
      <c r="AB1511" s="40"/>
      <c r="AC1511" s="40"/>
      <c r="AD1511" s="40"/>
      <c r="AE1511" s="40"/>
      <c r="AT1511" s="18" t="s">
        <v>194</v>
      </c>
      <c r="AU1511" s="18" t="s">
        <v>99</v>
      </c>
    </row>
    <row r="1512" s="2" customFormat="1" ht="16.5" customHeight="1">
      <c r="A1512" s="40"/>
      <c r="B1512" s="41"/>
      <c r="C1512" s="245" t="s">
        <v>2321</v>
      </c>
      <c r="D1512" s="245" t="s">
        <v>187</v>
      </c>
      <c r="E1512" s="246" t="s">
        <v>2322</v>
      </c>
      <c r="F1512" s="247" t="s">
        <v>2323</v>
      </c>
      <c r="G1512" s="248" t="s">
        <v>269</v>
      </c>
      <c r="H1512" s="249">
        <v>35.100000000000001</v>
      </c>
      <c r="I1512" s="250"/>
      <c r="J1512" s="251">
        <f>ROUND(I1512*H1512,2)</f>
        <v>0</v>
      </c>
      <c r="K1512" s="247" t="s">
        <v>284</v>
      </c>
      <c r="L1512" s="46"/>
      <c r="M1512" s="252" t="s">
        <v>1</v>
      </c>
      <c r="N1512" s="253" t="s">
        <v>49</v>
      </c>
      <c r="O1512" s="93"/>
      <c r="P1512" s="254">
        <f>O1512*H1512</f>
        <v>0</v>
      </c>
      <c r="Q1512" s="254">
        <v>0</v>
      </c>
      <c r="R1512" s="254">
        <f>Q1512*H1512</f>
        <v>0</v>
      </c>
      <c r="S1512" s="254">
        <v>0</v>
      </c>
      <c r="T1512" s="255">
        <f>S1512*H1512</f>
        <v>0</v>
      </c>
      <c r="U1512" s="40"/>
      <c r="V1512" s="40"/>
      <c r="W1512" s="40"/>
      <c r="X1512" s="40"/>
      <c r="Y1512" s="40"/>
      <c r="Z1512" s="40"/>
      <c r="AA1512" s="40"/>
      <c r="AB1512" s="40"/>
      <c r="AC1512" s="40"/>
      <c r="AD1512" s="40"/>
      <c r="AE1512" s="40"/>
      <c r="AR1512" s="256" t="s">
        <v>332</v>
      </c>
      <c r="AT1512" s="256" t="s">
        <v>187</v>
      </c>
      <c r="AU1512" s="256" t="s">
        <v>99</v>
      </c>
      <c r="AY1512" s="18" t="s">
        <v>184</v>
      </c>
      <c r="BE1512" s="257">
        <f>IF(N1512="základní",J1512,0)</f>
        <v>0</v>
      </c>
      <c r="BF1512" s="257">
        <f>IF(N1512="snížená",J1512,0)</f>
        <v>0</v>
      </c>
      <c r="BG1512" s="257">
        <f>IF(N1512="zákl. přenesená",J1512,0)</f>
        <v>0</v>
      </c>
      <c r="BH1512" s="257">
        <f>IF(N1512="sníž. přenesená",J1512,0)</f>
        <v>0</v>
      </c>
      <c r="BI1512" s="257">
        <f>IF(N1512="nulová",J1512,0)</f>
        <v>0</v>
      </c>
      <c r="BJ1512" s="18" t="s">
        <v>99</v>
      </c>
      <c r="BK1512" s="257">
        <f>ROUND(I1512*H1512,2)</f>
        <v>0</v>
      </c>
      <c r="BL1512" s="18" t="s">
        <v>332</v>
      </c>
      <c r="BM1512" s="256" t="s">
        <v>2324</v>
      </c>
    </row>
    <row r="1513" s="2" customFormat="1">
      <c r="A1513" s="40"/>
      <c r="B1513" s="41"/>
      <c r="C1513" s="42"/>
      <c r="D1513" s="258" t="s">
        <v>194</v>
      </c>
      <c r="E1513" s="42"/>
      <c r="F1513" s="259" t="s">
        <v>2308</v>
      </c>
      <c r="G1513" s="42"/>
      <c r="H1513" s="42"/>
      <c r="I1513" s="156"/>
      <c r="J1513" s="42"/>
      <c r="K1513" s="42"/>
      <c r="L1513" s="46"/>
      <c r="M1513" s="260"/>
      <c r="N1513" s="261"/>
      <c r="O1513" s="93"/>
      <c r="P1513" s="93"/>
      <c r="Q1513" s="93"/>
      <c r="R1513" s="93"/>
      <c r="S1513" s="93"/>
      <c r="T1513" s="94"/>
      <c r="U1513" s="40"/>
      <c r="V1513" s="40"/>
      <c r="W1513" s="40"/>
      <c r="X1513" s="40"/>
      <c r="Y1513" s="40"/>
      <c r="Z1513" s="40"/>
      <c r="AA1513" s="40"/>
      <c r="AB1513" s="40"/>
      <c r="AC1513" s="40"/>
      <c r="AD1513" s="40"/>
      <c r="AE1513" s="40"/>
      <c r="AT1513" s="18" t="s">
        <v>194</v>
      </c>
      <c r="AU1513" s="18" t="s">
        <v>99</v>
      </c>
    </row>
    <row r="1514" s="2" customFormat="1" ht="16.5" customHeight="1">
      <c r="A1514" s="40"/>
      <c r="B1514" s="41"/>
      <c r="C1514" s="245" t="s">
        <v>2325</v>
      </c>
      <c r="D1514" s="245" t="s">
        <v>187</v>
      </c>
      <c r="E1514" s="246" t="s">
        <v>2326</v>
      </c>
      <c r="F1514" s="247" t="s">
        <v>2327</v>
      </c>
      <c r="G1514" s="248" t="s">
        <v>269</v>
      </c>
      <c r="H1514" s="249">
        <v>17.550000000000001</v>
      </c>
      <c r="I1514" s="250"/>
      <c r="J1514" s="251">
        <f>ROUND(I1514*H1514,2)</f>
        <v>0</v>
      </c>
      <c r="K1514" s="247" t="s">
        <v>284</v>
      </c>
      <c r="L1514" s="46"/>
      <c r="M1514" s="252" t="s">
        <v>1</v>
      </c>
      <c r="N1514" s="253" t="s">
        <v>49</v>
      </c>
      <c r="O1514" s="93"/>
      <c r="P1514" s="254">
        <f>O1514*H1514</f>
        <v>0</v>
      </c>
      <c r="Q1514" s="254">
        <v>0</v>
      </c>
      <c r="R1514" s="254">
        <f>Q1514*H1514</f>
        <v>0</v>
      </c>
      <c r="S1514" s="254">
        <v>0</v>
      </c>
      <c r="T1514" s="255">
        <f>S1514*H1514</f>
        <v>0</v>
      </c>
      <c r="U1514" s="40"/>
      <c r="V1514" s="40"/>
      <c r="W1514" s="40"/>
      <c r="X1514" s="40"/>
      <c r="Y1514" s="40"/>
      <c r="Z1514" s="40"/>
      <c r="AA1514" s="40"/>
      <c r="AB1514" s="40"/>
      <c r="AC1514" s="40"/>
      <c r="AD1514" s="40"/>
      <c r="AE1514" s="40"/>
      <c r="AR1514" s="256" t="s">
        <v>332</v>
      </c>
      <c r="AT1514" s="256" t="s">
        <v>187</v>
      </c>
      <c r="AU1514" s="256" t="s">
        <v>99</v>
      </c>
      <c r="AY1514" s="18" t="s">
        <v>184</v>
      </c>
      <c r="BE1514" s="257">
        <f>IF(N1514="základní",J1514,0)</f>
        <v>0</v>
      </c>
      <c r="BF1514" s="257">
        <f>IF(N1514="snížená",J1514,0)</f>
        <v>0</v>
      </c>
      <c r="BG1514" s="257">
        <f>IF(N1514="zákl. přenesená",J1514,0)</f>
        <v>0</v>
      </c>
      <c r="BH1514" s="257">
        <f>IF(N1514="sníž. přenesená",J1514,0)</f>
        <v>0</v>
      </c>
      <c r="BI1514" s="257">
        <f>IF(N1514="nulová",J1514,0)</f>
        <v>0</v>
      </c>
      <c r="BJ1514" s="18" t="s">
        <v>99</v>
      </c>
      <c r="BK1514" s="257">
        <f>ROUND(I1514*H1514,2)</f>
        <v>0</v>
      </c>
      <c r="BL1514" s="18" t="s">
        <v>332</v>
      </c>
      <c r="BM1514" s="256" t="s">
        <v>2328</v>
      </c>
    </row>
    <row r="1515" s="2" customFormat="1">
      <c r="A1515" s="40"/>
      <c r="B1515" s="41"/>
      <c r="C1515" s="42"/>
      <c r="D1515" s="258" t="s">
        <v>194</v>
      </c>
      <c r="E1515" s="42"/>
      <c r="F1515" s="259" t="s">
        <v>2308</v>
      </c>
      <c r="G1515" s="42"/>
      <c r="H1515" s="42"/>
      <c r="I1515" s="156"/>
      <c r="J1515" s="42"/>
      <c r="K1515" s="42"/>
      <c r="L1515" s="46"/>
      <c r="M1515" s="260"/>
      <c r="N1515" s="261"/>
      <c r="O1515" s="93"/>
      <c r="P1515" s="93"/>
      <c r="Q1515" s="93"/>
      <c r="R1515" s="93"/>
      <c r="S1515" s="93"/>
      <c r="T1515" s="94"/>
      <c r="U1515" s="40"/>
      <c r="V1515" s="40"/>
      <c r="W1515" s="40"/>
      <c r="X1515" s="40"/>
      <c r="Y1515" s="40"/>
      <c r="Z1515" s="40"/>
      <c r="AA1515" s="40"/>
      <c r="AB1515" s="40"/>
      <c r="AC1515" s="40"/>
      <c r="AD1515" s="40"/>
      <c r="AE1515" s="40"/>
      <c r="AT1515" s="18" t="s">
        <v>194</v>
      </c>
      <c r="AU1515" s="18" t="s">
        <v>99</v>
      </c>
    </row>
    <row r="1516" s="2" customFormat="1" ht="16.5" customHeight="1">
      <c r="A1516" s="40"/>
      <c r="B1516" s="41"/>
      <c r="C1516" s="245" t="s">
        <v>2329</v>
      </c>
      <c r="D1516" s="245" t="s">
        <v>187</v>
      </c>
      <c r="E1516" s="246" t="s">
        <v>2330</v>
      </c>
      <c r="F1516" s="247" t="s">
        <v>2331</v>
      </c>
      <c r="G1516" s="248" t="s">
        <v>1882</v>
      </c>
      <c r="H1516" s="249">
        <v>17</v>
      </c>
      <c r="I1516" s="250"/>
      <c r="J1516" s="251">
        <f>ROUND(I1516*H1516,2)</f>
        <v>0</v>
      </c>
      <c r="K1516" s="247" t="s">
        <v>284</v>
      </c>
      <c r="L1516" s="46"/>
      <c r="M1516" s="252" t="s">
        <v>1</v>
      </c>
      <c r="N1516" s="253" t="s">
        <v>49</v>
      </c>
      <c r="O1516" s="93"/>
      <c r="P1516" s="254">
        <f>O1516*H1516</f>
        <v>0</v>
      </c>
      <c r="Q1516" s="254">
        <v>0</v>
      </c>
      <c r="R1516" s="254">
        <f>Q1516*H1516</f>
        <v>0</v>
      </c>
      <c r="S1516" s="254">
        <v>0</v>
      </c>
      <c r="T1516" s="255">
        <f>S1516*H1516</f>
        <v>0</v>
      </c>
      <c r="U1516" s="40"/>
      <c r="V1516" s="40"/>
      <c r="W1516" s="40"/>
      <c r="X1516" s="40"/>
      <c r="Y1516" s="40"/>
      <c r="Z1516" s="40"/>
      <c r="AA1516" s="40"/>
      <c r="AB1516" s="40"/>
      <c r="AC1516" s="40"/>
      <c r="AD1516" s="40"/>
      <c r="AE1516" s="40"/>
      <c r="AR1516" s="256" t="s">
        <v>332</v>
      </c>
      <c r="AT1516" s="256" t="s">
        <v>187</v>
      </c>
      <c r="AU1516" s="256" t="s">
        <v>99</v>
      </c>
      <c r="AY1516" s="18" t="s">
        <v>184</v>
      </c>
      <c r="BE1516" s="257">
        <f>IF(N1516="základní",J1516,0)</f>
        <v>0</v>
      </c>
      <c r="BF1516" s="257">
        <f>IF(N1516="snížená",J1516,0)</f>
        <v>0</v>
      </c>
      <c r="BG1516" s="257">
        <f>IF(N1516="zákl. přenesená",J1516,0)</f>
        <v>0</v>
      </c>
      <c r="BH1516" s="257">
        <f>IF(N1516="sníž. přenesená",J1516,0)</f>
        <v>0</v>
      </c>
      <c r="BI1516" s="257">
        <f>IF(N1516="nulová",J1516,0)</f>
        <v>0</v>
      </c>
      <c r="BJ1516" s="18" t="s">
        <v>99</v>
      </c>
      <c r="BK1516" s="257">
        <f>ROUND(I1516*H1516,2)</f>
        <v>0</v>
      </c>
      <c r="BL1516" s="18" t="s">
        <v>332</v>
      </c>
      <c r="BM1516" s="256" t="s">
        <v>2332</v>
      </c>
    </row>
    <row r="1517" s="2" customFormat="1">
      <c r="A1517" s="40"/>
      <c r="B1517" s="41"/>
      <c r="C1517" s="42"/>
      <c r="D1517" s="258" t="s">
        <v>194</v>
      </c>
      <c r="E1517" s="42"/>
      <c r="F1517" s="259" t="s">
        <v>2308</v>
      </c>
      <c r="G1517" s="42"/>
      <c r="H1517" s="42"/>
      <c r="I1517" s="156"/>
      <c r="J1517" s="42"/>
      <c r="K1517" s="42"/>
      <c r="L1517" s="46"/>
      <c r="M1517" s="260"/>
      <c r="N1517" s="261"/>
      <c r="O1517" s="93"/>
      <c r="P1517" s="93"/>
      <c r="Q1517" s="93"/>
      <c r="R1517" s="93"/>
      <c r="S1517" s="93"/>
      <c r="T1517" s="94"/>
      <c r="U1517" s="40"/>
      <c r="V1517" s="40"/>
      <c r="W1517" s="40"/>
      <c r="X1517" s="40"/>
      <c r="Y1517" s="40"/>
      <c r="Z1517" s="40"/>
      <c r="AA1517" s="40"/>
      <c r="AB1517" s="40"/>
      <c r="AC1517" s="40"/>
      <c r="AD1517" s="40"/>
      <c r="AE1517" s="40"/>
      <c r="AT1517" s="18" t="s">
        <v>194</v>
      </c>
      <c r="AU1517" s="18" t="s">
        <v>99</v>
      </c>
    </row>
    <row r="1518" s="2" customFormat="1" ht="16.5" customHeight="1">
      <c r="A1518" s="40"/>
      <c r="B1518" s="41"/>
      <c r="C1518" s="245" t="s">
        <v>2333</v>
      </c>
      <c r="D1518" s="245" t="s">
        <v>187</v>
      </c>
      <c r="E1518" s="246" t="s">
        <v>2334</v>
      </c>
      <c r="F1518" s="247" t="s">
        <v>2335</v>
      </c>
      <c r="G1518" s="248" t="s">
        <v>1882</v>
      </c>
      <c r="H1518" s="249">
        <v>12</v>
      </c>
      <c r="I1518" s="250"/>
      <c r="J1518" s="251">
        <f>ROUND(I1518*H1518,2)</f>
        <v>0</v>
      </c>
      <c r="K1518" s="247" t="s">
        <v>284</v>
      </c>
      <c r="L1518" s="46"/>
      <c r="M1518" s="252" t="s">
        <v>1</v>
      </c>
      <c r="N1518" s="253" t="s">
        <v>49</v>
      </c>
      <c r="O1518" s="93"/>
      <c r="P1518" s="254">
        <f>O1518*H1518</f>
        <v>0</v>
      </c>
      <c r="Q1518" s="254">
        <v>0</v>
      </c>
      <c r="R1518" s="254">
        <f>Q1518*H1518</f>
        <v>0</v>
      </c>
      <c r="S1518" s="254">
        <v>0</v>
      </c>
      <c r="T1518" s="255">
        <f>S1518*H1518</f>
        <v>0</v>
      </c>
      <c r="U1518" s="40"/>
      <c r="V1518" s="40"/>
      <c r="W1518" s="40"/>
      <c r="X1518" s="40"/>
      <c r="Y1518" s="40"/>
      <c r="Z1518" s="40"/>
      <c r="AA1518" s="40"/>
      <c r="AB1518" s="40"/>
      <c r="AC1518" s="40"/>
      <c r="AD1518" s="40"/>
      <c r="AE1518" s="40"/>
      <c r="AR1518" s="256" t="s">
        <v>332</v>
      </c>
      <c r="AT1518" s="256" t="s">
        <v>187</v>
      </c>
      <c r="AU1518" s="256" t="s">
        <v>99</v>
      </c>
      <c r="AY1518" s="18" t="s">
        <v>184</v>
      </c>
      <c r="BE1518" s="257">
        <f>IF(N1518="základní",J1518,0)</f>
        <v>0</v>
      </c>
      <c r="BF1518" s="257">
        <f>IF(N1518="snížená",J1518,0)</f>
        <v>0</v>
      </c>
      <c r="BG1518" s="257">
        <f>IF(N1518="zákl. přenesená",J1518,0)</f>
        <v>0</v>
      </c>
      <c r="BH1518" s="257">
        <f>IF(N1518="sníž. přenesená",J1518,0)</f>
        <v>0</v>
      </c>
      <c r="BI1518" s="257">
        <f>IF(N1518="nulová",J1518,0)</f>
        <v>0</v>
      </c>
      <c r="BJ1518" s="18" t="s">
        <v>99</v>
      </c>
      <c r="BK1518" s="257">
        <f>ROUND(I1518*H1518,2)</f>
        <v>0</v>
      </c>
      <c r="BL1518" s="18" t="s">
        <v>332</v>
      </c>
      <c r="BM1518" s="256" t="s">
        <v>2336</v>
      </c>
    </row>
    <row r="1519" s="2" customFormat="1">
      <c r="A1519" s="40"/>
      <c r="B1519" s="41"/>
      <c r="C1519" s="42"/>
      <c r="D1519" s="258" t="s">
        <v>194</v>
      </c>
      <c r="E1519" s="42"/>
      <c r="F1519" s="259" t="s">
        <v>2308</v>
      </c>
      <c r="G1519" s="42"/>
      <c r="H1519" s="42"/>
      <c r="I1519" s="156"/>
      <c r="J1519" s="42"/>
      <c r="K1519" s="42"/>
      <c r="L1519" s="46"/>
      <c r="M1519" s="260"/>
      <c r="N1519" s="261"/>
      <c r="O1519" s="93"/>
      <c r="P1519" s="93"/>
      <c r="Q1519" s="93"/>
      <c r="R1519" s="93"/>
      <c r="S1519" s="93"/>
      <c r="T1519" s="94"/>
      <c r="U1519" s="40"/>
      <c r="V1519" s="40"/>
      <c r="W1519" s="40"/>
      <c r="X1519" s="40"/>
      <c r="Y1519" s="40"/>
      <c r="Z1519" s="40"/>
      <c r="AA1519" s="40"/>
      <c r="AB1519" s="40"/>
      <c r="AC1519" s="40"/>
      <c r="AD1519" s="40"/>
      <c r="AE1519" s="40"/>
      <c r="AT1519" s="18" t="s">
        <v>194</v>
      </c>
      <c r="AU1519" s="18" t="s">
        <v>99</v>
      </c>
    </row>
    <row r="1520" s="2" customFormat="1" ht="16.5" customHeight="1">
      <c r="A1520" s="40"/>
      <c r="B1520" s="41"/>
      <c r="C1520" s="245" t="s">
        <v>2337</v>
      </c>
      <c r="D1520" s="245" t="s">
        <v>187</v>
      </c>
      <c r="E1520" s="246" t="s">
        <v>2338</v>
      </c>
      <c r="F1520" s="247" t="s">
        <v>2339</v>
      </c>
      <c r="G1520" s="248" t="s">
        <v>1882</v>
      </c>
      <c r="H1520" s="249">
        <v>14</v>
      </c>
      <c r="I1520" s="250"/>
      <c r="J1520" s="251">
        <f>ROUND(I1520*H1520,2)</f>
        <v>0</v>
      </c>
      <c r="K1520" s="247" t="s">
        <v>284</v>
      </c>
      <c r="L1520" s="46"/>
      <c r="M1520" s="252" t="s">
        <v>1</v>
      </c>
      <c r="N1520" s="253" t="s">
        <v>49</v>
      </c>
      <c r="O1520" s="93"/>
      <c r="P1520" s="254">
        <f>O1520*H1520</f>
        <v>0</v>
      </c>
      <c r="Q1520" s="254">
        <v>0</v>
      </c>
      <c r="R1520" s="254">
        <f>Q1520*H1520</f>
        <v>0</v>
      </c>
      <c r="S1520" s="254">
        <v>0</v>
      </c>
      <c r="T1520" s="255">
        <f>S1520*H1520</f>
        <v>0</v>
      </c>
      <c r="U1520" s="40"/>
      <c r="V1520" s="40"/>
      <c r="W1520" s="40"/>
      <c r="X1520" s="40"/>
      <c r="Y1520" s="40"/>
      <c r="Z1520" s="40"/>
      <c r="AA1520" s="40"/>
      <c r="AB1520" s="40"/>
      <c r="AC1520" s="40"/>
      <c r="AD1520" s="40"/>
      <c r="AE1520" s="40"/>
      <c r="AR1520" s="256" t="s">
        <v>332</v>
      </c>
      <c r="AT1520" s="256" t="s">
        <v>187</v>
      </c>
      <c r="AU1520" s="256" t="s">
        <v>99</v>
      </c>
      <c r="AY1520" s="18" t="s">
        <v>184</v>
      </c>
      <c r="BE1520" s="257">
        <f>IF(N1520="základní",J1520,0)</f>
        <v>0</v>
      </c>
      <c r="BF1520" s="257">
        <f>IF(N1520="snížená",J1520,0)</f>
        <v>0</v>
      </c>
      <c r="BG1520" s="257">
        <f>IF(N1520="zákl. přenesená",J1520,0)</f>
        <v>0</v>
      </c>
      <c r="BH1520" s="257">
        <f>IF(N1520="sníž. přenesená",J1520,0)</f>
        <v>0</v>
      </c>
      <c r="BI1520" s="257">
        <f>IF(N1520="nulová",J1520,0)</f>
        <v>0</v>
      </c>
      <c r="BJ1520" s="18" t="s">
        <v>99</v>
      </c>
      <c r="BK1520" s="257">
        <f>ROUND(I1520*H1520,2)</f>
        <v>0</v>
      </c>
      <c r="BL1520" s="18" t="s">
        <v>332</v>
      </c>
      <c r="BM1520" s="256" t="s">
        <v>2340</v>
      </c>
    </row>
    <row r="1521" s="2" customFormat="1">
      <c r="A1521" s="40"/>
      <c r="B1521" s="41"/>
      <c r="C1521" s="42"/>
      <c r="D1521" s="258" t="s">
        <v>194</v>
      </c>
      <c r="E1521" s="42"/>
      <c r="F1521" s="259" t="s">
        <v>2308</v>
      </c>
      <c r="G1521" s="42"/>
      <c r="H1521" s="42"/>
      <c r="I1521" s="156"/>
      <c r="J1521" s="42"/>
      <c r="K1521" s="42"/>
      <c r="L1521" s="46"/>
      <c r="M1521" s="260"/>
      <c r="N1521" s="261"/>
      <c r="O1521" s="93"/>
      <c r="P1521" s="93"/>
      <c r="Q1521" s="93"/>
      <c r="R1521" s="93"/>
      <c r="S1521" s="93"/>
      <c r="T1521" s="94"/>
      <c r="U1521" s="40"/>
      <c r="V1521" s="40"/>
      <c r="W1521" s="40"/>
      <c r="X1521" s="40"/>
      <c r="Y1521" s="40"/>
      <c r="Z1521" s="40"/>
      <c r="AA1521" s="40"/>
      <c r="AB1521" s="40"/>
      <c r="AC1521" s="40"/>
      <c r="AD1521" s="40"/>
      <c r="AE1521" s="40"/>
      <c r="AT1521" s="18" t="s">
        <v>194</v>
      </c>
      <c r="AU1521" s="18" t="s">
        <v>99</v>
      </c>
    </row>
    <row r="1522" s="2" customFormat="1" ht="16.5" customHeight="1">
      <c r="A1522" s="40"/>
      <c r="B1522" s="41"/>
      <c r="C1522" s="245" t="s">
        <v>2341</v>
      </c>
      <c r="D1522" s="245" t="s">
        <v>187</v>
      </c>
      <c r="E1522" s="246" t="s">
        <v>2342</v>
      </c>
      <c r="F1522" s="247" t="s">
        <v>2343</v>
      </c>
      <c r="G1522" s="248" t="s">
        <v>1882</v>
      </c>
      <c r="H1522" s="249">
        <v>17</v>
      </c>
      <c r="I1522" s="250"/>
      <c r="J1522" s="251">
        <f>ROUND(I1522*H1522,2)</f>
        <v>0</v>
      </c>
      <c r="K1522" s="247" t="s">
        <v>284</v>
      </c>
      <c r="L1522" s="46"/>
      <c r="M1522" s="252" t="s">
        <v>1</v>
      </c>
      <c r="N1522" s="253" t="s">
        <v>49</v>
      </c>
      <c r="O1522" s="93"/>
      <c r="P1522" s="254">
        <f>O1522*H1522</f>
        <v>0</v>
      </c>
      <c r="Q1522" s="254">
        <v>0</v>
      </c>
      <c r="R1522" s="254">
        <f>Q1522*H1522</f>
        <v>0</v>
      </c>
      <c r="S1522" s="254">
        <v>0</v>
      </c>
      <c r="T1522" s="255">
        <f>S1522*H1522</f>
        <v>0</v>
      </c>
      <c r="U1522" s="40"/>
      <c r="V1522" s="40"/>
      <c r="W1522" s="40"/>
      <c r="X1522" s="40"/>
      <c r="Y1522" s="40"/>
      <c r="Z1522" s="40"/>
      <c r="AA1522" s="40"/>
      <c r="AB1522" s="40"/>
      <c r="AC1522" s="40"/>
      <c r="AD1522" s="40"/>
      <c r="AE1522" s="40"/>
      <c r="AR1522" s="256" t="s">
        <v>332</v>
      </c>
      <c r="AT1522" s="256" t="s">
        <v>187</v>
      </c>
      <c r="AU1522" s="256" t="s">
        <v>99</v>
      </c>
      <c r="AY1522" s="18" t="s">
        <v>184</v>
      </c>
      <c r="BE1522" s="257">
        <f>IF(N1522="základní",J1522,0)</f>
        <v>0</v>
      </c>
      <c r="BF1522" s="257">
        <f>IF(N1522="snížená",J1522,0)</f>
        <v>0</v>
      </c>
      <c r="BG1522" s="257">
        <f>IF(N1522="zákl. přenesená",J1522,0)</f>
        <v>0</v>
      </c>
      <c r="BH1522" s="257">
        <f>IF(N1522="sníž. přenesená",J1522,0)</f>
        <v>0</v>
      </c>
      <c r="BI1522" s="257">
        <f>IF(N1522="nulová",J1522,0)</f>
        <v>0</v>
      </c>
      <c r="BJ1522" s="18" t="s">
        <v>99</v>
      </c>
      <c r="BK1522" s="257">
        <f>ROUND(I1522*H1522,2)</f>
        <v>0</v>
      </c>
      <c r="BL1522" s="18" t="s">
        <v>332</v>
      </c>
      <c r="BM1522" s="256" t="s">
        <v>2344</v>
      </c>
    </row>
    <row r="1523" s="2" customFormat="1">
      <c r="A1523" s="40"/>
      <c r="B1523" s="41"/>
      <c r="C1523" s="42"/>
      <c r="D1523" s="258" t="s">
        <v>194</v>
      </c>
      <c r="E1523" s="42"/>
      <c r="F1523" s="259" t="s">
        <v>2308</v>
      </c>
      <c r="G1523" s="42"/>
      <c r="H1523" s="42"/>
      <c r="I1523" s="156"/>
      <c r="J1523" s="42"/>
      <c r="K1523" s="42"/>
      <c r="L1523" s="46"/>
      <c r="M1523" s="260"/>
      <c r="N1523" s="261"/>
      <c r="O1523" s="93"/>
      <c r="P1523" s="93"/>
      <c r="Q1523" s="93"/>
      <c r="R1523" s="93"/>
      <c r="S1523" s="93"/>
      <c r="T1523" s="94"/>
      <c r="U1523" s="40"/>
      <c r="V1523" s="40"/>
      <c r="W1523" s="40"/>
      <c r="X1523" s="40"/>
      <c r="Y1523" s="40"/>
      <c r="Z1523" s="40"/>
      <c r="AA1523" s="40"/>
      <c r="AB1523" s="40"/>
      <c r="AC1523" s="40"/>
      <c r="AD1523" s="40"/>
      <c r="AE1523" s="40"/>
      <c r="AT1523" s="18" t="s">
        <v>194</v>
      </c>
      <c r="AU1523" s="18" t="s">
        <v>99</v>
      </c>
    </row>
    <row r="1524" s="2" customFormat="1" ht="16.5" customHeight="1">
      <c r="A1524" s="40"/>
      <c r="B1524" s="41"/>
      <c r="C1524" s="245" t="s">
        <v>2345</v>
      </c>
      <c r="D1524" s="245" t="s">
        <v>187</v>
      </c>
      <c r="E1524" s="246" t="s">
        <v>2346</v>
      </c>
      <c r="F1524" s="247" t="s">
        <v>2347</v>
      </c>
      <c r="G1524" s="248" t="s">
        <v>1882</v>
      </c>
      <c r="H1524" s="249">
        <v>11</v>
      </c>
      <c r="I1524" s="250"/>
      <c r="J1524" s="251">
        <f>ROUND(I1524*H1524,2)</f>
        <v>0</v>
      </c>
      <c r="K1524" s="247" t="s">
        <v>284</v>
      </c>
      <c r="L1524" s="46"/>
      <c r="M1524" s="252" t="s">
        <v>1</v>
      </c>
      <c r="N1524" s="253" t="s">
        <v>49</v>
      </c>
      <c r="O1524" s="93"/>
      <c r="P1524" s="254">
        <f>O1524*H1524</f>
        <v>0</v>
      </c>
      <c r="Q1524" s="254">
        <v>0</v>
      </c>
      <c r="R1524" s="254">
        <f>Q1524*H1524</f>
        <v>0</v>
      </c>
      <c r="S1524" s="254">
        <v>0</v>
      </c>
      <c r="T1524" s="255">
        <f>S1524*H1524</f>
        <v>0</v>
      </c>
      <c r="U1524" s="40"/>
      <c r="V1524" s="40"/>
      <c r="W1524" s="40"/>
      <c r="X1524" s="40"/>
      <c r="Y1524" s="40"/>
      <c r="Z1524" s="40"/>
      <c r="AA1524" s="40"/>
      <c r="AB1524" s="40"/>
      <c r="AC1524" s="40"/>
      <c r="AD1524" s="40"/>
      <c r="AE1524" s="40"/>
      <c r="AR1524" s="256" t="s">
        <v>332</v>
      </c>
      <c r="AT1524" s="256" t="s">
        <v>187</v>
      </c>
      <c r="AU1524" s="256" t="s">
        <v>99</v>
      </c>
      <c r="AY1524" s="18" t="s">
        <v>184</v>
      </c>
      <c r="BE1524" s="257">
        <f>IF(N1524="základní",J1524,0)</f>
        <v>0</v>
      </c>
      <c r="BF1524" s="257">
        <f>IF(N1524="snížená",J1524,0)</f>
        <v>0</v>
      </c>
      <c r="BG1524" s="257">
        <f>IF(N1524="zákl. přenesená",J1524,0)</f>
        <v>0</v>
      </c>
      <c r="BH1524" s="257">
        <f>IF(N1524="sníž. přenesená",J1524,0)</f>
        <v>0</v>
      </c>
      <c r="BI1524" s="257">
        <f>IF(N1524="nulová",J1524,0)</f>
        <v>0</v>
      </c>
      <c r="BJ1524" s="18" t="s">
        <v>99</v>
      </c>
      <c r="BK1524" s="257">
        <f>ROUND(I1524*H1524,2)</f>
        <v>0</v>
      </c>
      <c r="BL1524" s="18" t="s">
        <v>332</v>
      </c>
      <c r="BM1524" s="256" t="s">
        <v>2348</v>
      </c>
    </row>
    <row r="1525" s="2" customFormat="1">
      <c r="A1525" s="40"/>
      <c r="B1525" s="41"/>
      <c r="C1525" s="42"/>
      <c r="D1525" s="258" t="s">
        <v>194</v>
      </c>
      <c r="E1525" s="42"/>
      <c r="F1525" s="259" t="s">
        <v>2308</v>
      </c>
      <c r="G1525" s="42"/>
      <c r="H1525" s="42"/>
      <c r="I1525" s="156"/>
      <c r="J1525" s="42"/>
      <c r="K1525" s="42"/>
      <c r="L1525" s="46"/>
      <c r="M1525" s="260"/>
      <c r="N1525" s="261"/>
      <c r="O1525" s="93"/>
      <c r="P1525" s="93"/>
      <c r="Q1525" s="93"/>
      <c r="R1525" s="93"/>
      <c r="S1525" s="93"/>
      <c r="T1525" s="94"/>
      <c r="U1525" s="40"/>
      <c r="V1525" s="40"/>
      <c r="W1525" s="40"/>
      <c r="X1525" s="40"/>
      <c r="Y1525" s="40"/>
      <c r="Z1525" s="40"/>
      <c r="AA1525" s="40"/>
      <c r="AB1525" s="40"/>
      <c r="AC1525" s="40"/>
      <c r="AD1525" s="40"/>
      <c r="AE1525" s="40"/>
      <c r="AT1525" s="18" t="s">
        <v>194</v>
      </c>
      <c r="AU1525" s="18" t="s">
        <v>99</v>
      </c>
    </row>
    <row r="1526" s="2" customFormat="1" ht="16.5" customHeight="1">
      <c r="A1526" s="40"/>
      <c r="B1526" s="41"/>
      <c r="C1526" s="245" t="s">
        <v>2349</v>
      </c>
      <c r="D1526" s="245" t="s">
        <v>187</v>
      </c>
      <c r="E1526" s="246" t="s">
        <v>2350</v>
      </c>
      <c r="F1526" s="247" t="s">
        <v>2351</v>
      </c>
      <c r="G1526" s="248" t="s">
        <v>1882</v>
      </c>
      <c r="H1526" s="249">
        <v>30</v>
      </c>
      <c r="I1526" s="250"/>
      <c r="J1526" s="251">
        <f>ROUND(I1526*H1526,2)</f>
        <v>0</v>
      </c>
      <c r="K1526" s="247" t="s">
        <v>284</v>
      </c>
      <c r="L1526" s="46"/>
      <c r="M1526" s="252" t="s">
        <v>1</v>
      </c>
      <c r="N1526" s="253" t="s">
        <v>49</v>
      </c>
      <c r="O1526" s="93"/>
      <c r="P1526" s="254">
        <f>O1526*H1526</f>
        <v>0</v>
      </c>
      <c r="Q1526" s="254">
        <v>0</v>
      </c>
      <c r="R1526" s="254">
        <f>Q1526*H1526</f>
        <v>0</v>
      </c>
      <c r="S1526" s="254">
        <v>0</v>
      </c>
      <c r="T1526" s="255">
        <f>S1526*H1526</f>
        <v>0</v>
      </c>
      <c r="U1526" s="40"/>
      <c r="V1526" s="40"/>
      <c r="W1526" s="40"/>
      <c r="X1526" s="40"/>
      <c r="Y1526" s="40"/>
      <c r="Z1526" s="40"/>
      <c r="AA1526" s="40"/>
      <c r="AB1526" s="40"/>
      <c r="AC1526" s="40"/>
      <c r="AD1526" s="40"/>
      <c r="AE1526" s="40"/>
      <c r="AR1526" s="256" t="s">
        <v>332</v>
      </c>
      <c r="AT1526" s="256" t="s">
        <v>187</v>
      </c>
      <c r="AU1526" s="256" t="s">
        <v>99</v>
      </c>
      <c r="AY1526" s="18" t="s">
        <v>184</v>
      </c>
      <c r="BE1526" s="257">
        <f>IF(N1526="základní",J1526,0)</f>
        <v>0</v>
      </c>
      <c r="BF1526" s="257">
        <f>IF(N1526="snížená",J1526,0)</f>
        <v>0</v>
      </c>
      <c r="BG1526" s="257">
        <f>IF(N1526="zákl. přenesená",J1526,0)</f>
        <v>0</v>
      </c>
      <c r="BH1526" s="257">
        <f>IF(N1526="sníž. přenesená",J1526,0)</f>
        <v>0</v>
      </c>
      <c r="BI1526" s="257">
        <f>IF(N1526="nulová",J1526,0)</f>
        <v>0</v>
      </c>
      <c r="BJ1526" s="18" t="s">
        <v>99</v>
      </c>
      <c r="BK1526" s="257">
        <f>ROUND(I1526*H1526,2)</f>
        <v>0</v>
      </c>
      <c r="BL1526" s="18" t="s">
        <v>332</v>
      </c>
      <c r="BM1526" s="256" t="s">
        <v>2352</v>
      </c>
    </row>
    <row r="1527" s="2" customFormat="1">
      <c r="A1527" s="40"/>
      <c r="B1527" s="41"/>
      <c r="C1527" s="42"/>
      <c r="D1527" s="258" t="s">
        <v>194</v>
      </c>
      <c r="E1527" s="42"/>
      <c r="F1527" s="259" t="s">
        <v>2308</v>
      </c>
      <c r="G1527" s="42"/>
      <c r="H1527" s="42"/>
      <c r="I1527" s="156"/>
      <c r="J1527" s="42"/>
      <c r="K1527" s="42"/>
      <c r="L1527" s="46"/>
      <c r="M1527" s="260"/>
      <c r="N1527" s="261"/>
      <c r="O1527" s="93"/>
      <c r="P1527" s="93"/>
      <c r="Q1527" s="93"/>
      <c r="R1527" s="93"/>
      <c r="S1527" s="93"/>
      <c r="T1527" s="94"/>
      <c r="U1527" s="40"/>
      <c r="V1527" s="40"/>
      <c r="W1527" s="40"/>
      <c r="X1527" s="40"/>
      <c r="Y1527" s="40"/>
      <c r="Z1527" s="40"/>
      <c r="AA1527" s="40"/>
      <c r="AB1527" s="40"/>
      <c r="AC1527" s="40"/>
      <c r="AD1527" s="40"/>
      <c r="AE1527" s="40"/>
      <c r="AT1527" s="18" t="s">
        <v>194</v>
      </c>
      <c r="AU1527" s="18" t="s">
        <v>99</v>
      </c>
    </row>
    <row r="1528" s="2" customFormat="1" ht="16.5" customHeight="1">
      <c r="A1528" s="40"/>
      <c r="B1528" s="41"/>
      <c r="C1528" s="245" t="s">
        <v>2353</v>
      </c>
      <c r="D1528" s="245" t="s">
        <v>187</v>
      </c>
      <c r="E1528" s="246" t="s">
        <v>2354</v>
      </c>
      <c r="F1528" s="247" t="s">
        <v>2355</v>
      </c>
      <c r="G1528" s="248" t="s">
        <v>1882</v>
      </c>
      <c r="H1528" s="249">
        <v>13</v>
      </c>
      <c r="I1528" s="250"/>
      <c r="J1528" s="251">
        <f>ROUND(I1528*H1528,2)</f>
        <v>0</v>
      </c>
      <c r="K1528" s="247" t="s">
        <v>284</v>
      </c>
      <c r="L1528" s="46"/>
      <c r="M1528" s="252" t="s">
        <v>1</v>
      </c>
      <c r="N1528" s="253" t="s">
        <v>49</v>
      </c>
      <c r="O1528" s="93"/>
      <c r="P1528" s="254">
        <f>O1528*H1528</f>
        <v>0</v>
      </c>
      <c r="Q1528" s="254">
        <v>0</v>
      </c>
      <c r="R1528" s="254">
        <f>Q1528*H1528</f>
        <v>0</v>
      </c>
      <c r="S1528" s="254">
        <v>0</v>
      </c>
      <c r="T1528" s="255">
        <f>S1528*H1528</f>
        <v>0</v>
      </c>
      <c r="U1528" s="40"/>
      <c r="V1528" s="40"/>
      <c r="W1528" s="40"/>
      <c r="X1528" s="40"/>
      <c r="Y1528" s="40"/>
      <c r="Z1528" s="40"/>
      <c r="AA1528" s="40"/>
      <c r="AB1528" s="40"/>
      <c r="AC1528" s="40"/>
      <c r="AD1528" s="40"/>
      <c r="AE1528" s="40"/>
      <c r="AR1528" s="256" t="s">
        <v>332</v>
      </c>
      <c r="AT1528" s="256" t="s">
        <v>187</v>
      </c>
      <c r="AU1528" s="256" t="s">
        <v>99</v>
      </c>
      <c r="AY1528" s="18" t="s">
        <v>184</v>
      </c>
      <c r="BE1528" s="257">
        <f>IF(N1528="základní",J1528,0)</f>
        <v>0</v>
      </c>
      <c r="BF1528" s="257">
        <f>IF(N1528="snížená",J1528,0)</f>
        <v>0</v>
      </c>
      <c r="BG1528" s="257">
        <f>IF(N1528="zákl. přenesená",J1528,0)</f>
        <v>0</v>
      </c>
      <c r="BH1528" s="257">
        <f>IF(N1528="sníž. přenesená",J1528,0)</f>
        <v>0</v>
      </c>
      <c r="BI1528" s="257">
        <f>IF(N1528="nulová",J1528,0)</f>
        <v>0</v>
      </c>
      <c r="BJ1528" s="18" t="s">
        <v>99</v>
      </c>
      <c r="BK1528" s="257">
        <f>ROUND(I1528*H1528,2)</f>
        <v>0</v>
      </c>
      <c r="BL1528" s="18" t="s">
        <v>332</v>
      </c>
      <c r="BM1528" s="256" t="s">
        <v>2356</v>
      </c>
    </row>
    <row r="1529" s="2" customFormat="1">
      <c r="A1529" s="40"/>
      <c r="B1529" s="41"/>
      <c r="C1529" s="42"/>
      <c r="D1529" s="258" t="s">
        <v>194</v>
      </c>
      <c r="E1529" s="42"/>
      <c r="F1529" s="259" t="s">
        <v>2308</v>
      </c>
      <c r="G1529" s="42"/>
      <c r="H1529" s="42"/>
      <c r="I1529" s="156"/>
      <c r="J1529" s="42"/>
      <c r="K1529" s="42"/>
      <c r="L1529" s="46"/>
      <c r="M1529" s="260"/>
      <c r="N1529" s="261"/>
      <c r="O1529" s="93"/>
      <c r="P1529" s="93"/>
      <c r="Q1529" s="93"/>
      <c r="R1529" s="93"/>
      <c r="S1529" s="93"/>
      <c r="T1529" s="94"/>
      <c r="U1529" s="40"/>
      <c r="V1529" s="40"/>
      <c r="W1529" s="40"/>
      <c r="X1529" s="40"/>
      <c r="Y1529" s="40"/>
      <c r="Z1529" s="40"/>
      <c r="AA1529" s="40"/>
      <c r="AB1529" s="40"/>
      <c r="AC1529" s="40"/>
      <c r="AD1529" s="40"/>
      <c r="AE1529" s="40"/>
      <c r="AT1529" s="18" t="s">
        <v>194</v>
      </c>
      <c r="AU1529" s="18" t="s">
        <v>99</v>
      </c>
    </row>
    <row r="1530" s="2" customFormat="1" ht="16.5" customHeight="1">
      <c r="A1530" s="40"/>
      <c r="B1530" s="41"/>
      <c r="C1530" s="245" t="s">
        <v>2357</v>
      </c>
      <c r="D1530" s="245" t="s">
        <v>187</v>
      </c>
      <c r="E1530" s="246" t="s">
        <v>2358</v>
      </c>
      <c r="F1530" s="247" t="s">
        <v>2359</v>
      </c>
      <c r="G1530" s="248" t="s">
        <v>269</v>
      </c>
      <c r="H1530" s="249">
        <v>4.6500000000000004</v>
      </c>
      <c r="I1530" s="250"/>
      <c r="J1530" s="251">
        <f>ROUND(I1530*H1530,2)</f>
        <v>0</v>
      </c>
      <c r="K1530" s="247" t="s">
        <v>284</v>
      </c>
      <c r="L1530" s="46"/>
      <c r="M1530" s="252" t="s">
        <v>1</v>
      </c>
      <c r="N1530" s="253" t="s">
        <v>49</v>
      </c>
      <c r="O1530" s="93"/>
      <c r="P1530" s="254">
        <f>O1530*H1530</f>
        <v>0</v>
      </c>
      <c r="Q1530" s="254">
        <v>0</v>
      </c>
      <c r="R1530" s="254">
        <f>Q1530*H1530</f>
        <v>0</v>
      </c>
      <c r="S1530" s="254">
        <v>0</v>
      </c>
      <c r="T1530" s="255">
        <f>S1530*H1530</f>
        <v>0</v>
      </c>
      <c r="U1530" s="40"/>
      <c r="V1530" s="40"/>
      <c r="W1530" s="40"/>
      <c r="X1530" s="40"/>
      <c r="Y1530" s="40"/>
      <c r="Z1530" s="40"/>
      <c r="AA1530" s="40"/>
      <c r="AB1530" s="40"/>
      <c r="AC1530" s="40"/>
      <c r="AD1530" s="40"/>
      <c r="AE1530" s="40"/>
      <c r="AR1530" s="256" t="s">
        <v>332</v>
      </c>
      <c r="AT1530" s="256" t="s">
        <v>187</v>
      </c>
      <c r="AU1530" s="256" t="s">
        <v>99</v>
      </c>
      <c r="AY1530" s="18" t="s">
        <v>184</v>
      </c>
      <c r="BE1530" s="257">
        <f>IF(N1530="základní",J1530,0)</f>
        <v>0</v>
      </c>
      <c r="BF1530" s="257">
        <f>IF(N1530="snížená",J1530,0)</f>
        <v>0</v>
      </c>
      <c r="BG1530" s="257">
        <f>IF(N1530="zákl. přenesená",J1530,0)</f>
        <v>0</v>
      </c>
      <c r="BH1530" s="257">
        <f>IF(N1530="sníž. přenesená",J1530,0)</f>
        <v>0</v>
      </c>
      <c r="BI1530" s="257">
        <f>IF(N1530="nulová",J1530,0)</f>
        <v>0</v>
      </c>
      <c r="BJ1530" s="18" t="s">
        <v>99</v>
      </c>
      <c r="BK1530" s="257">
        <f>ROUND(I1530*H1530,2)</f>
        <v>0</v>
      </c>
      <c r="BL1530" s="18" t="s">
        <v>332</v>
      </c>
      <c r="BM1530" s="256" t="s">
        <v>2360</v>
      </c>
    </row>
    <row r="1531" s="2" customFormat="1">
      <c r="A1531" s="40"/>
      <c r="B1531" s="41"/>
      <c r="C1531" s="42"/>
      <c r="D1531" s="258" t="s">
        <v>194</v>
      </c>
      <c r="E1531" s="42"/>
      <c r="F1531" s="259" t="s">
        <v>2308</v>
      </c>
      <c r="G1531" s="42"/>
      <c r="H1531" s="42"/>
      <c r="I1531" s="156"/>
      <c r="J1531" s="42"/>
      <c r="K1531" s="42"/>
      <c r="L1531" s="46"/>
      <c r="M1531" s="260"/>
      <c r="N1531" s="261"/>
      <c r="O1531" s="93"/>
      <c r="P1531" s="93"/>
      <c r="Q1531" s="93"/>
      <c r="R1531" s="93"/>
      <c r="S1531" s="93"/>
      <c r="T1531" s="94"/>
      <c r="U1531" s="40"/>
      <c r="V1531" s="40"/>
      <c r="W1531" s="40"/>
      <c r="X1531" s="40"/>
      <c r="Y1531" s="40"/>
      <c r="Z1531" s="40"/>
      <c r="AA1531" s="40"/>
      <c r="AB1531" s="40"/>
      <c r="AC1531" s="40"/>
      <c r="AD1531" s="40"/>
      <c r="AE1531" s="40"/>
      <c r="AT1531" s="18" t="s">
        <v>194</v>
      </c>
      <c r="AU1531" s="18" t="s">
        <v>99</v>
      </c>
    </row>
    <row r="1532" s="2" customFormat="1" ht="16.5" customHeight="1">
      <c r="A1532" s="40"/>
      <c r="B1532" s="41"/>
      <c r="C1532" s="245" t="s">
        <v>2361</v>
      </c>
      <c r="D1532" s="245" t="s">
        <v>187</v>
      </c>
      <c r="E1532" s="246" t="s">
        <v>2362</v>
      </c>
      <c r="F1532" s="247" t="s">
        <v>2363</v>
      </c>
      <c r="G1532" s="248" t="s">
        <v>1882</v>
      </c>
      <c r="H1532" s="249">
        <v>3</v>
      </c>
      <c r="I1532" s="250"/>
      <c r="J1532" s="251">
        <f>ROUND(I1532*H1532,2)</f>
        <v>0</v>
      </c>
      <c r="K1532" s="247" t="s">
        <v>284</v>
      </c>
      <c r="L1532" s="46"/>
      <c r="M1532" s="252" t="s">
        <v>1</v>
      </c>
      <c r="N1532" s="253" t="s">
        <v>49</v>
      </c>
      <c r="O1532" s="93"/>
      <c r="P1532" s="254">
        <f>O1532*H1532</f>
        <v>0</v>
      </c>
      <c r="Q1532" s="254">
        <v>0</v>
      </c>
      <c r="R1532" s="254">
        <f>Q1532*H1532</f>
        <v>0</v>
      </c>
      <c r="S1532" s="254">
        <v>0</v>
      </c>
      <c r="T1532" s="255">
        <f>S1532*H1532</f>
        <v>0</v>
      </c>
      <c r="U1532" s="40"/>
      <c r="V1532" s="40"/>
      <c r="W1532" s="40"/>
      <c r="X1532" s="40"/>
      <c r="Y1532" s="40"/>
      <c r="Z1532" s="40"/>
      <c r="AA1532" s="40"/>
      <c r="AB1532" s="40"/>
      <c r="AC1532" s="40"/>
      <c r="AD1532" s="40"/>
      <c r="AE1532" s="40"/>
      <c r="AR1532" s="256" t="s">
        <v>332</v>
      </c>
      <c r="AT1532" s="256" t="s">
        <v>187</v>
      </c>
      <c r="AU1532" s="256" t="s">
        <v>99</v>
      </c>
      <c r="AY1532" s="18" t="s">
        <v>184</v>
      </c>
      <c r="BE1532" s="257">
        <f>IF(N1532="základní",J1532,0)</f>
        <v>0</v>
      </c>
      <c r="BF1532" s="257">
        <f>IF(N1532="snížená",J1532,0)</f>
        <v>0</v>
      </c>
      <c r="BG1532" s="257">
        <f>IF(N1532="zákl. přenesená",J1532,0)</f>
        <v>0</v>
      </c>
      <c r="BH1532" s="257">
        <f>IF(N1532="sníž. přenesená",J1532,0)</f>
        <v>0</v>
      </c>
      <c r="BI1532" s="257">
        <f>IF(N1532="nulová",J1532,0)</f>
        <v>0</v>
      </c>
      <c r="BJ1532" s="18" t="s">
        <v>99</v>
      </c>
      <c r="BK1532" s="257">
        <f>ROUND(I1532*H1532,2)</f>
        <v>0</v>
      </c>
      <c r="BL1532" s="18" t="s">
        <v>332</v>
      </c>
      <c r="BM1532" s="256" t="s">
        <v>2364</v>
      </c>
    </row>
    <row r="1533" s="2" customFormat="1">
      <c r="A1533" s="40"/>
      <c r="B1533" s="41"/>
      <c r="C1533" s="42"/>
      <c r="D1533" s="258" t="s">
        <v>194</v>
      </c>
      <c r="E1533" s="42"/>
      <c r="F1533" s="259" t="s">
        <v>2308</v>
      </c>
      <c r="G1533" s="42"/>
      <c r="H1533" s="42"/>
      <c r="I1533" s="156"/>
      <c r="J1533" s="42"/>
      <c r="K1533" s="42"/>
      <c r="L1533" s="46"/>
      <c r="M1533" s="260"/>
      <c r="N1533" s="261"/>
      <c r="O1533" s="93"/>
      <c r="P1533" s="93"/>
      <c r="Q1533" s="93"/>
      <c r="R1533" s="93"/>
      <c r="S1533" s="93"/>
      <c r="T1533" s="94"/>
      <c r="U1533" s="40"/>
      <c r="V1533" s="40"/>
      <c r="W1533" s="40"/>
      <c r="X1533" s="40"/>
      <c r="Y1533" s="40"/>
      <c r="Z1533" s="40"/>
      <c r="AA1533" s="40"/>
      <c r="AB1533" s="40"/>
      <c r="AC1533" s="40"/>
      <c r="AD1533" s="40"/>
      <c r="AE1533" s="40"/>
      <c r="AT1533" s="18" t="s">
        <v>194</v>
      </c>
      <c r="AU1533" s="18" t="s">
        <v>99</v>
      </c>
    </row>
    <row r="1534" s="2" customFormat="1" ht="16.5" customHeight="1">
      <c r="A1534" s="40"/>
      <c r="B1534" s="41"/>
      <c r="C1534" s="245" t="s">
        <v>2365</v>
      </c>
      <c r="D1534" s="245" t="s">
        <v>187</v>
      </c>
      <c r="E1534" s="246" t="s">
        <v>2366</v>
      </c>
      <c r="F1534" s="247" t="s">
        <v>2367</v>
      </c>
      <c r="G1534" s="248" t="s">
        <v>2368</v>
      </c>
      <c r="H1534" s="249">
        <v>128.80000000000001</v>
      </c>
      <c r="I1534" s="250"/>
      <c r="J1534" s="251">
        <f>ROUND(I1534*H1534,2)</f>
        <v>0</v>
      </c>
      <c r="K1534" s="247" t="s">
        <v>284</v>
      </c>
      <c r="L1534" s="46"/>
      <c r="M1534" s="252" t="s">
        <v>1</v>
      </c>
      <c r="N1534" s="253" t="s">
        <v>49</v>
      </c>
      <c r="O1534" s="93"/>
      <c r="P1534" s="254">
        <f>O1534*H1534</f>
        <v>0</v>
      </c>
      <c r="Q1534" s="254">
        <v>0</v>
      </c>
      <c r="R1534" s="254">
        <f>Q1534*H1534</f>
        <v>0</v>
      </c>
      <c r="S1534" s="254">
        <v>0</v>
      </c>
      <c r="T1534" s="255">
        <f>S1534*H1534</f>
        <v>0</v>
      </c>
      <c r="U1534" s="40"/>
      <c r="V1534" s="40"/>
      <c r="W1534" s="40"/>
      <c r="X1534" s="40"/>
      <c r="Y1534" s="40"/>
      <c r="Z1534" s="40"/>
      <c r="AA1534" s="40"/>
      <c r="AB1534" s="40"/>
      <c r="AC1534" s="40"/>
      <c r="AD1534" s="40"/>
      <c r="AE1534" s="40"/>
      <c r="AR1534" s="256" t="s">
        <v>332</v>
      </c>
      <c r="AT1534" s="256" t="s">
        <v>187</v>
      </c>
      <c r="AU1534" s="256" t="s">
        <v>99</v>
      </c>
      <c r="AY1534" s="18" t="s">
        <v>184</v>
      </c>
      <c r="BE1534" s="257">
        <f>IF(N1534="základní",J1534,0)</f>
        <v>0</v>
      </c>
      <c r="BF1534" s="257">
        <f>IF(N1534="snížená",J1534,0)</f>
        <v>0</v>
      </c>
      <c r="BG1534" s="257">
        <f>IF(N1534="zákl. přenesená",J1534,0)</f>
        <v>0</v>
      </c>
      <c r="BH1534" s="257">
        <f>IF(N1534="sníž. přenesená",J1534,0)</f>
        <v>0</v>
      </c>
      <c r="BI1534" s="257">
        <f>IF(N1534="nulová",J1534,0)</f>
        <v>0</v>
      </c>
      <c r="BJ1534" s="18" t="s">
        <v>99</v>
      </c>
      <c r="BK1534" s="257">
        <f>ROUND(I1534*H1534,2)</f>
        <v>0</v>
      </c>
      <c r="BL1534" s="18" t="s">
        <v>332</v>
      </c>
      <c r="BM1534" s="256" t="s">
        <v>2369</v>
      </c>
    </row>
    <row r="1535" s="2" customFormat="1">
      <c r="A1535" s="40"/>
      <c r="B1535" s="41"/>
      <c r="C1535" s="42"/>
      <c r="D1535" s="258" t="s">
        <v>194</v>
      </c>
      <c r="E1535" s="42"/>
      <c r="F1535" s="259" t="s">
        <v>2308</v>
      </c>
      <c r="G1535" s="42"/>
      <c r="H1535" s="42"/>
      <c r="I1535" s="156"/>
      <c r="J1535" s="42"/>
      <c r="K1535" s="42"/>
      <c r="L1535" s="46"/>
      <c r="M1535" s="260"/>
      <c r="N1535" s="261"/>
      <c r="O1535" s="93"/>
      <c r="P1535" s="93"/>
      <c r="Q1535" s="93"/>
      <c r="R1535" s="93"/>
      <c r="S1535" s="93"/>
      <c r="T1535" s="94"/>
      <c r="U1535" s="40"/>
      <c r="V1535" s="40"/>
      <c r="W1535" s="40"/>
      <c r="X1535" s="40"/>
      <c r="Y1535" s="40"/>
      <c r="Z1535" s="40"/>
      <c r="AA1535" s="40"/>
      <c r="AB1535" s="40"/>
      <c r="AC1535" s="40"/>
      <c r="AD1535" s="40"/>
      <c r="AE1535" s="40"/>
      <c r="AT1535" s="18" t="s">
        <v>194</v>
      </c>
      <c r="AU1535" s="18" t="s">
        <v>99</v>
      </c>
    </row>
    <row r="1536" s="2" customFormat="1" ht="16.5" customHeight="1">
      <c r="A1536" s="40"/>
      <c r="B1536" s="41"/>
      <c r="C1536" s="245" t="s">
        <v>2370</v>
      </c>
      <c r="D1536" s="245" t="s">
        <v>187</v>
      </c>
      <c r="E1536" s="246" t="s">
        <v>2371</v>
      </c>
      <c r="F1536" s="247" t="s">
        <v>2372</v>
      </c>
      <c r="G1536" s="248" t="s">
        <v>1882</v>
      </c>
      <c r="H1536" s="249">
        <v>3</v>
      </c>
      <c r="I1536" s="250"/>
      <c r="J1536" s="251">
        <f>ROUND(I1536*H1536,2)</f>
        <v>0</v>
      </c>
      <c r="K1536" s="247" t="s">
        <v>284</v>
      </c>
      <c r="L1536" s="46"/>
      <c r="M1536" s="252" t="s">
        <v>1</v>
      </c>
      <c r="N1536" s="253" t="s">
        <v>49</v>
      </c>
      <c r="O1536" s="93"/>
      <c r="P1536" s="254">
        <f>O1536*H1536</f>
        <v>0</v>
      </c>
      <c r="Q1536" s="254">
        <v>0</v>
      </c>
      <c r="R1536" s="254">
        <f>Q1536*H1536</f>
        <v>0</v>
      </c>
      <c r="S1536" s="254">
        <v>0</v>
      </c>
      <c r="T1536" s="255">
        <f>S1536*H1536</f>
        <v>0</v>
      </c>
      <c r="U1536" s="40"/>
      <c r="V1536" s="40"/>
      <c r="W1536" s="40"/>
      <c r="X1536" s="40"/>
      <c r="Y1536" s="40"/>
      <c r="Z1536" s="40"/>
      <c r="AA1536" s="40"/>
      <c r="AB1536" s="40"/>
      <c r="AC1536" s="40"/>
      <c r="AD1536" s="40"/>
      <c r="AE1536" s="40"/>
      <c r="AR1536" s="256" t="s">
        <v>332</v>
      </c>
      <c r="AT1536" s="256" t="s">
        <v>187</v>
      </c>
      <c r="AU1536" s="256" t="s">
        <v>99</v>
      </c>
      <c r="AY1536" s="18" t="s">
        <v>184</v>
      </c>
      <c r="BE1536" s="257">
        <f>IF(N1536="základní",J1536,0)</f>
        <v>0</v>
      </c>
      <c r="BF1536" s="257">
        <f>IF(N1536="snížená",J1536,0)</f>
        <v>0</v>
      </c>
      <c r="BG1536" s="257">
        <f>IF(N1536="zákl. přenesená",J1536,0)</f>
        <v>0</v>
      </c>
      <c r="BH1536" s="257">
        <f>IF(N1536="sníž. přenesená",J1536,0)</f>
        <v>0</v>
      </c>
      <c r="BI1536" s="257">
        <f>IF(N1536="nulová",J1536,0)</f>
        <v>0</v>
      </c>
      <c r="BJ1536" s="18" t="s">
        <v>99</v>
      </c>
      <c r="BK1536" s="257">
        <f>ROUND(I1536*H1536,2)</f>
        <v>0</v>
      </c>
      <c r="BL1536" s="18" t="s">
        <v>332</v>
      </c>
      <c r="BM1536" s="256" t="s">
        <v>2373</v>
      </c>
    </row>
    <row r="1537" s="2" customFormat="1">
      <c r="A1537" s="40"/>
      <c r="B1537" s="41"/>
      <c r="C1537" s="42"/>
      <c r="D1537" s="258" t="s">
        <v>194</v>
      </c>
      <c r="E1537" s="42"/>
      <c r="F1537" s="259" t="s">
        <v>2308</v>
      </c>
      <c r="G1537" s="42"/>
      <c r="H1537" s="42"/>
      <c r="I1537" s="156"/>
      <c r="J1537" s="42"/>
      <c r="K1537" s="42"/>
      <c r="L1537" s="46"/>
      <c r="M1537" s="260"/>
      <c r="N1537" s="261"/>
      <c r="O1537" s="93"/>
      <c r="P1537" s="93"/>
      <c r="Q1537" s="93"/>
      <c r="R1537" s="93"/>
      <c r="S1537" s="93"/>
      <c r="T1537" s="94"/>
      <c r="U1537" s="40"/>
      <c r="V1537" s="40"/>
      <c r="W1537" s="40"/>
      <c r="X1537" s="40"/>
      <c r="Y1537" s="40"/>
      <c r="Z1537" s="40"/>
      <c r="AA1537" s="40"/>
      <c r="AB1537" s="40"/>
      <c r="AC1537" s="40"/>
      <c r="AD1537" s="40"/>
      <c r="AE1537" s="40"/>
      <c r="AT1537" s="18" t="s">
        <v>194</v>
      </c>
      <c r="AU1537" s="18" t="s">
        <v>99</v>
      </c>
    </row>
    <row r="1538" s="2" customFormat="1" ht="16.5" customHeight="1">
      <c r="A1538" s="40"/>
      <c r="B1538" s="41"/>
      <c r="C1538" s="245" t="s">
        <v>2374</v>
      </c>
      <c r="D1538" s="245" t="s">
        <v>187</v>
      </c>
      <c r="E1538" s="246" t="s">
        <v>2375</v>
      </c>
      <c r="F1538" s="247" t="s">
        <v>2376</v>
      </c>
      <c r="G1538" s="248" t="s">
        <v>1882</v>
      </c>
      <c r="H1538" s="249">
        <v>16</v>
      </c>
      <c r="I1538" s="250"/>
      <c r="J1538" s="251">
        <f>ROUND(I1538*H1538,2)</f>
        <v>0</v>
      </c>
      <c r="K1538" s="247" t="s">
        <v>284</v>
      </c>
      <c r="L1538" s="46"/>
      <c r="M1538" s="252" t="s">
        <v>1</v>
      </c>
      <c r="N1538" s="253" t="s">
        <v>49</v>
      </c>
      <c r="O1538" s="93"/>
      <c r="P1538" s="254">
        <f>O1538*H1538</f>
        <v>0</v>
      </c>
      <c r="Q1538" s="254">
        <v>0</v>
      </c>
      <c r="R1538" s="254">
        <f>Q1538*H1538</f>
        <v>0</v>
      </c>
      <c r="S1538" s="254">
        <v>0</v>
      </c>
      <c r="T1538" s="255">
        <f>S1538*H1538</f>
        <v>0</v>
      </c>
      <c r="U1538" s="40"/>
      <c r="V1538" s="40"/>
      <c r="W1538" s="40"/>
      <c r="X1538" s="40"/>
      <c r="Y1538" s="40"/>
      <c r="Z1538" s="40"/>
      <c r="AA1538" s="40"/>
      <c r="AB1538" s="40"/>
      <c r="AC1538" s="40"/>
      <c r="AD1538" s="40"/>
      <c r="AE1538" s="40"/>
      <c r="AR1538" s="256" t="s">
        <v>332</v>
      </c>
      <c r="AT1538" s="256" t="s">
        <v>187</v>
      </c>
      <c r="AU1538" s="256" t="s">
        <v>99</v>
      </c>
      <c r="AY1538" s="18" t="s">
        <v>184</v>
      </c>
      <c r="BE1538" s="257">
        <f>IF(N1538="základní",J1538,0)</f>
        <v>0</v>
      </c>
      <c r="BF1538" s="257">
        <f>IF(N1538="snížená",J1538,0)</f>
        <v>0</v>
      </c>
      <c r="BG1538" s="257">
        <f>IF(N1538="zákl. přenesená",J1538,0)</f>
        <v>0</v>
      </c>
      <c r="BH1538" s="257">
        <f>IF(N1538="sníž. přenesená",J1538,0)</f>
        <v>0</v>
      </c>
      <c r="BI1538" s="257">
        <f>IF(N1538="nulová",J1538,0)</f>
        <v>0</v>
      </c>
      <c r="BJ1538" s="18" t="s">
        <v>99</v>
      </c>
      <c r="BK1538" s="257">
        <f>ROUND(I1538*H1538,2)</f>
        <v>0</v>
      </c>
      <c r="BL1538" s="18" t="s">
        <v>332</v>
      </c>
      <c r="BM1538" s="256" t="s">
        <v>2377</v>
      </c>
    </row>
    <row r="1539" s="2" customFormat="1">
      <c r="A1539" s="40"/>
      <c r="B1539" s="41"/>
      <c r="C1539" s="42"/>
      <c r="D1539" s="258" t="s">
        <v>194</v>
      </c>
      <c r="E1539" s="42"/>
      <c r="F1539" s="259" t="s">
        <v>2308</v>
      </c>
      <c r="G1539" s="42"/>
      <c r="H1539" s="42"/>
      <c r="I1539" s="156"/>
      <c r="J1539" s="42"/>
      <c r="K1539" s="42"/>
      <c r="L1539" s="46"/>
      <c r="M1539" s="260"/>
      <c r="N1539" s="261"/>
      <c r="O1539" s="93"/>
      <c r="P1539" s="93"/>
      <c r="Q1539" s="93"/>
      <c r="R1539" s="93"/>
      <c r="S1539" s="93"/>
      <c r="T1539" s="94"/>
      <c r="U1539" s="40"/>
      <c r="V1539" s="40"/>
      <c r="W1539" s="40"/>
      <c r="X1539" s="40"/>
      <c r="Y1539" s="40"/>
      <c r="Z1539" s="40"/>
      <c r="AA1539" s="40"/>
      <c r="AB1539" s="40"/>
      <c r="AC1539" s="40"/>
      <c r="AD1539" s="40"/>
      <c r="AE1539" s="40"/>
      <c r="AT1539" s="18" t="s">
        <v>194</v>
      </c>
      <c r="AU1539" s="18" t="s">
        <v>99</v>
      </c>
    </row>
    <row r="1540" s="2" customFormat="1" ht="16.5" customHeight="1">
      <c r="A1540" s="40"/>
      <c r="B1540" s="41"/>
      <c r="C1540" s="245" t="s">
        <v>2378</v>
      </c>
      <c r="D1540" s="245" t="s">
        <v>187</v>
      </c>
      <c r="E1540" s="246" t="s">
        <v>2379</v>
      </c>
      <c r="F1540" s="247" t="s">
        <v>2380</v>
      </c>
      <c r="G1540" s="248" t="s">
        <v>269</v>
      </c>
      <c r="H1540" s="249">
        <v>35.100000000000001</v>
      </c>
      <c r="I1540" s="250"/>
      <c r="J1540" s="251">
        <f>ROUND(I1540*H1540,2)</f>
        <v>0</v>
      </c>
      <c r="K1540" s="247" t="s">
        <v>284</v>
      </c>
      <c r="L1540" s="46"/>
      <c r="M1540" s="252" t="s">
        <v>1</v>
      </c>
      <c r="N1540" s="253" t="s">
        <v>49</v>
      </c>
      <c r="O1540" s="93"/>
      <c r="P1540" s="254">
        <f>O1540*H1540</f>
        <v>0</v>
      </c>
      <c r="Q1540" s="254">
        <v>0</v>
      </c>
      <c r="R1540" s="254">
        <f>Q1540*H1540</f>
        <v>0</v>
      </c>
      <c r="S1540" s="254">
        <v>0</v>
      </c>
      <c r="T1540" s="255">
        <f>S1540*H1540</f>
        <v>0</v>
      </c>
      <c r="U1540" s="40"/>
      <c r="V1540" s="40"/>
      <c r="W1540" s="40"/>
      <c r="X1540" s="40"/>
      <c r="Y1540" s="40"/>
      <c r="Z1540" s="40"/>
      <c r="AA1540" s="40"/>
      <c r="AB1540" s="40"/>
      <c r="AC1540" s="40"/>
      <c r="AD1540" s="40"/>
      <c r="AE1540" s="40"/>
      <c r="AR1540" s="256" t="s">
        <v>332</v>
      </c>
      <c r="AT1540" s="256" t="s">
        <v>187</v>
      </c>
      <c r="AU1540" s="256" t="s">
        <v>99</v>
      </c>
      <c r="AY1540" s="18" t="s">
        <v>184</v>
      </c>
      <c r="BE1540" s="257">
        <f>IF(N1540="základní",J1540,0)</f>
        <v>0</v>
      </c>
      <c r="BF1540" s="257">
        <f>IF(N1540="snížená",J1540,0)</f>
        <v>0</v>
      </c>
      <c r="BG1540" s="257">
        <f>IF(N1540="zákl. přenesená",J1540,0)</f>
        <v>0</v>
      </c>
      <c r="BH1540" s="257">
        <f>IF(N1540="sníž. přenesená",J1540,0)</f>
        <v>0</v>
      </c>
      <c r="BI1540" s="257">
        <f>IF(N1540="nulová",J1540,0)</f>
        <v>0</v>
      </c>
      <c r="BJ1540" s="18" t="s">
        <v>99</v>
      </c>
      <c r="BK1540" s="257">
        <f>ROUND(I1540*H1540,2)</f>
        <v>0</v>
      </c>
      <c r="BL1540" s="18" t="s">
        <v>332</v>
      </c>
      <c r="BM1540" s="256" t="s">
        <v>2381</v>
      </c>
    </row>
    <row r="1541" s="2" customFormat="1">
      <c r="A1541" s="40"/>
      <c r="B1541" s="41"/>
      <c r="C1541" s="42"/>
      <c r="D1541" s="258" t="s">
        <v>194</v>
      </c>
      <c r="E1541" s="42"/>
      <c r="F1541" s="259" t="s">
        <v>2308</v>
      </c>
      <c r="G1541" s="42"/>
      <c r="H1541" s="42"/>
      <c r="I1541" s="156"/>
      <c r="J1541" s="42"/>
      <c r="K1541" s="42"/>
      <c r="L1541" s="46"/>
      <c r="M1541" s="260"/>
      <c r="N1541" s="261"/>
      <c r="O1541" s="93"/>
      <c r="P1541" s="93"/>
      <c r="Q1541" s="93"/>
      <c r="R1541" s="93"/>
      <c r="S1541" s="93"/>
      <c r="T1541" s="94"/>
      <c r="U1541" s="40"/>
      <c r="V1541" s="40"/>
      <c r="W1541" s="40"/>
      <c r="X1541" s="40"/>
      <c r="Y1541" s="40"/>
      <c r="Z1541" s="40"/>
      <c r="AA1541" s="40"/>
      <c r="AB1541" s="40"/>
      <c r="AC1541" s="40"/>
      <c r="AD1541" s="40"/>
      <c r="AE1541" s="40"/>
      <c r="AT1541" s="18" t="s">
        <v>194</v>
      </c>
      <c r="AU1541" s="18" t="s">
        <v>99</v>
      </c>
    </row>
    <row r="1542" s="2" customFormat="1" ht="16.5" customHeight="1">
      <c r="A1542" s="40"/>
      <c r="B1542" s="41"/>
      <c r="C1542" s="245" t="s">
        <v>2382</v>
      </c>
      <c r="D1542" s="245" t="s">
        <v>187</v>
      </c>
      <c r="E1542" s="246" t="s">
        <v>2383</v>
      </c>
      <c r="F1542" s="247" t="s">
        <v>2384</v>
      </c>
      <c r="G1542" s="248" t="s">
        <v>1882</v>
      </c>
      <c r="H1542" s="249">
        <v>6</v>
      </c>
      <c r="I1542" s="250"/>
      <c r="J1542" s="251">
        <f>ROUND(I1542*H1542,2)</f>
        <v>0</v>
      </c>
      <c r="K1542" s="247" t="s">
        <v>284</v>
      </c>
      <c r="L1542" s="46"/>
      <c r="M1542" s="252" t="s">
        <v>1</v>
      </c>
      <c r="N1542" s="253" t="s">
        <v>49</v>
      </c>
      <c r="O1542" s="93"/>
      <c r="P1542" s="254">
        <f>O1542*H1542</f>
        <v>0</v>
      </c>
      <c r="Q1542" s="254">
        <v>0</v>
      </c>
      <c r="R1542" s="254">
        <f>Q1542*H1542</f>
        <v>0</v>
      </c>
      <c r="S1542" s="254">
        <v>0</v>
      </c>
      <c r="T1542" s="255">
        <f>S1542*H1542</f>
        <v>0</v>
      </c>
      <c r="U1542" s="40"/>
      <c r="V1542" s="40"/>
      <c r="W1542" s="40"/>
      <c r="X1542" s="40"/>
      <c r="Y1542" s="40"/>
      <c r="Z1542" s="40"/>
      <c r="AA1542" s="40"/>
      <c r="AB1542" s="40"/>
      <c r="AC1542" s="40"/>
      <c r="AD1542" s="40"/>
      <c r="AE1542" s="40"/>
      <c r="AR1542" s="256" t="s">
        <v>332</v>
      </c>
      <c r="AT1542" s="256" t="s">
        <v>187</v>
      </c>
      <c r="AU1542" s="256" t="s">
        <v>99</v>
      </c>
      <c r="AY1542" s="18" t="s">
        <v>184</v>
      </c>
      <c r="BE1542" s="257">
        <f>IF(N1542="základní",J1542,0)</f>
        <v>0</v>
      </c>
      <c r="BF1542" s="257">
        <f>IF(N1542="snížená",J1542,0)</f>
        <v>0</v>
      </c>
      <c r="BG1542" s="257">
        <f>IF(N1542="zákl. přenesená",J1542,0)</f>
        <v>0</v>
      </c>
      <c r="BH1542" s="257">
        <f>IF(N1542="sníž. přenesená",J1542,0)</f>
        <v>0</v>
      </c>
      <c r="BI1542" s="257">
        <f>IF(N1542="nulová",J1542,0)</f>
        <v>0</v>
      </c>
      <c r="BJ1542" s="18" t="s">
        <v>99</v>
      </c>
      <c r="BK1542" s="257">
        <f>ROUND(I1542*H1542,2)</f>
        <v>0</v>
      </c>
      <c r="BL1542" s="18" t="s">
        <v>332</v>
      </c>
      <c r="BM1542" s="256" t="s">
        <v>2385</v>
      </c>
    </row>
    <row r="1543" s="2" customFormat="1">
      <c r="A1543" s="40"/>
      <c r="B1543" s="41"/>
      <c r="C1543" s="42"/>
      <c r="D1543" s="258" t="s">
        <v>194</v>
      </c>
      <c r="E1543" s="42"/>
      <c r="F1543" s="259" t="s">
        <v>2308</v>
      </c>
      <c r="G1543" s="42"/>
      <c r="H1543" s="42"/>
      <c r="I1543" s="156"/>
      <c r="J1543" s="42"/>
      <c r="K1543" s="42"/>
      <c r="L1543" s="46"/>
      <c r="M1543" s="260"/>
      <c r="N1543" s="261"/>
      <c r="O1543" s="93"/>
      <c r="P1543" s="93"/>
      <c r="Q1543" s="93"/>
      <c r="R1543" s="93"/>
      <c r="S1543" s="93"/>
      <c r="T1543" s="94"/>
      <c r="U1543" s="40"/>
      <c r="V1543" s="40"/>
      <c r="W1543" s="40"/>
      <c r="X1543" s="40"/>
      <c r="Y1543" s="40"/>
      <c r="Z1543" s="40"/>
      <c r="AA1543" s="40"/>
      <c r="AB1543" s="40"/>
      <c r="AC1543" s="40"/>
      <c r="AD1543" s="40"/>
      <c r="AE1543" s="40"/>
      <c r="AT1543" s="18" t="s">
        <v>194</v>
      </c>
      <c r="AU1543" s="18" t="s">
        <v>99</v>
      </c>
    </row>
    <row r="1544" s="2" customFormat="1" ht="16.5" customHeight="1">
      <c r="A1544" s="40"/>
      <c r="B1544" s="41"/>
      <c r="C1544" s="245" t="s">
        <v>2386</v>
      </c>
      <c r="D1544" s="245" t="s">
        <v>187</v>
      </c>
      <c r="E1544" s="246" t="s">
        <v>2387</v>
      </c>
      <c r="F1544" s="247" t="s">
        <v>2388</v>
      </c>
      <c r="G1544" s="248" t="s">
        <v>1882</v>
      </c>
      <c r="H1544" s="249">
        <v>4</v>
      </c>
      <c r="I1544" s="250"/>
      <c r="J1544" s="251">
        <f>ROUND(I1544*H1544,2)</f>
        <v>0</v>
      </c>
      <c r="K1544" s="247" t="s">
        <v>284</v>
      </c>
      <c r="L1544" s="46"/>
      <c r="M1544" s="252" t="s">
        <v>1</v>
      </c>
      <c r="N1544" s="253" t="s">
        <v>49</v>
      </c>
      <c r="O1544" s="93"/>
      <c r="P1544" s="254">
        <f>O1544*H1544</f>
        <v>0</v>
      </c>
      <c r="Q1544" s="254">
        <v>0</v>
      </c>
      <c r="R1544" s="254">
        <f>Q1544*H1544</f>
        <v>0</v>
      </c>
      <c r="S1544" s="254">
        <v>0</v>
      </c>
      <c r="T1544" s="255">
        <f>S1544*H1544</f>
        <v>0</v>
      </c>
      <c r="U1544" s="40"/>
      <c r="V1544" s="40"/>
      <c r="W1544" s="40"/>
      <c r="X1544" s="40"/>
      <c r="Y1544" s="40"/>
      <c r="Z1544" s="40"/>
      <c r="AA1544" s="40"/>
      <c r="AB1544" s="40"/>
      <c r="AC1544" s="40"/>
      <c r="AD1544" s="40"/>
      <c r="AE1544" s="40"/>
      <c r="AR1544" s="256" t="s">
        <v>332</v>
      </c>
      <c r="AT1544" s="256" t="s">
        <v>187</v>
      </c>
      <c r="AU1544" s="256" t="s">
        <v>99</v>
      </c>
      <c r="AY1544" s="18" t="s">
        <v>184</v>
      </c>
      <c r="BE1544" s="257">
        <f>IF(N1544="základní",J1544,0)</f>
        <v>0</v>
      </c>
      <c r="BF1544" s="257">
        <f>IF(N1544="snížená",J1544,0)</f>
        <v>0</v>
      </c>
      <c r="BG1544" s="257">
        <f>IF(N1544="zákl. přenesená",J1544,0)</f>
        <v>0</v>
      </c>
      <c r="BH1544" s="257">
        <f>IF(N1544="sníž. přenesená",J1544,0)</f>
        <v>0</v>
      </c>
      <c r="BI1544" s="257">
        <f>IF(N1544="nulová",J1544,0)</f>
        <v>0</v>
      </c>
      <c r="BJ1544" s="18" t="s">
        <v>99</v>
      </c>
      <c r="BK1544" s="257">
        <f>ROUND(I1544*H1544,2)</f>
        <v>0</v>
      </c>
      <c r="BL1544" s="18" t="s">
        <v>332</v>
      </c>
      <c r="BM1544" s="256" t="s">
        <v>2389</v>
      </c>
    </row>
    <row r="1545" s="2" customFormat="1">
      <c r="A1545" s="40"/>
      <c r="B1545" s="41"/>
      <c r="C1545" s="42"/>
      <c r="D1545" s="258" t="s">
        <v>194</v>
      </c>
      <c r="E1545" s="42"/>
      <c r="F1545" s="259" t="s">
        <v>2308</v>
      </c>
      <c r="G1545" s="42"/>
      <c r="H1545" s="42"/>
      <c r="I1545" s="156"/>
      <c r="J1545" s="42"/>
      <c r="K1545" s="42"/>
      <c r="L1545" s="46"/>
      <c r="M1545" s="260"/>
      <c r="N1545" s="261"/>
      <c r="O1545" s="93"/>
      <c r="P1545" s="93"/>
      <c r="Q1545" s="93"/>
      <c r="R1545" s="93"/>
      <c r="S1545" s="93"/>
      <c r="T1545" s="94"/>
      <c r="U1545" s="40"/>
      <c r="V1545" s="40"/>
      <c r="W1545" s="40"/>
      <c r="X1545" s="40"/>
      <c r="Y1545" s="40"/>
      <c r="Z1545" s="40"/>
      <c r="AA1545" s="40"/>
      <c r="AB1545" s="40"/>
      <c r="AC1545" s="40"/>
      <c r="AD1545" s="40"/>
      <c r="AE1545" s="40"/>
      <c r="AT1545" s="18" t="s">
        <v>194</v>
      </c>
      <c r="AU1545" s="18" t="s">
        <v>99</v>
      </c>
    </row>
    <row r="1546" s="2" customFormat="1" ht="16.5" customHeight="1">
      <c r="A1546" s="40"/>
      <c r="B1546" s="41"/>
      <c r="C1546" s="245" t="s">
        <v>2390</v>
      </c>
      <c r="D1546" s="245" t="s">
        <v>187</v>
      </c>
      <c r="E1546" s="246" t="s">
        <v>2391</v>
      </c>
      <c r="F1546" s="247" t="s">
        <v>2392</v>
      </c>
      <c r="G1546" s="248" t="s">
        <v>1882</v>
      </c>
      <c r="H1546" s="249">
        <v>6</v>
      </c>
      <c r="I1546" s="250"/>
      <c r="J1546" s="251">
        <f>ROUND(I1546*H1546,2)</f>
        <v>0</v>
      </c>
      <c r="K1546" s="247" t="s">
        <v>284</v>
      </c>
      <c r="L1546" s="46"/>
      <c r="M1546" s="252" t="s">
        <v>1</v>
      </c>
      <c r="N1546" s="253" t="s">
        <v>49</v>
      </c>
      <c r="O1546" s="93"/>
      <c r="P1546" s="254">
        <f>O1546*H1546</f>
        <v>0</v>
      </c>
      <c r="Q1546" s="254">
        <v>0</v>
      </c>
      <c r="R1546" s="254">
        <f>Q1546*H1546</f>
        <v>0</v>
      </c>
      <c r="S1546" s="254">
        <v>0</v>
      </c>
      <c r="T1546" s="255">
        <f>S1546*H1546</f>
        <v>0</v>
      </c>
      <c r="U1546" s="40"/>
      <c r="V1546" s="40"/>
      <c r="W1546" s="40"/>
      <c r="X1546" s="40"/>
      <c r="Y1546" s="40"/>
      <c r="Z1546" s="40"/>
      <c r="AA1546" s="40"/>
      <c r="AB1546" s="40"/>
      <c r="AC1546" s="40"/>
      <c r="AD1546" s="40"/>
      <c r="AE1546" s="40"/>
      <c r="AR1546" s="256" t="s">
        <v>332</v>
      </c>
      <c r="AT1546" s="256" t="s">
        <v>187</v>
      </c>
      <c r="AU1546" s="256" t="s">
        <v>99</v>
      </c>
      <c r="AY1546" s="18" t="s">
        <v>184</v>
      </c>
      <c r="BE1546" s="257">
        <f>IF(N1546="základní",J1546,0)</f>
        <v>0</v>
      </c>
      <c r="BF1546" s="257">
        <f>IF(N1546="snížená",J1546,0)</f>
        <v>0</v>
      </c>
      <c r="BG1546" s="257">
        <f>IF(N1546="zákl. přenesená",J1546,0)</f>
        <v>0</v>
      </c>
      <c r="BH1546" s="257">
        <f>IF(N1546="sníž. přenesená",J1546,0)</f>
        <v>0</v>
      </c>
      <c r="BI1546" s="257">
        <f>IF(N1546="nulová",J1546,0)</f>
        <v>0</v>
      </c>
      <c r="BJ1546" s="18" t="s">
        <v>99</v>
      </c>
      <c r="BK1546" s="257">
        <f>ROUND(I1546*H1546,2)</f>
        <v>0</v>
      </c>
      <c r="BL1546" s="18" t="s">
        <v>332</v>
      </c>
      <c r="BM1546" s="256" t="s">
        <v>2393</v>
      </c>
    </row>
    <row r="1547" s="2" customFormat="1">
      <c r="A1547" s="40"/>
      <c r="B1547" s="41"/>
      <c r="C1547" s="42"/>
      <c r="D1547" s="258" t="s">
        <v>194</v>
      </c>
      <c r="E1547" s="42"/>
      <c r="F1547" s="259" t="s">
        <v>2308</v>
      </c>
      <c r="G1547" s="42"/>
      <c r="H1547" s="42"/>
      <c r="I1547" s="156"/>
      <c r="J1547" s="42"/>
      <c r="K1547" s="42"/>
      <c r="L1547" s="46"/>
      <c r="M1547" s="260"/>
      <c r="N1547" s="261"/>
      <c r="O1547" s="93"/>
      <c r="P1547" s="93"/>
      <c r="Q1547" s="93"/>
      <c r="R1547" s="93"/>
      <c r="S1547" s="93"/>
      <c r="T1547" s="94"/>
      <c r="U1547" s="40"/>
      <c r="V1547" s="40"/>
      <c r="W1547" s="40"/>
      <c r="X1547" s="40"/>
      <c r="Y1547" s="40"/>
      <c r="Z1547" s="40"/>
      <c r="AA1547" s="40"/>
      <c r="AB1547" s="40"/>
      <c r="AC1547" s="40"/>
      <c r="AD1547" s="40"/>
      <c r="AE1547" s="40"/>
      <c r="AT1547" s="18" t="s">
        <v>194</v>
      </c>
      <c r="AU1547" s="18" t="s">
        <v>99</v>
      </c>
    </row>
    <row r="1548" s="2" customFormat="1" ht="16.5" customHeight="1">
      <c r="A1548" s="40"/>
      <c r="B1548" s="41"/>
      <c r="C1548" s="245" t="s">
        <v>2394</v>
      </c>
      <c r="D1548" s="245" t="s">
        <v>187</v>
      </c>
      <c r="E1548" s="246" t="s">
        <v>2395</v>
      </c>
      <c r="F1548" s="247" t="s">
        <v>2396</v>
      </c>
      <c r="G1548" s="248" t="s">
        <v>1882</v>
      </c>
      <c r="H1548" s="249">
        <v>5</v>
      </c>
      <c r="I1548" s="250"/>
      <c r="J1548" s="251">
        <f>ROUND(I1548*H1548,2)</f>
        <v>0</v>
      </c>
      <c r="K1548" s="247" t="s">
        <v>284</v>
      </c>
      <c r="L1548" s="46"/>
      <c r="M1548" s="252" t="s">
        <v>1</v>
      </c>
      <c r="N1548" s="253" t="s">
        <v>49</v>
      </c>
      <c r="O1548" s="93"/>
      <c r="P1548" s="254">
        <f>O1548*H1548</f>
        <v>0</v>
      </c>
      <c r="Q1548" s="254">
        <v>0</v>
      </c>
      <c r="R1548" s="254">
        <f>Q1548*H1548</f>
        <v>0</v>
      </c>
      <c r="S1548" s="254">
        <v>0</v>
      </c>
      <c r="T1548" s="255">
        <f>S1548*H1548</f>
        <v>0</v>
      </c>
      <c r="U1548" s="40"/>
      <c r="V1548" s="40"/>
      <c r="W1548" s="40"/>
      <c r="X1548" s="40"/>
      <c r="Y1548" s="40"/>
      <c r="Z1548" s="40"/>
      <c r="AA1548" s="40"/>
      <c r="AB1548" s="40"/>
      <c r="AC1548" s="40"/>
      <c r="AD1548" s="40"/>
      <c r="AE1548" s="40"/>
      <c r="AR1548" s="256" t="s">
        <v>332</v>
      </c>
      <c r="AT1548" s="256" t="s">
        <v>187</v>
      </c>
      <c r="AU1548" s="256" t="s">
        <v>99</v>
      </c>
      <c r="AY1548" s="18" t="s">
        <v>184</v>
      </c>
      <c r="BE1548" s="257">
        <f>IF(N1548="základní",J1548,0)</f>
        <v>0</v>
      </c>
      <c r="BF1548" s="257">
        <f>IF(N1548="snížená",J1548,0)</f>
        <v>0</v>
      </c>
      <c r="BG1548" s="257">
        <f>IF(N1548="zákl. přenesená",J1548,0)</f>
        <v>0</v>
      </c>
      <c r="BH1548" s="257">
        <f>IF(N1548="sníž. přenesená",J1548,0)</f>
        <v>0</v>
      </c>
      <c r="BI1548" s="257">
        <f>IF(N1548="nulová",J1548,0)</f>
        <v>0</v>
      </c>
      <c r="BJ1548" s="18" t="s">
        <v>99</v>
      </c>
      <c r="BK1548" s="257">
        <f>ROUND(I1548*H1548,2)</f>
        <v>0</v>
      </c>
      <c r="BL1548" s="18" t="s">
        <v>332</v>
      </c>
      <c r="BM1548" s="256" t="s">
        <v>2397</v>
      </c>
    </row>
    <row r="1549" s="2" customFormat="1">
      <c r="A1549" s="40"/>
      <c r="B1549" s="41"/>
      <c r="C1549" s="42"/>
      <c r="D1549" s="258" t="s">
        <v>194</v>
      </c>
      <c r="E1549" s="42"/>
      <c r="F1549" s="259" t="s">
        <v>2308</v>
      </c>
      <c r="G1549" s="42"/>
      <c r="H1549" s="42"/>
      <c r="I1549" s="156"/>
      <c r="J1549" s="42"/>
      <c r="K1549" s="42"/>
      <c r="L1549" s="46"/>
      <c r="M1549" s="260"/>
      <c r="N1549" s="261"/>
      <c r="O1549" s="93"/>
      <c r="P1549" s="93"/>
      <c r="Q1549" s="93"/>
      <c r="R1549" s="93"/>
      <c r="S1549" s="93"/>
      <c r="T1549" s="94"/>
      <c r="U1549" s="40"/>
      <c r="V1549" s="40"/>
      <c r="W1549" s="40"/>
      <c r="X1549" s="40"/>
      <c r="Y1549" s="40"/>
      <c r="Z1549" s="40"/>
      <c r="AA1549" s="40"/>
      <c r="AB1549" s="40"/>
      <c r="AC1549" s="40"/>
      <c r="AD1549" s="40"/>
      <c r="AE1549" s="40"/>
      <c r="AT1549" s="18" t="s">
        <v>194</v>
      </c>
      <c r="AU1549" s="18" t="s">
        <v>99</v>
      </c>
    </row>
    <row r="1550" s="2" customFormat="1" ht="16.5" customHeight="1">
      <c r="A1550" s="40"/>
      <c r="B1550" s="41"/>
      <c r="C1550" s="245" t="s">
        <v>2398</v>
      </c>
      <c r="D1550" s="245" t="s">
        <v>187</v>
      </c>
      <c r="E1550" s="246" t="s">
        <v>2399</v>
      </c>
      <c r="F1550" s="247" t="s">
        <v>2400</v>
      </c>
      <c r="G1550" s="248" t="s">
        <v>1882</v>
      </c>
      <c r="H1550" s="249">
        <v>10</v>
      </c>
      <c r="I1550" s="250"/>
      <c r="J1550" s="251">
        <f>ROUND(I1550*H1550,2)</f>
        <v>0</v>
      </c>
      <c r="K1550" s="247" t="s">
        <v>284</v>
      </c>
      <c r="L1550" s="46"/>
      <c r="M1550" s="252" t="s">
        <v>1</v>
      </c>
      <c r="N1550" s="253" t="s">
        <v>49</v>
      </c>
      <c r="O1550" s="93"/>
      <c r="P1550" s="254">
        <f>O1550*H1550</f>
        <v>0</v>
      </c>
      <c r="Q1550" s="254">
        <v>0</v>
      </c>
      <c r="R1550" s="254">
        <f>Q1550*H1550</f>
        <v>0</v>
      </c>
      <c r="S1550" s="254">
        <v>0</v>
      </c>
      <c r="T1550" s="255">
        <f>S1550*H1550</f>
        <v>0</v>
      </c>
      <c r="U1550" s="40"/>
      <c r="V1550" s="40"/>
      <c r="W1550" s="40"/>
      <c r="X1550" s="40"/>
      <c r="Y1550" s="40"/>
      <c r="Z1550" s="40"/>
      <c r="AA1550" s="40"/>
      <c r="AB1550" s="40"/>
      <c r="AC1550" s="40"/>
      <c r="AD1550" s="40"/>
      <c r="AE1550" s="40"/>
      <c r="AR1550" s="256" t="s">
        <v>332</v>
      </c>
      <c r="AT1550" s="256" t="s">
        <v>187</v>
      </c>
      <c r="AU1550" s="256" t="s">
        <v>99</v>
      </c>
      <c r="AY1550" s="18" t="s">
        <v>184</v>
      </c>
      <c r="BE1550" s="257">
        <f>IF(N1550="základní",J1550,0)</f>
        <v>0</v>
      </c>
      <c r="BF1550" s="257">
        <f>IF(N1550="snížená",J1550,0)</f>
        <v>0</v>
      </c>
      <c r="BG1550" s="257">
        <f>IF(N1550="zákl. přenesená",J1550,0)</f>
        <v>0</v>
      </c>
      <c r="BH1550" s="257">
        <f>IF(N1550="sníž. přenesená",J1550,0)</f>
        <v>0</v>
      </c>
      <c r="BI1550" s="257">
        <f>IF(N1550="nulová",J1550,0)</f>
        <v>0</v>
      </c>
      <c r="BJ1550" s="18" t="s">
        <v>99</v>
      </c>
      <c r="BK1550" s="257">
        <f>ROUND(I1550*H1550,2)</f>
        <v>0</v>
      </c>
      <c r="BL1550" s="18" t="s">
        <v>332</v>
      </c>
      <c r="BM1550" s="256" t="s">
        <v>2401</v>
      </c>
    </row>
    <row r="1551" s="2" customFormat="1">
      <c r="A1551" s="40"/>
      <c r="B1551" s="41"/>
      <c r="C1551" s="42"/>
      <c r="D1551" s="258" t="s">
        <v>194</v>
      </c>
      <c r="E1551" s="42"/>
      <c r="F1551" s="259" t="s">
        <v>2308</v>
      </c>
      <c r="G1551" s="42"/>
      <c r="H1551" s="42"/>
      <c r="I1551" s="156"/>
      <c r="J1551" s="42"/>
      <c r="K1551" s="42"/>
      <c r="L1551" s="46"/>
      <c r="M1551" s="260"/>
      <c r="N1551" s="261"/>
      <c r="O1551" s="93"/>
      <c r="P1551" s="93"/>
      <c r="Q1551" s="93"/>
      <c r="R1551" s="93"/>
      <c r="S1551" s="93"/>
      <c r="T1551" s="94"/>
      <c r="U1551" s="40"/>
      <c r="V1551" s="40"/>
      <c r="W1551" s="40"/>
      <c r="X1551" s="40"/>
      <c r="Y1551" s="40"/>
      <c r="Z1551" s="40"/>
      <c r="AA1551" s="40"/>
      <c r="AB1551" s="40"/>
      <c r="AC1551" s="40"/>
      <c r="AD1551" s="40"/>
      <c r="AE1551" s="40"/>
      <c r="AT1551" s="18" t="s">
        <v>194</v>
      </c>
      <c r="AU1551" s="18" t="s">
        <v>99</v>
      </c>
    </row>
    <row r="1552" s="2" customFormat="1" ht="16.5" customHeight="1">
      <c r="A1552" s="40"/>
      <c r="B1552" s="41"/>
      <c r="C1552" s="245" t="s">
        <v>2402</v>
      </c>
      <c r="D1552" s="245" t="s">
        <v>187</v>
      </c>
      <c r="E1552" s="246" t="s">
        <v>2403</v>
      </c>
      <c r="F1552" s="247" t="s">
        <v>2404</v>
      </c>
      <c r="G1552" s="248" t="s">
        <v>1882</v>
      </c>
      <c r="H1552" s="249">
        <v>5</v>
      </c>
      <c r="I1552" s="250"/>
      <c r="J1552" s="251">
        <f>ROUND(I1552*H1552,2)</f>
        <v>0</v>
      </c>
      <c r="K1552" s="247" t="s">
        <v>284</v>
      </c>
      <c r="L1552" s="46"/>
      <c r="M1552" s="252" t="s">
        <v>1</v>
      </c>
      <c r="N1552" s="253" t="s">
        <v>49</v>
      </c>
      <c r="O1552" s="93"/>
      <c r="P1552" s="254">
        <f>O1552*H1552</f>
        <v>0</v>
      </c>
      <c r="Q1552" s="254">
        <v>0</v>
      </c>
      <c r="R1552" s="254">
        <f>Q1552*H1552</f>
        <v>0</v>
      </c>
      <c r="S1552" s="254">
        <v>0</v>
      </c>
      <c r="T1552" s="255">
        <f>S1552*H1552</f>
        <v>0</v>
      </c>
      <c r="U1552" s="40"/>
      <c r="V1552" s="40"/>
      <c r="W1552" s="40"/>
      <c r="X1552" s="40"/>
      <c r="Y1552" s="40"/>
      <c r="Z1552" s="40"/>
      <c r="AA1552" s="40"/>
      <c r="AB1552" s="40"/>
      <c r="AC1552" s="40"/>
      <c r="AD1552" s="40"/>
      <c r="AE1552" s="40"/>
      <c r="AR1552" s="256" t="s">
        <v>332</v>
      </c>
      <c r="AT1552" s="256" t="s">
        <v>187</v>
      </c>
      <c r="AU1552" s="256" t="s">
        <v>99</v>
      </c>
      <c r="AY1552" s="18" t="s">
        <v>184</v>
      </c>
      <c r="BE1552" s="257">
        <f>IF(N1552="základní",J1552,0)</f>
        <v>0</v>
      </c>
      <c r="BF1552" s="257">
        <f>IF(N1552="snížená",J1552,0)</f>
        <v>0</v>
      </c>
      <c r="BG1552" s="257">
        <f>IF(N1552="zákl. přenesená",J1552,0)</f>
        <v>0</v>
      </c>
      <c r="BH1552" s="257">
        <f>IF(N1552="sníž. přenesená",J1552,0)</f>
        <v>0</v>
      </c>
      <c r="BI1552" s="257">
        <f>IF(N1552="nulová",J1552,0)</f>
        <v>0</v>
      </c>
      <c r="BJ1552" s="18" t="s">
        <v>99</v>
      </c>
      <c r="BK1552" s="257">
        <f>ROUND(I1552*H1552,2)</f>
        <v>0</v>
      </c>
      <c r="BL1552" s="18" t="s">
        <v>332</v>
      </c>
      <c r="BM1552" s="256" t="s">
        <v>2405</v>
      </c>
    </row>
    <row r="1553" s="2" customFormat="1">
      <c r="A1553" s="40"/>
      <c r="B1553" s="41"/>
      <c r="C1553" s="42"/>
      <c r="D1553" s="258" t="s">
        <v>194</v>
      </c>
      <c r="E1553" s="42"/>
      <c r="F1553" s="259" t="s">
        <v>2308</v>
      </c>
      <c r="G1553" s="42"/>
      <c r="H1553" s="42"/>
      <c r="I1553" s="156"/>
      <c r="J1553" s="42"/>
      <c r="K1553" s="42"/>
      <c r="L1553" s="46"/>
      <c r="M1553" s="260"/>
      <c r="N1553" s="261"/>
      <c r="O1553" s="93"/>
      <c r="P1553" s="93"/>
      <c r="Q1553" s="93"/>
      <c r="R1553" s="93"/>
      <c r="S1553" s="93"/>
      <c r="T1553" s="94"/>
      <c r="U1553" s="40"/>
      <c r="V1553" s="40"/>
      <c r="W1553" s="40"/>
      <c r="X1553" s="40"/>
      <c r="Y1553" s="40"/>
      <c r="Z1553" s="40"/>
      <c r="AA1553" s="40"/>
      <c r="AB1553" s="40"/>
      <c r="AC1553" s="40"/>
      <c r="AD1553" s="40"/>
      <c r="AE1553" s="40"/>
      <c r="AT1553" s="18" t="s">
        <v>194</v>
      </c>
      <c r="AU1553" s="18" t="s">
        <v>99</v>
      </c>
    </row>
    <row r="1554" s="2" customFormat="1" ht="16.5" customHeight="1">
      <c r="A1554" s="40"/>
      <c r="B1554" s="41"/>
      <c r="C1554" s="245" t="s">
        <v>2406</v>
      </c>
      <c r="D1554" s="245" t="s">
        <v>187</v>
      </c>
      <c r="E1554" s="246" t="s">
        <v>2407</v>
      </c>
      <c r="F1554" s="247" t="s">
        <v>2408</v>
      </c>
      <c r="G1554" s="248" t="s">
        <v>2368</v>
      </c>
      <c r="H1554" s="249">
        <v>785.5</v>
      </c>
      <c r="I1554" s="250"/>
      <c r="J1554" s="251">
        <f>ROUND(I1554*H1554,2)</f>
        <v>0</v>
      </c>
      <c r="K1554" s="247" t="s">
        <v>284</v>
      </c>
      <c r="L1554" s="46"/>
      <c r="M1554" s="252" t="s">
        <v>1</v>
      </c>
      <c r="N1554" s="253" t="s">
        <v>49</v>
      </c>
      <c r="O1554" s="93"/>
      <c r="P1554" s="254">
        <f>O1554*H1554</f>
        <v>0</v>
      </c>
      <c r="Q1554" s="254">
        <v>0</v>
      </c>
      <c r="R1554" s="254">
        <f>Q1554*H1554</f>
        <v>0</v>
      </c>
      <c r="S1554" s="254">
        <v>0</v>
      </c>
      <c r="T1554" s="255">
        <f>S1554*H1554</f>
        <v>0</v>
      </c>
      <c r="U1554" s="40"/>
      <c r="V1554" s="40"/>
      <c r="W1554" s="40"/>
      <c r="X1554" s="40"/>
      <c r="Y1554" s="40"/>
      <c r="Z1554" s="40"/>
      <c r="AA1554" s="40"/>
      <c r="AB1554" s="40"/>
      <c r="AC1554" s="40"/>
      <c r="AD1554" s="40"/>
      <c r="AE1554" s="40"/>
      <c r="AR1554" s="256" t="s">
        <v>332</v>
      </c>
      <c r="AT1554" s="256" t="s">
        <v>187</v>
      </c>
      <c r="AU1554" s="256" t="s">
        <v>99</v>
      </c>
      <c r="AY1554" s="18" t="s">
        <v>184</v>
      </c>
      <c r="BE1554" s="257">
        <f>IF(N1554="základní",J1554,0)</f>
        <v>0</v>
      </c>
      <c r="BF1554" s="257">
        <f>IF(N1554="snížená",J1554,0)</f>
        <v>0</v>
      </c>
      <c r="BG1554" s="257">
        <f>IF(N1554="zákl. přenesená",J1554,0)</f>
        <v>0</v>
      </c>
      <c r="BH1554" s="257">
        <f>IF(N1554="sníž. přenesená",J1554,0)</f>
        <v>0</v>
      </c>
      <c r="BI1554" s="257">
        <f>IF(N1554="nulová",J1554,0)</f>
        <v>0</v>
      </c>
      <c r="BJ1554" s="18" t="s">
        <v>99</v>
      </c>
      <c r="BK1554" s="257">
        <f>ROUND(I1554*H1554,2)</f>
        <v>0</v>
      </c>
      <c r="BL1554" s="18" t="s">
        <v>332</v>
      </c>
      <c r="BM1554" s="256" t="s">
        <v>2409</v>
      </c>
    </row>
    <row r="1555" s="2" customFormat="1">
      <c r="A1555" s="40"/>
      <c r="B1555" s="41"/>
      <c r="C1555" s="42"/>
      <c r="D1555" s="258" t="s">
        <v>194</v>
      </c>
      <c r="E1555" s="42"/>
      <c r="F1555" s="259" t="s">
        <v>2308</v>
      </c>
      <c r="G1555" s="42"/>
      <c r="H1555" s="42"/>
      <c r="I1555" s="156"/>
      <c r="J1555" s="42"/>
      <c r="K1555" s="42"/>
      <c r="L1555" s="46"/>
      <c r="M1555" s="260"/>
      <c r="N1555" s="261"/>
      <c r="O1555" s="93"/>
      <c r="P1555" s="93"/>
      <c r="Q1555" s="93"/>
      <c r="R1555" s="93"/>
      <c r="S1555" s="93"/>
      <c r="T1555" s="94"/>
      <c r="U1555" s="40"/>
      <c r="V1555" s="40"/>
      <c r="W1555" s="40"/>
      <c r="X1555" s="40"/>
      <c r="Y1555" s="40"/>
      <c r="Z1555" s="40"/>
      <c r="AA1555" s="40"/>
      <c r="AB1555" s="40"/>
      <c r="AC1555" s="40"/>
      <c r="AD1555" s="40"/>
      <c r="AE1555" s="40"/>
      <c r="AT1555" s="18" t="s">
        <v>194</v>
      </c>
      <c r="AU1555" s="18" t="s">
        <v>99</v>
      </c>
    </row>
    <row r="1556" s="2" customFormat="1" ht="16.5" customHeight="1">
      <c r="A1556" s="40"/>
      <c r="B1556" s="41"/>
      <c r="C1556" s="245" t="s">
        <v>2410</v>
      </c>
      <c r="D1556" s="245" t="s">
        <v>187</v>
      </c>
      <c r="E1556" s="246" t="s">
        <v>2411</v>
      </c>
      <c r="F1556" s="247" t="s">
        <v>2412</v>
      </c>
      <c r="G1556" s="248" t="s">
        <v>2368</v>
      </c>
      <c r="H1556" s="249">
        <v>656.39999999999998</v>
      </c>
      <c r="I1556" s="250"/>
      <c r="J1556" s="251">
        <f>ROUND(I1556*H1556,2)</f>
        <v>0</v>
      </c>
      <c r="K1556" s="247" t="s">
        <v>284</v>
      </c>
      <c r="L1556" s="46"/>
      <c r="M1556" s="252" t="s">
        <v>1</v>
      </c>
      <c r="N1556" s="253" t="s">
        <v>49</v>
      </c>
      <c r="O1556" s="93"/>
      <c r="P1556" s="254">
        <f>O1556*H1556</f>
        <v>0</v>
      </c>
      <c r="Q1556" s="254">
        <v>0</v>
      </c>
      <c r="R1556" s="254">
        <f>Q1556*H1556</f>
        <v>0</v>
      </c>
      <c r="S1556" s="254">
        <v>0</v>
      </c>
      <c r="T1556" s="255">
        <f>S1556*H1556</f>
        <v>0</v>
      </c>
      <c r="U1556" s="40"/>
      <c r="V1556" s="40"/>
      <c r="W1556" s="40"/>
      <c r="X1556" s="40"/>
      <c r="Y1556" s="40"/>
      <c r="Z1556" s="40"/>
      <c r="AA1556" s="40"/>
      <c r="AB1556" s="40"/>
      <c r="AC1556" s="40"/>
      <c r="AD1556" s="40"/>
      <c r="AE1556" s="40"/>
      <c r="AR1556" s="256" t="s">
        <v>332</v>
      </c>
      <c r="AT1556" s="256" t="s">
        <v>187</v>
      </c>
      <c r="AU1556" s="256" t="s">
        <v>99</v>
      </c>
      <c r="AY1556" s="18" t="s">
        <v>184</v>
      </c>
      <c r="BE1556" s="257">
        <f>IF(N1556="základní",J1556,0)</f>
        <v>0</v>
      </c>
      <c r="BF1556" s="257">
        <f>IF(N1556="snížená",J1556,0)</f>
        <v>0</v>
      </c>
      <c r="BG1556" s="257">
        <f>IF(N1556="zákl. přenesená",J1556,0)</f>
        <v>0</v>
      </c>
      <c r="BH1556" s="257">
        <f>IF(N1556="sníž. přenesená",J1556,0)</f>
        <v>0</v>
      </c>
      <c r="BI1556" s="257">
        <f>IF(N1556="nulová",J1556,0)</f>
        <v>0</v>
      </c>
      <c r="BJ1556" s="18" t="s">
        <v>99</v>
      </c>
      <c r="BK1556" s="257">
        <f>ROUND(I1556*H1556,2)</f>
        <v>0</v>
      </c>
      <c r="BL1556" s="18" t="s">
        <v>332</v>
      </c>
      <c r="BM1556" s="256" t="s">
        <v>2413</v>
      </c>
    </row>
    <row r="1557" s="2" customFormat="1">
      <c r="A1557" s="40"/>
      <c r="B1557" s="41"/>
      <c r="C1557" s="42"/>
      <c r="D1557" s="258" t="s">
        <v>194</v>
      </c>
      <c r="E1557" s="42"/>
      <c r="F1557" s="259" t="s">
        <v>2308</v>
      </c>
      <c r="G1557" s="42"/>
      <c r="H1557" s="42"/>
      <c r="I1557" s="156"/>
      <c r="J1557" s="42"/>
      <c r="K1557" s="42"/>
      <c r="L1557" s="46"/>
      <c r="M1557" s="260"/>
      <c r="N1557" s="261"/>
      <c r="O1557" s="93"/>
      <c r="P1557" s="93"/>
      <c r="Q1557" s="93"/>
      <c r="R1557" s="93"/>
      <c r="S1557" s="93"/>
      <c r="T1557" s="94"/>
      <c r="U1557" s="40"/>
      <c r="V1557" s="40"/>
      <c r="W1557" s="40"/>
      <c r="X1557" s="40"/>
      <c r="Y1557" s="40"/>
      <c r="Z1557" s="40"/>
      <c r="AA1557" s="40"/>
      <c r="AB1557" s="40"/>
      <c r="AC1557" s="40"/>
      <c r="AD1557" s="40"/>
      <c r="AE1557" s="40"/>
      <c r="AT1557" s="18" t="s">
        <v>194</v>
      </c>
      <c r="AU1557" s="18" t="s">
        <v>99</v>
      </c>
    </row>
    <row r="1558" s="2" customFormat="1" ht="16.5" customHeight="1">
      <c r="A1558" s="40"/>
      <c r="B1558" s="41"/>
      <c r="C1558" s="245" t="s">
        <v>2414</v>
      </c>
      <c r="D1558" s="245" t="s">
        <v>187</v>
      </c>
      <c r="E1558" s="246" t="s">
        <v>2415</v>
      </c>
      <c r="F1558" s="247" t="s">
        <v>2416</v>
      </c>
      <c r="G1558" s="248" t="s">
        <v>1882</v>
      </c>
      <c r="H1558" s="249">
        <v>1</v>
      </c>
      <c r="I1558" s="250"/>
      <c r="J1558" s="251">
        <f>ROUND(I1558*H1558,2)</f>
        <v>0</v>
      </c>
      <c r="K1558" s="247" t="s">
        <v>284</v>
      </c>
      <c r="L1558" s="46"/>
      <c r="M1558" s="252" t="s">
        <v>1</v>
      </c>
      <c r="N1558" s="253" t="s">
        <v>49</v>
      </c>
      <c r="O1558" s="93"/>
      <c r="P1558" s="254">
        <f>O1558*H1558</f>
        <v>0</v>
      </c>
      <c r="Q1558" s="254">
        <v>0</v>
      </c>
      <c r="R1558" s="254">
        <f>Q1558*H1558</f>
        <v>0</v>
      </c>
      <c r="S1558" s="254">
        <v>0</v>
      </c>
      <c r="T1558" s="255">
        <f>S1558*H1558</f>
        <v>0</v>
      </c>
      <c r="U1558" s="40"/>
      <c r="V1558" s="40"/>
      <c r="W1558" s="40"/>
      <c r="X1558" s="40"/>
      <c r="Y1558" s="40"/>
      <c r="Z1558" s="40"/>
      <c r="AA1558" s="40"/>
      <c r="AB1558" s="40"/>
      <c r="AC1558" s="40"/>
      <c r="AD1558" s="40"/>
      <c r="AE1558" s="40"/>
      <c r="AR1558" s="256" t="s">
        <v>332</v>
      </c>
      <c r="AT1558" s="256" t="s">
        <v>187</v>
      </c>
      <c r="AU1558" s="256" t="s">
        <v>99</v>
      </c>
      <c r="AY1558" s="18" t="s">
        <v>184</v>
      </c>
      <c r="BE1558" s="257">
        <f>IF(N1558="základní",J1558,0)</f>
        <v>0</v>
      </c>
      <c r="BF1558" s="257">
        <f>IF(N1558="snížená",J1558,0)</f>
        <v>0</v>
      </c>
      <c r="BG1558" s="257">
        <f>IF(N1558="zákl. přenesená",J1558,0)</f>
        <v>0</v>
      </c>
      <c r="BH1558" s="257">
        <f>IF(N1558="sníž. přenesená",J1558,0)</f>
        <v>0</v>
      </c>
      <c r="BI1558" s="257">
        <f>IF(N1558="nulová",J1558,0)</f>
        <v>0</v>
      </c>
      <c r="BJ1558" s="18" t="s">
        <v>99</v>
      </c>
      <c r="BK1558" s="257">
        <f>ROUND(I1558*H1558,2)</f>
        <v>0</v>
      </c>
      <c r="BL1558" s="18" t="s">
        <v>332</v>
      </c>
      <c r="BM1558" s="256" t="s">
        <v>2417</v>
      </c>
    </row>
    <row r="1559" s="2" customFormat="1">
      <c r="A1559" s="40"/>
      <c r="B1559" s="41"/>
      <c r="C1559" s="42"/>
      <c r="D1559" s="258" t="s">
        <v>194</v>
      </c>
      <c r="E1559" s="42"/>
      <c r="F1559" s="259" t="s">
        <v>2308</v>
      </c>
      <c r="G1559" s="42"/>
      <c r="H1559" s="42"/>
      <c r="I1559" s="156"/>
      <c r="J1559" s="42"/>
      <c r="K1559" s="42"/>
      <c r="L1559" s="46"/>
      <c r="M1559" s="260"/>
      <c r="N1559" s="261"/>
      <c r="O1559" s="93"/>
      <c r="P1559" s="93"/>
      <c r="Q1559" s="93"/>
      <c r="R1559" s="93"/>
      <c r="S1559" s="93"/>
      <c r="T1559" s="94"/>
      <c r="U1559" s="40"/>
      <c r="V1559" s="40"/>
      <c r="W1559" s="40"/>
      <c r="X1559" s="40"/>
      <c r="Y1559" s="40"/>
      <c r="Z1559" s="40"/>
      <c r="AA1559" s="40"/>
      <c r="AB1559" s="40"/>
      <c r="AC1559" s="40"/>
      <c r="AD1559" s="40"/>
      <c r="AE1559" s="40"/>
      <c r="AT1559" s="18" t="s">
        <v>194</v>
      </c>
      <c r="AU1559" s="18" t="s">
        <v>99</v>
      </c>
    </row>
    <row r="1560" s="2" customFormat="1" ht="16.5" customHeight="1">
      <c r="A1560" s="40"/>
      <c r="B1560" s="41"/>
      <c r="C1560" s="245" t="s">
        <v>2418</v>
      </c>
      <c r="D1560" s="245" t="s">
        <v>187</v>
      </c>
      <c r="E1560" s="246" t="s">
        <v>2419</v>
      </c>
      <c r="F1560" s="247" t="s">
        <v>2420</v>
      </c>
      <c r="G1560" s="248" t="s">
        <v>1882</v>
      </c>
      <c r="H1560" s="249">
        <v>5</v>
      </c>
      <c r="I1560" s="250"/>
      <c r="J1560" s="251">
        <f>ROUND(I1560*H1560,2)</f>
        <v>0</v>
      </c>
      <c r="K1560" s="247" t="s">
        <v>284</v>
      </c>
      <c r="L1560" s="46"/>
      <c r="M1560" s="252" t="s">
        <v>1</v>
      </c>
      <c r="N1560" s="253" t="s">
        <v>49</v>
      </c>
      <c r="O1560" s="93"/>
      <c r="P1560" s="254">
        <f>O1560*H1560</f>
        <v>0</v>
      </c>
      <c r="Q1560" s="254">
        <v>0</v>
      </c>
      <c r="R1560" s="254">
        <f>Q1560*H1560</f>
        <v>0</v>
      </c>
      <c r="S1560" s="254">
        <v>0</v>
      </c>
      <c r="T1560" s="255">
        <f>S1560*H1560</f>
        <v>0</v>
      </c>
      <c r="U1560" s="40"/>
      <c r="V1560" s="40"/>
      <c r="W1560" s="40"/>
      <c r="X1560" s="40"/>
      <c r="Y1560" s="40"/>
      <c r="Z1560" s="40"/>
      <c r="AA1560" s="40"/>
      <c r="AB1560" s="40"/>
      <c r="AC1560" s="40"/>
      <c r="AD1560" s="40"/>
      <c r="AE1560" s="40"/>
      <c r="AR1560" s="256" t="s">
        <v>332</v>
      </c>
      <c r="AT1560" s="256" t="s">
        <v>187</v>
      </c>
      <c r="AU1560" s="256" t="s">
        <v>99</v>
      </c>
      <c r="AY1560" s="18" t="s">
        <v>184</v>
      </c>
      <c r="BE1560" s="257">
        <f>IF(N1560="základní",J1560,0)</f>
        <v>0</v>
      </c>
      <c r="BF1560" s="257">
        <f>IF(N1560="snížená",J1560,0)</f>
        <v>0</v>
      </c>
      <c r="BG1560" s="257">
        <f>IF(N1560="zákl. přenesená",J1560,0)</f>
        <v>0</v>
      </c>
      <c r="BH1560" s="257">
        <f>IF(N1560="sníž. přenesená",J1560,0)</f>
        <v>0</v>
      </c>
      <c r="BI1560" s="257">
        <f>IF(N1560="nulová",J1560,0)</f>
        <v>0</v>
      </c>
      <c r="BJ1560" s="18" t="s">
        <v>99</v>
      </c>
      <c r="BK1560" s="257">
        <f>ROUND(I1560*H1560,2)</f>
        <v>0</v>
      </c>
      <c r="BL1560" s="18" t="s">
        <v>332</v>
      </c>
      <c r="BM1560" s="256" t="s">
        <v>2421</v>
      </c>
    </row>
    <row r="1561" s="2" customFormat="1">
      <c r="A1561" s="40"/>
      <c r="B1561" s="41"/>
      <c r="C1561" s="42"/>
      <c r="D1561" s="258" t="s">
        <v>194</v>
      </c>
      <c r="E1561" s="42"/>
      <c r="F1561" s="259" t="s">
        <v>2308</v>
      </c>
      <c r="G1561" s="42"/>
      <c r="H1561" s="42"/>
      <c r="I1561" s="156"/>
      <c r="J1561" s="42"/>
      <c r="K1561" s="42"/>
      <c r="L1561" s="46"/>
      <c r="M1561" s="260"/>
      <c r="N1561" s="261"/>
      <c r="O1561" s="93"/>
      <c r="P1561" s="93"/>
      <c r="Q1561" s="93"/>
      <c r="R1561" s="93"/>
      <c r="S1561" s="93"/>
      <c r="T1561" s="94"/>
      <c r="U1561" s="40"/>
      <c r="V1561" s="40"/>
      <c r="W1561" s="40"/>
      <c r="X1561" s="40"/>
      <c r="Y1561" s="40"/>
      <c r="Z1561" s="40"/>
      <c r="AA1561" s="40"/>
      <c r="AB1561" s="40"/>
      <c r="AC1561" s="40"/>
      <c r="AD1561" s="40"/>
      <c r="AE1561" s="40"/>
      <c r="AT1561" s="18" t="s">
        <v>194</v>
      </c>
      <c r="AU1561" s="18" t="s">
        <v>99</v>
      </c>
    </row>
    <row r="1562" s="2" customFormat="1" ht="16.5" customHeight="1">
      <c r="A1562" s="40"/>
      <c r="B1562" s="41"/>
      <c r="C1562" s="245" t="s">
        <v>2422</v>
      </c>
      <c r="D1562" s="245" t="s">
        <v>187</v>
      </c>
      <c r="E1562" s="246" t="s">
        <v>2423</v>
      </c>
      <c r="F1562" s="247" t="s">
        <v>2424</v>
      </c>
      <c r="G1562" s="248" t="s">
        <v>2368</v>
      </c>
      <c r="H1562" s="249">
        <v>340.39999999999998</v>
      </c>
      <c r="I1562" s="250"/>
      <c r="J1562" s="251">
        <f>ROUND(I1562*H1562,2)</f>
        <v>0</v>
      </c>
      <c r="K1562" s="247" t="s">
        <v>284</v>
      </c>
      <c r="L1562" s="46"/>
      <c r="M1562" s="252" t="s">
        <v>1</v>
      </c>
      <c r="N1562" s="253" t="s">
        <v>49</v>
      </c>
      <c r="O1562" s="93"/>
      <c r="P1562" s="254">
        <f>O1562*H1562</f>
        <v>0</v>
      </c>
      <c r="Q1562" s="254">
        <v>0</v>
      </c>
      <c r="R1562" s="254">
        <f>Q1562*H1562</f>
        <v>0</v>
      </c>
      <c r="S1562" s="254">
        <v>0</v>
      </c>
      <c r="T1562" s="255">
        <f>S1562*H1562</f>
        <v>0</v>
      </c>
      <c r="U1562" s="40"/>
      <c r="V1562" s="40"/>
      <c r="W1562" s="40"/>
      <c r="X1562" s="40"/>
      <c r="Y1562" s="40"/>
      <c r="Z1562" s="40"/>
      <c r="AA1562" s="40"/>
      <c r="AB1562" s="40"/>
      <c r="AC1562" s="40"/>
      <c r="AD1562" s="40"/>
      <c r="AE1562" s="40"/>
      <c r="AR1562" s="256" t="s">
        <v>332</v>
      </c>
      <c r="AT1562" s="256" t="s">
        <v>187</v>
      </c>
      <c r="AU1562" s="256" t="s">
        <v>99</v>
      </c>
      <c r="AY1562" s="18" t="s">
        <v>184</v>
      </c>
      <c r="BE1562" s="257">
        <f>IF(N1562="základní",J1562,0)</f>
        <v>0</v>
      </c>
      <c r="BF1562" s="257">
        <f>IF(N1562="snížená",J1562,0)</f>
        <v>0</v>
      </c>
      <c r="BG1562" s="257">
        <f>IF(N1562="zákl. přenesená",J1562,0)</f>
        <v>0</v>
      </c>
      <c r="BH1562" s="257">
        <f>IF(N1562="sníž. přenesená",J1562,0)</f>
        <v>0</v>
      </c>
      <c r="BI1562" s="257">
        <f>IF(N1562="nulová",J1562,0)</f>
        <v>0</v>
      </c>
      <c r="BJ1562" s="18" t="s">
        <v>99</v>
      </c>
      <c r="BK1562" s="257">
        <f>ROUND(I1562*H1562,2)</f>
        <v>0</v>
      </c>
      <c r="BL1562" s="18" t="s">
        <v>332</v>
      </c>
      <c r="BM1562" s="256" t="s">
        <v>2425</v>
      </c>
    </row>
    <row r="1563" s="2" customFormat="1">
      <c r="A1563" s="40"/>
      <c r="B1563" s="41"/>
      <c r="C1563" s="42"/>
      <c r="D1563" s="258" t="s">
        <v>194</v>
      </c>
      <c r="E1563" s="42"/>
      <c r="F1563" s="259" t="s">
        <v>2308</v>
      </c>
      <c r="G1563" s="42"/>
      <c r="H1563" s="42"/>
      <c r="I1563" s="156"/>
      <c r="J1563" s="42"/>
      <c r="K1563" s="42"/>
      <c r="L1563" s="46"/>
      <c r="M1563" s="260"/>
      <c r="N1563" s="261"/>
      <c r="O1563" s="93"/>
      <c r="P1563" s="93"/>
      <c r="Q1563" s="93"/>
      <c r="R1563" s="93"/>
      <c r="S1563" s="93"/>
      <c r="T1563" s="94"/>
      <c r="U1563" s="40"/>
      <c r="V1563" s="40"/>
      <c r="W1563" s="40"/>
      <c r="X1563" s="40"/>
      <c r="Y1563" s="40"/>
      <c r="Z1563" s="40"/>
      <c r="AA1563" s="40"/>
      <c r="AB1563" s="40"/>
      <c r="AC1563" s="40"/>
      <c r="AD1563" s="40"/>
      <c r="AE1563" s="40"/>
      <c r="AT1563" s="18" t="s">
        <v>194</v>
      </c>
      <c r="AU1563" s="18" t="s">
        <v>99</v>
      </c>
    </row>
    <row r="1564" s="2" customFormat="1" ht="16.5" customHeight="1">
      <c r="A1564" s="40"/>
      <c r="B1564" s="41"/>
      <c r="C1564" s="245" t="s">
        <v>2426</v>
      </c>
      <c r="D1564" s="245" t="s">
        <v>187</v>
      </c>
      <c r="E1564" s="246" t="s">
        <v>2427</v>
      </c>
      <c r="F1564" s="247" t="s">
        <v>2428</v>
      </c>
      <c r="G1564" s="248" t="s">
        <v>276</v>
      </c>
      <c r="H1564" s="249">
        <v>1</v>
      </c>
      <c r="I1564" s="250"/>
      <c r="J1564" s="251">
        <f>ROUND(I1564*H1564,2)</f>
        <v>0</v>
      </c>
      <c r="K1564" s="247" t="s">
        <v>284</v>
      </c>
      <c r="L1564" s="46"/>
      <c r="M1564" s="252" t="s">
        <v>1</v>
      </c>
      <c r="N1564" s="253" t="s">
        <v>49</v>
      </c>
      <c r="O1564" s="93"/>
      <c r="P1564" s="254">
        <f>O1564*H1564</f>
        <v>0</v>
      </c>
      <c r="Q1564" s="254">
        <v>0</v>
      </c>
      <c r="R1564" s="254">
        <f>Q1564*H1564</f>
        <v>0</v>
      </c>
      <c r="S1564" s="254">
        <v>0</v>
      </c>
      <c r="T1564" s="255">
        <f>S1564*H1564</f>
        <v>0</v>
      </c>
      <c r="U1564" s="40"/>
      <c r="V1564" s="40"/>
      <c r="W1564" s="40"/>
      <c r="X1564" s="40"/>
      <c r="Y1564" s="40"/>
      <c r="Z1564" s="40"/>
      <c r="AA1564" s="40"/>
      <c r="AB1564" s="40"/>
      <c r="AC1564" s="40"/>
      <c r="AD1564" s="40"/>
      <c r="AE1564" s="40"/>
      <c r="AR1564" s="256" t="s">
        <v>332</v>
      </c>
      <c r="AT1564" s="256" t="s">
        <v>187</v>
      </c>
      <c r="AU1564" s="256" t="s">
        <v>99</v>
      </c>
      <c r="AY1564" s="18" t="s">
        <v>184</v>
      </c>
      <c r="BE1564" s="257">
        <f>IF(N1564="základní",J1564,0)</f>
        <v>0</v>
      </c>
      <c r="BF1564" s="257">
        <f>IF(N1564="snížená",J1564,0)</f>
        <v>0</v>
      </c>
      <c r="BG1564" s="257">
        <f>IF(N1564="zákl. přenesená",J1564,0)</f>
        <v>0</v>
      </c>
      <c r="BH1564" s="257">
        <f>IF(N1564="sníž. přenesená",J1564,0)</f>
        <v>0</v>
      </c>
      <c r="BI1564" s="257">
        <f>IF(N1564="nulová",J1564,0)</f>
        <v>0</v>
      </c>
      <c r="BJ1564" s="18" t="s">
        <v>99</v>
      </c>
      <c r="BK1564" s="257">
        <f>ROUND(I1564*H1564,2)</f>
        <v>0</v>
      </c>
      <c r="BL1564" s="18" t="s">
        <v>332</v>
      </c>
      <c r="BM1564" s="256" t="s">
        <v>2429</v>
      </c>
    </row>
    <row r="1565" s="2" customFormat="1">
      <c r="A1565" s="40"/>
      <c r="B1565" s="41"/>
      <c r="C1565" s="42"/>
      <c r="D1565" s="258" t="s">
        <v>194</v>
      </c>
      <c r="E1565" s="42"/>
      <c r="F1565" s="259" t="s">
        <v>2308</v>
      </c>
      <c r="G1565" s="42"/>
      <c r="H1565" s="42"/>
      <c r="I1565" s="156"/>
      <c r="J1565" s="42"/>
      <c r="K1565" s="42"/>
      <c r="L1565" s="46"/>
      <c r="M1565" s="260"/>
      <c r="N1565" s="261"/>
      <c r="O1565" s="93"/>
      <c r="P1565" s="93"/>
      <c r="Q1565" s="93"/>
      <c r="R1565" s="93"/>
      <c r="S1565" s="93"/>
      <c r="T1565" s="94"/>
      <c r="U1565" s="40"/>
      <c r="V1565" s="40"/>
      <c r="W1565" s="40"/>
      <c r="X1565" s="40"/>
      <c r="Y1565" s="40"/>
      <c r="Z1565" s="40"/>
      <c r="AA1565" s="40"/>
      <c r="AB1565" s="40"/>
      <c r="AC1565" s="40"/>
      <c r="AD1565" s="40"/>
      <c r="AE1565" s="40"/>
      <c r="AT1565" s="18" t="s">
        <v>194</v>
      </c>
      <c r="AU1565" s="18" t="s">
        <v>99</v>
      </c>
    </row>
    <row r="1566" s="2" customFormat="1" ht="16.5" customHeight="1">
      <c r="A1566" s="40"/>
      <c r="B1566" s="41"/>
      <c r="C1566" s="245" t="s">
        <v>2430</v>
      </c>
      <c r="D1566" s="245" t="s">
        <v>187</v>
      </c>
      <c r="E1566" s="246" t="s">
        <v>2431</v>
      </c>
      <c r="F1566" s="247" t="s">
        <v>2432</v>
      </c>
      <c r="G1566" s="248" t="s">
        <v>1444</v>
      </c>
      <c r="H1566" s="322"/>
      <c r="I1566" s="250"/>
      <c r="J1566" s="251">
        <f>ROUND(I1566*H1566,2)</f>
        <v>0</v>
      </c>
      <c r="K1566" s="247" t="s">
        <v>191</v>
      </c>
      <c r="L1566" s="46"/>
      <c r="M1566" s="252" t="s">
        <v>1</v>
      </c>
      <c r="N1566" s="253" t="s">
        <v>49</v>
      </c>
      <c r="O1566" s="93"/>
      <c r="P1566" s="254">
        <f>O1566*H1566</f>
        <v>0</v>
      </c>
      <c r="Q1566" s="254">
        <v>0</v>
      </c>
      <c r="R1566" s="254">
        <f>Q1566*H1566</f>
        <v>0</v>
      </c>
      <c r="S1566" s="254">
        <v>0</v>
      </c>
      <c r="T1566" s="255">
        <f>S1566*H1566</f>
        <v>0</v>
      </c>
      <c r="U1566" s="40"/>
      <c r="V1566" s="40"/>
      <c r="W1566" s="40"/>
      <c r="X1566" s="40"/>
      <c r="Y1566" s="40"/>
      <c r="Z1566" s="40"/>
      <c r="AA1566" s="40"/>
      <c r="AB1566" s="40"/>
      <c r="AC1566" s="40"/>
      <c r="AD1566" s="40"/>
      <c r="AE1566" s="40"/>
      <c r="AR1566" s="256" t="s">
        <v>332</v>
      </c>
      <c r="AT1566" s="256" t="s">
        <v>187</v>
      </c>
      <c r="AU1566" s="256" t="s">
        <v>99</v>
      </c>
      <c r="AY1566" s="18" t="s">
        <v>184</v>
      </c>
      <c r="BE1566" s="257">
        <f>IF(N1566="základní",J1566,0)</f>
        <v>0</v>
      </c>
      <c r="BF1566" s="257">
        <f>IF(N1566="snížená",J1566,0)</f>
        <v>0</v>
      </c>
      <c r="BG1566" s="257">
        <f>IF(N1566="zákl. přenesená",J1566,0)</f>
        <v>0</v>
      </c>
      <c r="BH1566" s="257">
        <f>IF(N1566="sníž. přenesená",J1566,0)</f>
        <v>0</v>
      </c>
      <c r="BI1566" s="257">
        <f>IF(N1566="nulová",J1566,0)</f>
        <v>0</v>
      </c>
      <c r="BJ1566" s="18" t="s">
        <v>99</v>
      </c>
      <c r="BK1566" s="257">
        <f>ROUND(I1566*H1566,2)</f>
        <v>0</v>
      </c>
      <c r="BL1566" s="18" t="s">
        <v>332</v>
      </c>
      <c r="BM1566" s="256" t="s">
        <v>2433</v>
      </c>
    </row>
    <row r="1567" s="12" customFormat="1" ht="22.8" customHeight="1">
      <c r="A1567" s="12"/>
      <c r="B1567" s="229"/>
      <c r="C1567" s="230"/>
      <c r="D1567" s="231" t="s">
        <v>82</v>
      </c>
      <c r="E1567" s="243" t="s">
        <v>2434</v>
      </c>
      <c r="F1567" s="243" t="s">
        <v>2435</v>
      </c>
      <c r="G1567" s="230"/>
      <c r="H1567" s="230"/>
      <c r="I1567" s="233"/>
      <c r="J1567" s="244">
        <f>BK1567</f>
        <v>0</v>
      </c>
      <c r="K1567" s="230"/>
      <c r="L1567" s="235"/>
      <c r="M1567" s="236"/>
      <c r="N1567" s="237"/>
      <c r="O1567" s="237"/>
      <c r="P1567" s="238">
        <f>SUM(P1568:P1607)</f>
        <v>0</v>
      </c>
      <c r="Q1567" s="237"/>
      <c r="R1567" s="238">
        <f>SUM(R1568:R1607)</f>
        <v>16.490363639999998</v>
      </c>
      <c r="S1567" s="237"/>
      <c r="T1567" s="239">
        <f>SUM(T1568:T1607)</f>
        <v>0</v>
      </c>
      <c r="U1567" s="12"/>
      <c r="V1567" s="12"/>
      <c r="W1567" s="12"/>
      <c r="X1567" s="12"/>
      <c r="Y1567" s="12"/>
      <c r="Z1567" s="12"/>
      <c r="AA1567" s="12"/>
      <c r="AB1567" s="12"/>
      <c r="AC1567" s="12"/>
      <c r="AD1567" s="12"/>
      <c r="AE1567" s="12"/>
      <c r="AR1567" s="240" t="s">
        <v>99</v>
      </c>
      <c r="AT1567" s="241" t="s">
        <v>82</v>
      </c>
      <c r="AU1567" s="241" t="s">
        <v>91</v>
      </c>
      <c r="AY1567" s="240" t="s">
        <v>184</v>
      </c>
      <c r="BK1567" s="242">
        <f>SUM(BK1568:BK1607)</f>
        <v>0</v>
      </c>
    </row>
    <row r="1568" s="2" customFormat="1" ht="16.5" customHeight="1">
      <c r="A1568" s="40"/>
      <c r="B1568" s="41"/>
      <c r="C1568" s="245" t="s">
        <v>2436</v>
      </c>
      <c r="D1568" s="245" t="s">
        <v>187</v>
      </c>
      <c r="E1568" s="246" t="s">
        <v>2437</v>
      </c>
      <c r="F1568" s="247" t="s">
        <v>2438</v>
      </c>
      <c r="G1568" s="248" t="s">
        <v>269</v>
      </c>
      <c r="H1568" s="249">
        <v>432.69600000000003</v>
      </c>
      <c r="I1568" s="250"/>
      <c r="J1568" s="251">
        <f>ROUND(I1568*H1568,2)</f>
        <v>0</v>
      </c>
      <c r="K1568" s="247" t="s">
        <v>191</v>
      </c>
      <c r="L1568" s="46"/>
      <c r="M1568" s="252" t="s">
        <v>1</v>
      </c>
      <c r="N1568" s="253" t="s">
        <v>49</v>
      </c>
      <c r="O1568" s="93"/>
      <c r="P1568" s="254">
        <f>O1568*H1568</f>
        <v>0</v>
      </c>
      <c r="Q1568" s="254">
        <v>0</v>
      </c>
      <c r="R1568" s="254">
        <f>Q1568*H1568</f>
        <v>0</v>
      </c>
      <c r="S1568" s="254">
        <v>0</v>
      </c>
      <c r="T1568" s="255">
        <f>S1568*H1568</f>
        <v>0</v>
      </c>
      <c r="U1568" s="40"/>
      <c r="V1568" s="40"/>
      <c r="W1568" s="40"/>
      <c r="X1568" s="40"/>
      <c r="Y1568" s="40"/>
      <c r="Z1568" s="40"/>
      <c r="AA1568" s="40"/>
      <c r="AB1568" s="40"/>
      <c r="AC1568" s="40"/>
      <c r="AD1568" s="40"/>
      <c r="AE1568" s="40"/>
      <c r="AR1568" s="256" t="s">
        <v>332</v>
      </c>
      <c r="AT1568" s="256" t="s">
        <v>187</v>
      </c>
      <c r="AU1568" s="256" t="s">
        <v>99</v>
      </c>
      <c r="AY1568" s="18" t="s">
        <v>184</v>
      </c>
      <c r="BE1568" s="257">
        <f>IF(N1568="základní",J1568,0)</f>
        <v>0</v>
      </c>
      <c r="BF1568" s="257">
        <f>IF(N1568="snížená",J1568,0)</f>
        <v>0</v>
      </c>
      <c r="BG1568" s="257">
        <f>IF(N1568="zákl. přenesená",J1568,0)</f>
        <v>0</v>
      </c>
      <c r="BH1568" s="257">
        <f>IF(N1568="sníž. přenesená",J1568,0)</f>
        <v>0</v>
      </c>
      <c r="BI1568" s="257">
        <f>IF(N1568="nulová",J1568,0)</f>
        <v>0</v>
      </c>
      <c r="BJ1568" s="18" t="s">
        <v>99</v>
      </c>
      <c r="BK1568" s="257">
        <f>ROUND(I1568*H1568,2)</f>
        <v>0</v>
      </c>
      <c r="BL1568" s="18" t="s">
        <v>332</v>
      </c>
      <c r="BM1568" s="256" t="s">
        <v>2439</v>
      </c>
    </row>
    <row r="1569" s="2" customFormat="1" ht="16.5" customHeight="1">
      <c r="A1569" s="40"/>
      <c r="B1569" s="41"/>
      <c r="C1569" s="245" t="s">
        <v>2440</v>
      </c>
      <c r="D1569" s="245" t="s">
        <v>187</v>
      </c>
      <c r="E1569" s="246" t="s">
        <v>2441</v>
      </c>
      <c r="F1569" s="247" t="s">
        <v>2442</v>
      </c>
      <c r="G1569" s="248" t="s">
        <v>269</v>
      </c>
      <c r="H1569" s="249">
        <v>467.54399999999998</v>
      </c>
      <c r="I1569" s="250"/>
      <c r="J1569" s="251">
        <f>ROUND(I1569*H1569,2)</f>
        <v>0</v>
      </c>
      <c r="K1569" s="247" t="s">
        <v>191</v>
      </c>
      <c r="L1569" s="46"/>
      <c r="M1569" s="252" t="s">
        <v>1</v>
      </c>
      <c r="N1569" s="253" t="s">
        <v>49</v>
      </c>
      <c r="O1569" s="93"/>
      <c r="P1569" s="254">
        <f>O1569*H1569</f>
        <v>0</v>
      </c>
      <c r="Q1569" s="254">
        <v>0.00029999999999999997</v>
      </c>
      <c r="R1569" s="254">
        <f>Q1569*H1569</f>
        <v>0.14026319999999998</v>
      </c>
      <c r="S1569" s="254">
        <v>0</v>
      </c>
      <c r="T1569" s="255">
        <f>S1569*H1569</f>
        <v>0</v>
      </c>
      <c r="U1569" s="40"/>
      <c r="V1569" s="40"/>
      <c r="W1569" s="40"/>
      <c r="X1569" s="40"/>
      <c r="Y1569" s="40"/>
      <c r="Z1569" s="40"/>
      <c r="AA1569" s="40"/>
      <c r="AB1569" s="40"/>
      <c r="AC1569" s="40"/>
      <c r="AD1569" s="40"/>
      <c r="AE1569" s="40"/>
      <c r="AR1569" s="256" t="s">
        <v>332</v>
      </c>
      <c r="AT1569" s="256" t="s">
        <v>187</v>
      </c>
      <c r="AU1569" s="256" t="s">
        <v>99</v>
      </c>
      <c r="AY1569" s="18" t="s">
        <v>184</v>
      </c>
      <c r="BE1569" s="257">
        <f>IF(N1569="základní",J1569,0)</f>
        <v>0</v>
      </c>
      <c r="BF1569" s="257">
        <f>IF(N1569="snížená",J1569,0)</f>
        <v>0</v>
      </c>
      <c r="BG1569" s="257">
        <f>IF(N1569="zákl. přenesená",J1569,0)</f>
        <v>0</v>
      </c>
      <c r="BH1569" s="257">
        <f>IF(N1569="sníž. přenesená",J1569,0)</f>
        <v>0</v>
      </c>
      <c r="BI1569" s="257">
        <f>IF(N1569="nulová",J1569,0)</f>
        <v>0</v>
      </c>
      <c r="BJ1569" s="18" t="s">
        <v>99</v>
      </c>
      <c r="BK1569" s="257">
        <f>ROUND(I1569*H1569,2)</f>
        <v>0</v>
      </c>
      <c r="BL1569" s="18" t="s">
        <v>332</v>
      </c>
      <c r="BM1569" s="256" t="s">
        <v>2443</v>
      </c>
    </row>
    <row r="1570" s="2" customFormat="1" ht="16.5" customHeight="1">
      <c r="A1570" s="40"/>
      <c r="B1570" s="41"/>
      <c r="C1570" s="245" t="s">
        <v>2444</v>
      </c>
      <c r="D1570" s="245" t="s">
        <v>187</v>
      </c>
      <c r="E1570" s="246" t="s">
        <v>2445</v>
      </c>
      <c r="F1570" s="247" t="s">
        <v>2446</v>
      </c>
      <c r="G1570" s="248" t="s">
        <v>269</v>
      </c>
      <c r="H1570" s="249">
        <v>432.69600000000003</v>
      </c>
      <c r="I1570" s="250"/>
      <c r="J1570" s="251">
        <f>ROUND(I1570*H1570,2)</f>
        <v>0</v>
      </c>
      <c r="K1570" s="247" t="s">
        <v>191</v>
      </c>
      <c r="L1570" s="46"/>
      <c r="M1570" s="252" t="s">
        <v>1</v>
      </c>
      <c r="N1570" s="253" t="s">
        <v>49</v>
      </c>
      <c r="O1570" s="93"/>
      <c r="P1570" s="254">
        <f>O1570*H1570</f>
        <v>0</v>
      </c>
      <c r="Q1570" s="254">
        <v>0.0075799999999999999</v>
      </c>
      <c r="R1570" s="254">
        <f>Q1570*H1570</f>
        <v>3.2798356800000001</v>
      </c>
      <c r="S1570" s="254">
        <v>0</v>
      </c>
      <c r="T1570" s="255">
        <f>S1570*H1570</f>
        <v>0</v>
      </c>
      <c r="U1570" s="40"/>
      <c r="V1570" s="40"/>
      <c r="W1570" s="40"/>
      <c r="X1570" s="40"/>
      <c r="Y1570" s="40"/>
      <c r="Z1570" s="40"/>
      <c r="AA1570" s="40"/>
      <c r="AB1570" s="40"/>
      <c r="AC1570" s="40"/>
      <c r="AD1570" s="40"/>
      <c r="AE1570" s="40"/>
      <c r="AR1570" s="256" t="s">
        <v>332</v>
      </c>
      <c r="AT1570" s="256" t="s">
        <v>187</v>
      </c>
      <c r="AU1570" s="256" t="s">
        <v>99</v>
      </c>
      <c r="AY1570" s="18" t="s">
        <v>184</v>
      </c>
      <c r="BE1570" s="257">
        <f>IF(N1570="základní",J1570,0)</f>
        <v>0</v>
      </c>
      <c r="BF1570" s="257">
        <f>IF(N1570="snížená",J1570,0)</f>
        <v>0</v>
      </c>
      <c r="BG1570" s="257">
        <f>IF(N1570="zákl. přenesená",J1570,0)</f>
        <v>0</v>
      </c>
      <c r="BH1570" s="257">
        <f>IF(N1570="sníž. přenesená",J1570,0)</f>
        <v>0</v>
      </c>
      <c r="BI1570" s="257">
        <f>IF(N1570="nulová",J1570,0)</f>
        <v>0</v>
      </c>
      <c r="BJ1570" s="18" t="s">
        <v>99</v>
      </c>
      <c r="BK1570" s="257">
        <f>ROUND(I1570*H1570,2)</f>
        <v>0</v>
      </c>
      <c r="BL1570" s="18" t="s">
        <v>332</v>
      </c>
      <c r="BM1570" s="256" t="s">
        <v>2447</v>
      </c>
    </row>
    <row r="1571" s="2" customFormat="1" ht="16.5" customHeight="1">
      <c r="A1571" s="40"/>
      <c r="B1571" s="41"/>
      <c r="C1571" s="245" t="s">
        <v>2448</v>
      </c>
      <c r="D1571" s="245" t="s">
        <v>187</v>
      </c>
      <c r="E1571" s="246" t="s">
        <v>2449</v>
      </c>
      <c r="F1571" s="247" t="s">
        <v>2450</v>
      </c>
      <c r="G1571" s="248" t="s">
        <v>309</v>
      </c>
      <c r="H1571" s="249">
        <v>158.40000000000001</v>
      </c>
      <c r="I1571" s="250"/>
      <c r="J1571" s="251">
        <f>ROUND(I1571*H1571,2)</f>
        <v>0</v>
      </c>
      <c r="K1571" s="247" t="s">
        <v>191</v>
      </c>
      <c r="L1571" s="46"/>
      <c r="M1571" s="252" t="s">
        <v>1</v>
      </c>
      <c r="N1571" s="253" t="s">
        <v>49</v>
      </c>
      <c r="O1571" s="93"/>
      <c r="P1571" s="254">
        <f>O1571*H1571</f>
        <v>0</v>
      </c>
      <c r="Q1571" s="254">
        <v>0.0017700000000000001</v>
      </c>
      <c r="R1571" s="254">
        <f>Q1571*H1571</f>
        <v>0.28036800000000001</v>
      </c>
      <c r="S1571" s="254">
        <v>0</v>
      </c>
      <c r="T1571" s="255">
        <f>S1571*H1571</f>
        <v>0</v>
      </c>
      <c r="U1571" s="40"/>
      <c r="V1571" s="40"/>
      <c r="W1571" s="40"/>
      <c r="X1571" s="40"/>
      <c r="Y1571" s="40"/>
      <c r="Z1571" s="40"/>
      <c r="AA1571" s="40"/>
      <c r="AB1571" s="40"/>
      <c r="AC1571" s="40"/>
      <c r="AD1571" s="40"/>
      <c r="AE1571" s="40"/>
      <c r="AR1571" s="256" t="s">
        <v>332</v>
      </c>
      <c r="AT1571" s="256" t="s">
        <v>187</v>
      </c>
      <c r="AU1571" s="256" t="s">
        <v>99</v>
      </c>
      <c r="AY1571" s="18" t="s">
        <v>184</v>
      </c>
      <c r="BE1571" s="257">
        <f>IF(N1571="základní",J1571,0)</f>
        <v>0</v>
      </c>
      <c r="BF1571" s="257">
        <f>IF(N1571="snížená",J1571,0)</f>
        <v>0</v>
      </c>
      <c r="BG1571" s="257">
        <f>IF(N1571="zákl. přenesená",J1571,0)</f>
        <v>0</v>
      </c>
      <c r="BH1571" s="257">
        <f>IF(N1571="sníž. přenesená",J1571,0)</f>
        <v>0</v>
      </c>
      <c r="BI1571" s="257">
        <f>IF(N1571="nulová",J1571,0)</f>
        <v>0</v>
      </c>
      <c r="BJ1571" s="18" t="s">
        <v>99</v>
      </c>
      <c r="BK1571" s="257">
        <f>ROUND(I1571*H1571,2)</f>
        <v>0</v>
      </c>
      <c r="BL1571" s="18" t="s">
        <v>332</v>
      </c>
      <c r="BM1571" s="256" t="s">
        <v>2451</v>
      </c>
    </row>
    <row r="1572" s="15" customFormat="1">
      <c r="A1572" s="15"/>
      <c r="B1572" s="288"/>
      <c r="C1572" s="289"/>
      <c r="D1572" s="258" t="s">
        <v>271</v>
      </c>
      <c r="E1572" s="290" t="s">
        <v>1</v>
      </c>
      <c r="F1572" s="291" t="s">
        <v>760</v>
      </c>
      <c r="G1572" s="289"/>
      <c r="H1572" s="290" t="s">
        <v>1</v>
      </c>
      <c r="I1572" s="292"/>
      <c r="J1572" s="289"/>
      <c r="K1572" s="289"/>
      <c r="L1572" s="293"/>
      <c r="M1572" s="294"/>
      <c r="N1572" s="295"/>
      <c r="O1572" s="295"/>
      <c r="P1572" s="295"/>
      <c r="Q1572" s="295"/>
      <c r="R1572" s="295"/>
      <c r="S1572" s="295"/>
      <c r="T1572" s="296"/>
      <c r="U1572" s="15"/>
      <c r="V1572" s="15"/>
      <c r="W1572" s="15"/>
      <c r="X1572" s="15"/>
      <c r="Y1572" s="15"/>
      <c r="Z1572" s="15"/>
      <c r="AA1572" s="15"/>
      <c r="AB1572" s="15"/>
      <c r="AC1572" s="15"/>
      <c r="AD1572" s="15"/>
      <c r="AE1572" s="15"/>
      <c r="AT1572" s="297" t="s">
        <v>271</v>
      </c>
      <c r="AU1572" s="297" t="s">
        <v>99</v>
      </c>
      <c r="AV1572" s="15" t="s">
        <v>91</v>
      </c>
      <c r="AW1572" s="15" t="s">
        <v>38</v>
      </c>
      <c r="AX1572" s="15" t="s">
        <v>83</v>
      </c>
      <c r="AY1572" s="297" t="s">
        <v>184</v>
      </c>
    </row>
    <row r="1573" s="13" customFormat="1">
      <c r="A1573" s="13"/>
      <c r="B1573" s="266"/>
      <c r="C1573" s="267"/>
      <c r="D1573" s="258" t="s">
        <v>271</v>
      </c>
      <c r="E1573" s="268" t="s">
        <v>1</v>
      </c>
      <c r="F1573" s="269" t="s">
        <v>2452</v>
      </c>
      <c r="G1573" s="267"/>
      <c r="H1573" s="270">
        <v>158.40000000000001</v>
      </c>
      <c r="I1573" s="271"/>
      <c r="J1573" s="267"/>
      <c r="K1573" s="267"/>
      <c r="L1573" s="272"/>
      <c r="M1573" s="273"/>
      <c r="N1573" s="274"/>
      <c r="O1573" s="274"/>
      <c r="P1573" s="274"/>
      <c r="Q1573" s="274"/>
      <c r="R1573" s="274"/>
      <c r="S1573" s="274"/>
      <c r="T1573" s="275"/>
      <c r="U1573" s="13"/>
      <c r="V1573" s="13"/>
      <c r="W1573" s="13"/>
      <c r="X1573" s="13"/>
      <c r="Y1573" s="13"/>
      <c r="Z1573" s="13"/>
      <c r="AA1573" s="13"/>
      <c r="AB1573" s="13"/>
      <c r="AC1573" s="13"/>
      <c r="AD1573" s="13"/>
      <c r="AE1573" s="13"/>
      <c r="AT1573" s="276" t="s">
        <v>271</v>
      </c>
      <c r="AU1573" s="276" t="s">
        <v>99</v>
      </c>
      <c r="AV1573" s="13" t="s">
        <v>99</v>
      </c>
      <c r="AW1573" s="13" t="s">
        <v>38</v>
      </c>
      <c r="AX1573" s="13" t="s">
        <v>83</v>
      </c>
      <c r="AY1573" s="276" t="s">
        <v>184</v>
      </c>
    </row>
    <row r="1574" s="14" customFormat="1">
      <c r="A1574" s="14"/>
      <c r="B1574" s="277"/>
      <c r="C1574" s="278"/>
      <c r="D1574" s="258" t="s">
        <v>271</v>
      </c>
      <c r="E1574" s="279" t="s">
        <v>1</v>
      </c>
      <c r="F1574" s="280" t="s">
        <v>273</v>
      </c>
      <c r="G1574" s="278"/>
      <c r="H1574" s="281">
        <v>158.40000000000001</v>
      </c>
      <c r="I1574" s="282"/>
      <c r="J1574" s="278"/>
      <c r="K1574" s="278"/>
      <c r="L1574" s="283"/>
      <c r="M1574" s="284"/>
      <c r="N1574" s="285"/>
      <c r="O1574" s="285"/>
      <c r="P1574" s="285"/>
      <c r="Q1574" s="285"/>
      <c r="R1574" s="285"/>
      <c r="S1574" s="285"/>
      <c r="T1574" s="286"/>
      <c r="U1574" s="14"/>
      <c r="V1574" s="14"/>
      <c r="W1574" s="14"/>
      <c r="X1574" s="14"/>
      <c r="Y1574" s="14"/>
      <c r="Z1574" s="14"/>
      <c r="AA1574" s="14"/>
      <c r="AB1574" s="14"/>
      <c r="AC1574" s="14"/>
      <c r="AD1574" s="14"/>
      <c r="AE1574" s="14"/>
      <c r="AT1574" s="287" t="s">
        <v>271</v>
      </c>
      <c r="AU1574" s="287" t="s">
        <v>99</v>
      </c>
      <c r="AV1574" s="14" t="s">
        <v>196</v>
      </c>
      <c r="AW1574" s="14" t="s">
        <v>38</v>
      </c>
      <c r="AX1574" s="14" t="s">
        <v>91</v>
      </c>
      <c r="AY1574" s="287" t="s">
        <v>184</v>
      </c>
    </row>
    <row r="1575" s="2" customFormat="1" ht="16.5" customHeight="1">
      <c r="A1575" s="40"/>
      <c r="B1575" s="41"/>
      <c r="C1575" s="312" t="s">
        <v>2453</v>
      </c>
      <c r="D1575" s="312" t="s">
        <v>497</v>
      </c>
      <c r="E1575" s="313" t="s">
        <v>2454</v>
      </c>
      <c r="F1575" s="314" t="s">
        <v>2455</v>
      </c>
      <c r="G1575" s="315" t="s">
        <v>269</v>
      </c>
      <c r="H1575" s="316">
        <v>52.271999999999998</v>
      </c>
      <c r="I1575" s="317"/>
      <c r="J1575" s="318">
        <f>ROUND(I1575*H1575,2)</f>
        <v>0</v>
      </c>
      <c r="K1575" s="314" t="s">
        <v>284</v>
      </c>
      <c r="L1575" s="319"/>
      <c r="M1575" s="320" t="s">
        <v>1</v>
      </c>
      <c r="N1575" s="321" t="s">
        <v>49</v>
      </c>
      <c r="O1575" s="93"/>
      <c r="P1575" s="254">
        <f>O1575*H1575</f>
        <v>0</v>
      </c>
      <c r="Q1575" s="254">
        <v>0.0126</v>
      </c>
      <c r="R1575" s="254">
        <f>Q1575*H1575</f>
        <v>0.65862719999999997</v>
      </c>
      <c r="S1575" s="254">
        <v>0</v>
      </c>
      <c r="T1575" s="255">
        <f>S1575*H1575</f>
        <v>0</v>
      </c>
      <c r="U1575" s="40"/>
      <c r="V1575" s="40"/>
      <c r="W1575" s="40"/>
      <c r="X1575" s="40"/>
      <c r="Y1575" s="40"/>
      <c r="Z1575" s="40"/>
      <c r="AA1575" s="40"/>
      <c r="AB1575" s="40"/>
      <c r="AC1575" s="40"/>
      <c r="AD1575" s="40"/>
      <c r="AE1575" s="40"/>
      <c r="AR1575" s="256" t="s">
        <v>576</v>
      </c>
      <c r="AT1575" s="256" t="s">
        <v>497</v>
      </c>
      <c r="AU1575" s="256" t="s">
        <v>99</v>
      </c>
      <c r="AY1575" s="18" t="s">
        <v>184</v>
      </c>
      <c r="BE1575" s="257">
        <f>IF(N1575="základní",J1575,0)</f>
        <v>0</v>
      </c>
      <c r="BF1575" s="257">
        <f>IF(N1575="snížená",J1575,0)</f>
        <v>0</v>
      </c>
      <c r="BG1575" s="257">
        <f>IF(N1575="zákl. přenesená",J1575,0)</f>
        <v>0</v>
      </c>
      <c r="BH1575" s="257">
        <f>IF(N1575="sníž. přenesená",J1575,0)</f>
        <v>0</v>
      </c>
      <c r="BI1575" s="257">
        <f>IF(N1575="nulová",J1575,0)</f>
        <v>0</v>
      </c>
      <c r="BJ1575" s="18" t="s">
        <v>99</v>
      </c>
      <c r="BK1575" s="257">
        <f>ROUND(I1575*H1575,2)</f>
        <v>0</v>
      </c>
      <c r="BL1575" s="18" t="s">
        <v>332</v>
      </c>
      <c r="BM1575" s="256" t="s">
        <v>2456</v>
      </c>
    </row>
    <row r="1576" s="2" customFormat="1">
      <c r="A1576" s="40"/>
      <c r="B1576" s="41"/>
      <c r="C1576" s="42"/>
      <c r="D1576" s="258" t="s">
        <v>194</v>
      </c>
      <c r="E1576" s="42"/>
      <c r="F1576" s="259" t="s">
        <v>2457</v>
      </c>
      <c r="G1576" s="42"/>
      <c r="H1576" s="42"/>
      <c r="I1576" s="156"/>
      <c r="J1576" s="42"/>
      <c r="K1576" s="42"/>
      <c r="L1576" s="46"/>
      <c r="M1576" s="260"/>
      <c r="N1576" s="261"/>
      <c r="O1576" s="93"/>
      <c r="P1576" s="93"/>
      <c r="Q1576" s="93"/>
      <c r="R1576" s="93"/>
      <c r="S1576" s="93"/>
      <c r="T1576" s="94"/>
      <c r="U1576" s="40"/>
      <c r="V1576" s="40"/>
      <c r="W1576" s="40"/>
      <c r="X1576" s="40"/>
      <c r="Y1576" s="40"/>
      <c r="Z1576" s="40"/>
      <c r="AA1576" s="40"/>
      <c r="AB1576" s="40"/>
      <c r="AC1576" s="40"/>
      <c r="AD1576" s="40"/>
      <c r="AE1576" s="40"/>
      <c r="AT1576" s="18" t="s">
        <v>194</v>
      </c>
      <c r="AU1576" s="18" t="s">
        <v>99</v>
      </c>
    </row>
    <row r="1577" s="13" customFormat="1">
      <c r="A1577" s="13"/>
      <c r="B1577" s="266"/>
      <c r="C1577" s="267"/>
      <c r="D1577" s="258" t="s">
        <v>271</v>
      </c>
      <c r="E1577" s="267"/>
      <c r="F1577" s="269" t="s">
        <v>2458</v>
      </c>
      <c r="G1577" s="267"/>
      <c r="H1577" s="270">
        <v>52.271999999999998</v>
      </c>
      <c r="I1577" s="271"/>
      <c r="J1577" s="267"/>
      <c r="K1577" s="267"/>
      <c r="L1577" s="272"/>
      <c r="M1577" s="273"/>
      <c r="N1577" s="274"/>
      <c r="O1577" s="274"/>
      <c r="P1577" s="274"/>
      <c r="Q1577" s="274"/>
      <c r="R1577" s="274"/>
      <c r="S1577" s="274"/>
      <c r="T1577" s="275"/>
      <c r="U1577" s="13"/>
      <c r="V1577" s="13"/>
      <c r="W1577" s="13"/>
      <c r="X1577" s="13"/>
      <c r="Y1577" s="13"/>
      <c r="Z1577" s="13"/>
      <c r="AA1577" s="13"/>
      <c r="AB1577" s="13"/>
      <c r="AC1577" s="13"/>
      <c r="AD1577" s="13"/>
      <c r="AE1577" s="13"/>
      <c r="AT1577" s="276" t="s">
        <v>271</v>
      </c>
      <c r="AU1577" s="276" t="s">
        <v>99</v>
      </c>
      <c r="AV1577" s="13" t="s">
        <v>99</v>
      </c>
      <c r="AW1577" s="13" t="s">
        <v>4</v>
      </c>
      <c r="AX1577" s="13" t="s">
        <v>91</v>
      </c>
      <c r="AY1577" s="276" t="s">
        <v>184</v>
      </c>
    </row>
    <row r="1578" s="2" customFormat="1" ht="16.5" customHeight="1">
      <c r="A1578" s="40"/>
      <c r="B1578" s="41"/>
      <c r="C1578" s="245" t="s">
        <v>2459</v>
      </c>
      <c r="D1578" s="245" t="s">
        <v>187</v>
      </c>
      <c r="E1578" s="246" t="s">
        <v>2460</v>
      </c>
      <c r="F1578" s="247" t="s">
        <v>2461</v>
      </c>
      <c r="G1578" s="248" t="s">
        <v>309</v>
      </c>
      <c r="H1578" s="249">
        <v>158.40000000000001</v>
      </c>
      <c r="I1578" s="250"/>
      <c r="J1578" s="251">
        <f>ROUND(I1578*H1578,2)</f>
        <v>0</v>
      </c>
      <c r="K1578" s="247" t="s">
        <v>191</v>
      </c>
      <c r="L1578" s="46"/>
      <c r="M1578" s="252" t="s">
        <v>1</v>
      </c>
      <c r="N1578" s="253" t="s">
        <v>49</v>
      </c>
      <c r="O1578" s="93"/>
      <c r="P1578" s="254">
        <f>O1578*H1578</f>
        <v>0</v>
      </c>
      <c r="Q1578" s="254">
        <v>0.0010200000000000001</v>
      </c>
      <c r="R1578" s="254">
        <f>Q1578*H1578</f>
        <v>0.16156800000000002</v>
      </c>
      <c r="S1578" s="254">
        <v>0</v>
      </c>
      <c r="T1578" s="255">
        <f>S1578*H1578</f>
        <v>0</v>
      </c>
      <c r="U1578" s="40"/>
      <c r="V1578" s="40"/>
      <c r="W1578" s="40"/>
      <c r="X1578" s="40"/>
      <c r="Y1578" s="40"/>
      <c r="Z1578" s="40"/>
      <c r="AA1578" s="40"/>
      <c r="AB1578" s="40"/>
      <c r="AC1578" s="40"/>
      <c r="AD1578" s="40"/>
      <c r="AE1578" s="40"/>
      <c r="AR1578" s="256" t="s">
        <v>332</v>
      </c>
      <c r="AT1578" s="256" t="s">
        <v>187</v>
      </c>
      <c r="AU1578" s="256" t="s">
        <v>99</v>
      </c>
      <c r="AY1578" s="18" t="s">
        <v>184</v>
      </c>
      <c r="BE1578" s="257">
        <f>IF(N1578="základní",J1578,0)</f>
        <v>0</v>
      </c>
      <c r="BF1578" s="257">
        <f>IF(N1578="snížená",J1578,0)</f>
        <v>0</v>
      </c>
      <c r="BG1578" s="257">
        <f>IF(N1578="zákl. přenesená",J1578,0)</f>
        <v>0</v>
      </c>
      <c r="BH1578" s="257">
        <f>IF(N1578="sníž. přenesená",J1578,0)</f>
        <v>0</v>
      </c>
      <c r="BI1578" s="257">
        <f>IF(N1578="nulová",J1578,0)</f>
        <v>0</v>
      </c>
      <c r="BJ1578" s="18" t="s">
        <v>99</v>
      </c>
      <c r="BK1578" s="257">
        <f>ROUND(I1578*H1578,2)</f>
        <v>0</v>
      </c>
      <c r="BL1578" s="18" t="s">
        <v>332</v>
      </c>
      <c r="BM1578" s="256" t="s">
        <v>2462</v>
      </c>
    </row>
    <row r="1579" s="15" customFormat="1">
      <c r="A1579" s="15"/>
      <c r="B1579" s="288"/>
      <c r="C1579" s="289"/>
      <c r="D1579" s="258" t="s">
        <v>271</v>
      </c>
      <c r="E1579" s="290" t="s">
        <v>1</v>
      </c>
      <c r="F1579" s="291" t="s">
        <v>760</v>
      </c>
      <c r="G1579" s="289"/>
      <c r="H1579" s="290" t="s">
        <v>1</v>
      </c>
      <c r="I1579" s="292"/>
      <c r="J1579" s="289"/>
      <c r="K1579" s="289"/>
      <c r="L1579" s="293"/>
      <c r="M1579" s="294"/>
      <c r="N1579" s="295"/>
      <c r="O1579" s="295"/>
      <c r="P1579" s="295"/>
      <c r="Q1579" s="295"/>
      <c r="R1579" s="295"/>
      <c r="S1579" s="295"/>
      <c r="T1579" s="296"/>
      <c r="U1579" s="15"/>
      <c r="V1579" s="15"/>
      <c r="W1579" s="15"/>
      <c r="X1579" s="15"/>
      <c r="Y1579" s="15"/>
      <c r="Z1579" s="15"/>
      <c r="AA1579" s="15"/>
      <c r="AB1579" s="15"/>
      <c r="AC1579" s="15"/>
      <c r="AD1579" s="15"/>
      <c r="AE1579" s="15"/>
      <c r="AT1579" s="297" t="s">
        <v>271</v>
      </c>
      <c r="AU1579" s="297" t="s">
        <v>99</v>
      </c>
      <c r="AV1579" s="15" t="s">
        <v>91</v>
      </c>
      <c r="AW1579" s="15" t="s">
        <v>38</v>
      </c>
      <c r="AX1579" s="15" t="s">
        <v>83</v>
      </c>
      <c r="AY1579" s="297" t="s">
        <v>184</v>
      </c>
    </row>
    <row r="1580" s="13" customFormat="1">
      <c r="A1580" s="13"/>
      <c r="B1580" s="266"/>
      <c r="C1580" s="267"/>
      <c r="D1580" s="258" t="s">
        <v>271</v>
      </c>
      <c r="E1580" s="268" t="s">
        <v>1</v>
      </c>
      <c r="F1580" s="269" t="s">
        <v>2452</v>
      </c>
      <c r="G1580" s="267"/>
      <c r="H1580" s="270">
        <v>158.40000000000001</v>
      </c>
      <c r="I1580" s="271"/>
      <c r="J1580" s="267"/>
      <c r="K1580" s="267"/>
      <c r="L1580" s="272"/>
      <c r="M1580" s="273"/>
      <c r="N1580" s="274"/>
      <c r="O1580" s="274"/>
      <c r="P1580" s="274"/>
      <c r="Q1580" s="274"/>
      <c r="R1580" s="274"/>
      <c r="S1580" s="274"/>
      <c r="T1580" s="275"/>
      <c r="U1580" s="13"/>
      <c r="V1580" s="13"/>
      <c r="W1580" s="13"/>
      <c r="X1580" s="13"/>
      <c r="Y1580" s="13"/>
      <c r="Z1580" s="13"/>
      <c r="AA1580" s="13"/>
      <c r="AB1580" s="13"/>
      <c r="AC1580" s="13"/>
      <c r="AD1580" s="13"/>
      <c r="AE1580" s="13"/>
      <c r="AT1580" s="276" t="s">
        <v>271</v>
      </c>
      <c r="AU1580" s="276" t="s">
        <v>99</v>
      </c>
      <c r="AV1580" s="13" t="s">
        <v>99</v>
      </c>
      <c r="AW1580" s="13" t="s">
        <v>38</v>
      </c>
      <c r="AX1580" s="13" t="s">
        <v>83</v>
      </c>
      <c r="AY1580" s="276" t="s">
        <v>184</v>
      </c>
    </row>
    <row r="1581" s="14" customFormat="1">
      <c r="A1581" s="14"/>
      <c r="B1581" s="277"/>
      <c r="C1581" s="278"/>
      <c r="D1581" s="258" t="s">
        <v>271</v>
      </c>
      <c r="E1581" s="279" t="s">
        <v>1</v>
      </c>
      <c r="F1581" s="280" t="s">
        <v>273</v>
      </c>
      <c r="G1581" s="278"/>
      <c r="H1581" s="281">
        <v>158.40000000000001</v>
      </c>
      <c r="I1581" s="282"/>
      <c r="J1581" s="278"/>
      <c r="K1581" s="278"/>
      <c r="L1581" s="283"/>
      <c r="M1581" s="284"/>
      <c r="N1581" s="285"/>
      <c r="O1581" s="285"/>
      <c r="P1581" s="285"/>
      <c r="Q1581" s="285"/>
      <c r="R1581" s="285"/>
      <c r="S1581" s="285"/>
      <c r="T1581" s="286"/>
      <c r="U1581" s="14"/>
      <c r="V1581" s="14"/>
      <c r="W1581" s="14"/>
      <c r="X1581" s="14"/>
      <c r="Y1581" s="14"/>
      <c r="Z1581" s="14"/>
      <c r="AA1581" s="14"/>
      <c r="AB1581" s="14"/>
      <c r="AC1581" s="14"/>
      <c r="AD1581" s="14"/>
      <c r="AE1581" s="14"/>
      <c r="AT1581" s="287" t="s">
        <v>271</v>
      </c>
      <c r="AU1581" s="287" t="s">
        <v>99</v>
      </c>
      <c r="AV1581" s="14" t="s">
        <v>196</v>
      </c>
      <c r="AW1581" s="14" t="s">
        <v>38</v>
      </c>
      <c r="AX1581" s="14" t="s">
        <v>91</v>
      </c>
      <c r="AY1581" s="287" t="s">
        <v>184</v>
      </c>
    </row>
    <row r="1582" s="2" customFormat="1" ht="16.5" customHeight="1">
      <c r="A1582" s="40"/>
      <c r="B1582" s="41"/>
      <c r="C1582" s="312" t="s">
        <v>2463</v>
      </c>
      <c r="D1582" s="312" t="s">
        <v>497</v>
      </c>
      <c r="E1582" s="313" t="s">
        <v>2464</v>
      </c>
      <c r="F1582" s="314" t="s">
        <v>2465</v>
      </c>
      <c r="G1582" s="315" t="s">
        <v>269</v>
      </c>
      <c r="H1582" s="316">
        <v>34.847999999999999</v>
      </c>
      <c r="I1582" s="317"/>
      <c r="J1582" s="318">
        <f>ROUND(I1582*H1582,2)</f>
        <v>0</v>
      </c>
      <c r="K1582" s="314" t="s">
        <v>284</v>
      </c>
      <c r="L1582" s="319"/>
      <c r="M1582" s="320" t="s">
        <v>1</v>
      </c>
      <c r="N1582" s="321" t="s">
        <v>49</v>
      </c>
      <c r="O1582" s="93"/>
      <c r="P1582" s="254">
        <f>O1582*H1582</f>
        <v>0</v>
      </c>
      <c r="Q1582" s="254">
        <v>0.0126</v>
      </c>
      <c r="R1582" s="254">
        <f>Q1582*H1582</f>
        <v>0.4390848</v>
      </c>
      <c r="S1582" s="254">
        <v>0</v>
      </c>
      <c r="T1582" s="255">
        <f>S1582*H1582</f>
        <v>0</v>
      </c>
      <c r="U1582" s="40"/>
      <c r="V1582" s="40"/>
      <c r="W1582" s="40"/>
      <c r="X1582" s="40"/>
      <c r="Y1582" s="40"/>
      <c r="Z1582" s="40"/>
      <c r="AA1582" s="40"/>
      <c r="AB1582" s="40"/>
      <c r="AC1582" s="40"/>
      <c r="AD1582" s="40"/>
      <c r="AE1582" s="40"/>
      <c r="AR1582" s="256" t="s">
        <v>576</v>
      </c>
      <c r="AT1582" s="256" t="s">
        <v>497</v>
      </c>
      <c r="AU1582" s="256" t="s">
        <v>99</v>
      </c>
      <c r="AY1582" s="18" t="s">
        <v>184</v>
      </c>
      <c r="BE1582" s="257">
        <f>IF(N1582="základní",J1582,0)</f>
        <v>0</v>
      </c>
      <c r="BF1582" s="257">
        <f>IF(N1582="snížená",J1582,0)</f>
        <v>0</v>
      </c>
      <c r="BG1582" s="257">
        <f>IF(N1582="zákl. přenesená",J1582,0)</f>
        <v>0</v>
      </c>
      <c r="BH1582" s="257">
        <f>IF(N1582="sníž. přenesená",J1582,0)</f>
        <v>0</v>
      </c>
      <c r="BI1582" s="257">
        <f>IF(N1582="nulová",J1582,0)</f>
        <v>0</v>
      </c>
      <c r="BJ1582" s="18" t="s">
        <v>99</v>
      </c>
      <c r="BK1582" s="257">
        <f>ROUND(I1582*H1582,2)</f>
        <v>0</v>
      </c>
      <c r="BL1582" s="18" t="s">
        <v>332</v>
      </c>
      <c r="BM1582" s="256" t="s">
        <v>2466</v>
      </c>
    </row>
    <row r="1583" s="2" customFormat="1">
      <c r="A1583" s="40"/>
      <c r="B1583" s="41"/>
      <c r="C1583" s="42"/>
      <c r="D1583" s="258" t="s">
        <v>194</v>
      </c>
      <c r="E1583" s="42"/>
      <c r="F1583" s="259" t="s">
        <v>2457</v>
      </c>
      <c r="G1583" s="42"/>
      <c r="H1583" s="42"/>
      <c r="I1583" s="156"/>
      <c r="J1583" s="42"/>
      <c r="K1583" s="42"/>
      <c r="L1583" s="46"/>
      <c r="M1583" s="260"/>
      <c r="N1583" s="261"/>
      <c r="O1583" s="93"/>
      <c r="P1583" s="93"/>
      <c r="Q1583" s="93"/>
      <c r="R1583" s="93"/>
      <c r="S1583" s="93"/>
      <c r="T1583" s="94"/>
      <c r="U1583" s="40"/>
      <c r="V1583" s="40"/>
      <c r="W1583" s="40"/>
      <c r="X1583" s="40"/>
      <c r="Y1583" s="40"/>
      <c r="Z1583" s="40"/>
      <c r="AA1583" s="40"/>
      <c r="AB1583" s="40"/>
      <c r="AC1583" s="40"/>
      <c r="AD1583" s="40"/>
      <c r="AE1583" s="40"/>
      <c r="AT1583" s="18" t="s">
        <v>194</v>
      </c>
      <c r="AU1583" s="18" t="s">
        <v>99</v>
      </c>
    </row>
    <row r="1584" s="13" customFormat="1">
      <c r="A1584" s="13"/>
      <c r="B1584" s="266"/>
      <c r="C1584" s="267"/>
      <c r="D1584" s="258" t="s">
        <v>271</v>
      </c>
      <c r="E1584" s="267"/>
      <c r="F1584" s="269" t="s">
        <v>2467</v>
      </c>
      <c r="G1584" s="267"/>
      <c r="H1584" s="270">
        <v>34.847999999999999</v>
      </c>
      <c r="I1584" s="271"/>
      <c r="J1584" s="267"/>
      <c r="K1584" s="267"/>
      <c r="L1584" s="272"/>
      <c r="M1584" s="273"/>
      <c r="N1584" s="274"/>
      <c r="O1584" s="274"/>
      <c r="P1584" s="274"/>
      <c r="Q1584" s="274"/>
      <c r="R1584" s="274"/>
      <c r="S1584" s="274"/>
      <c r="T1584" s="275"/>
      <c r="U1584" s="13"/>
      <c r="V1584" s="13"/>
      <c r="W1584" s="13"/>
      <c r="X1584" s="13"/>
      <c r="Y1584" s="13"/>
      <c r="Z1584" s="13"/>
      <c r="AA1584" s="13"/>
      <c r="AB1584" s="13"/>
      <c r="AC1584" s="13"/>
      <c r="AD1584" s="13"/>
      <c r="AE1584" s="13"/>
      <c r="AT1584" s="276" t="s">
        <v>271</v>
      </c>
      <c r="AU1584" s="276" t="s">
        <v>99</v>
      </c>
      <c r="AV1584" s="13" t="s">
        <v>99</v>
      </c>
      <c r="AW1584" s="13" t="s">
        <v>4</v>
      </c>
      <c r="AX1584" s="13" t="s">
        <v>91</v>
      </c>
      <c r="AY1584" s="276" t="s">
        <v>184</v>
      </c>
    </row>
    <row r="1585" s="2" customFormat="1" ht="16.5" customHeight="1">
      <c r="A1585" s="40"/>
      <c r="B1585" s="41"/>
      <c r="C1585" s="245" t="s">
        <v>2468</v>
      </c>
      <c r="D1585" s="245" t="s">
        <v>187</v>
      </c>
      <c r="E1585" s="246" t="s">
        <v>2469</v>
      </c>
      <c r="F1585" s="247" t="s">
        <v>2470</v>
      </c>
      <c r="G1585" s="248" t="s">
        <v>309</v>
      </c>
      <c r="H1585" s="249">
        <v>61.908000000000001</v>
      </c>
      <c r="I1585" s="250"/>
      <c r="J1585" s="251">
        <f>ROUND(I1585*H1585,2)</f>
        <v>0</v>
      </c>
      <c r="K1585" s="247" t="s">
        <v>191</v>
      </c>
      <c r="L1585" s="46"/>
      <c r="M1585" s="252" t="s">
        <v>1</v>
      </c>
      <c r="N1585" s="253" t="s">
        <v>49</v>
      </c>
      <c r="O1585" s="93"/>
      <c r="P1585" s="254">
        <f>O1585*H1585</f>
        <v>0</v>
      </c>
      <c r="Q1585" s="254">
        <v>0.00058</v>
      </c>
      <c r="R1585" s="254">
        <f>Q1585*H1585</f>
        <v>0.035906640000000004</v>
      </c>
      <c r="S1585" s="254">
        <v>0</v>
      </c>
      <c r="T1585" s="255">
        <f>S1585*H1585</f>
        <v>0</v>
      </c>
      <c r="U1585" s="40"/>
      <c r="V1585" s="40"/>
      <c r="W1585" s="40"/>
      <c r="X1585" s="40"/>
      <c r="Y1585" s="40"/>
      <c r="Z1585" s="40"/>
      <c r="AA1585" s="40"/>
      <c r="AB1585" s="40"/>
      <c r="AC1585" s="40"/>
      <c r="AD1585" s="40"/>
      <c r="AE1585" s="40"/>
      <c r="AR1585" s="256" t="s">
        <v>332</v>
      </c>
      <c r="AT1585" s="256" t="s">
        <v>187</v>
      </c>
      <c r="AU1585" s="256" t="s">
        <v>99</v>
      </c>
      <c r="AY1585" s="18" t="s">
        <v>184</v>
      </c>
      <c r="BE1585" s="257">
        <f>IF(N1585="základní",J1585,0)</f>
        <v>0</v>
      </c>
      <c r="BF1585" s="257">
        <f>IF(N1585="snížená",J1585,0)</f>
        <v>0</v>
      </c>
      <c r="BG1585" s="257">
        <f>IF(N1585="zákl. přenesená",J1585,0)</f>
        <v>0</v>
      </c>
      <c r="BH1585" s="257">
        <f>IF(N1585="sníž. přenesená",J1585,0)</f>
        <v>0</v>
      </c>
      <c r="BI1585" s="257">
        <f>IF(N1585="nulová",J1585,0)</f>
        <v>0</v>
      </c>
      <c r="BJ1585" s="18" t="s">
        <v>99</v>
      </c>
      <c r="BK1585" s="257">
        <f>ROUND(I1585*H1585,2)</f>
        <v>0</v>
      </c>
      <c r="BL1585" s="18" t="s">
        <v>332</v>
      </c>
      <c r="BM1585" s="256" t="s">
        <v>2471</v>
      </c>
    </row>
    <row r="1586" s="15" customFormat="1">
      <c r="A1586" s="15"/>
      <c r="B1586" s="288"/>
      <c r="C1586" s="289"/>
      <c r="D1586" s="258" t="s">
        <v>271</v>
      </c>
      <c r="E1586" s="290" t="s">
        <v>1</v>
      </c>
      <c r="F1586" s="291" t="s">
        <v>760</v>
      </c>
      <c r="G1586" s="289"/>
      <c r="H1586" s="290" t="s">
        <v>1</v>
      </c>
      <c r="I1586" s="292"/>
      <c r="J1586" s="289"/>
      <c r="K1586" s="289"/>
      <c r="L1586" s="293"/>
      <c r="M1586" s="294"/>
      <c r="N1586" s="295"/>
      <c r="O1586" s="295"/>
      <c r="P1586" s="295"/>
      <c r="Q1586" s="295"/>
      <c r="R1586" s="295"/>
      <c r="S1586" s="295"/>
      <c r="T1586" s="296"/>
      <c r="U1586" s="15"/>
      <c r="V1586" s="15"/>
      <c r="W1586" s="15"/>
      <c r="X1586" s="15"/>
      <c r="Y1586" s="15"/>
      <c r="Z1586" s="15"/>
      <c r="AA1586" s="15"/>
      <c r="AB1586" s="15"/>
      <c r="AC1586" s="15"/>
      <c r="AD1586" s="15"/>
      <c r="AE1586" s="15"/>
      <c r="AT1586" s="297" t="s">
        <v>271</v>
      </c>
      <c r="AU1586" s="297" t="s">
        <v>99</v>
      </c>
      <c r="AV1586" s="15" t="s">
        <v>91</v>
      </c>
      <c r="AW1586" s="15" t="s">
        <v>38</v>
      </c>
      <c r="AX1586" s="15" t="s">
        <v>83</v>
      </c>
      <c r="AY1586" s="297" t="s">
        <v>184</v>
      </c>
    </row>
    <row r="1587" s="13" customFormat="1">
      <c r="A1587" s="13"/>
      <c r="B1587" s="266"/>
      <c r="C1587" s="267"/>
      <c r="D1587" s="258" t="s">
        <v>271</v>
      </c>
      <c r="E1587" s="268" t="s">
        <v>1</v>
      </c>
      <c r="F1587" s="269" t="s">
        <v>2472</v>
      </c>
      <c r="G1587" s="267"/>
      <c r="H1587" s="270">
        <v>61.908000000000001</v>
      </c>
      <c r="I1587" s="271"/>
      <c r="J1587" s="267"/>
      <c r="K1587" s="267"/>
      <c r="L1587" s="272"/>
      <c r="M1587" s="273"/>
      <c r="N1587" s="274"/>
      <c r="O1587" s="274"/>
      <c r="P1587" s="274"/>
      <c r="Q1587" s="274"/>
      <c r="R1587" s="274"/>
      <c r="S1587" s="274"/>
      <c r="T1587" s="275"/>
      <c r="U1587" s="13"/>
      <c r="V1587" s="13"/>
      <c r="W1587" s="13"/>
      <c r="X1587" s="13"/>
      <c r="Y1587" s="13"/>
      <c r="Z1587" s="13"/>
      <c r="AA1587" s="13"/>
      <c r="AB1587" s="13"/>
      <c r="AC1587" s="13"/>
      <c r="AD1587" s="13"/>
      <c r="AE1587" s="13"/>
      <c r="AT1587" s="276" t="s">
        <v>271</v>
      </c>
      <c r="AU1587" s="276" t="s">
        <v>99</v>
      </c>
      <c r="AV1587" s="13" t="s">
        <v>99</v>
      </c>
      <c r="AW1587" s="13" t="s">
        <v>38</v>
      </c>
      <c r="AX1587" s="13" t="s">
        <v>83</v>
      </c>
      <c r="AY1587" s="276" t="s">
        <v>184</v>
      </c>
    </row>
    <row r="1588" s="14" customFormat="1">
      <c r="A1588" s="14"/>
      <c r="B1588" s="277"/>
      <c r="C1588" s="278"/>
      <c r="D1588" s="258" t="s">
        <v>271</v>
      </c>
      <c r="E1588" s="279" t="s">
        <v>1</v>
      </c>
      <c r="F1588" s="280" t="s">
        <v>273</v>
      </c>
      <c r="G1588" s="278"/>
      <c r="H1588" s="281">
        <v>61.908000000000001</v>
      </c>
      <c r="I1588" s="282"/>
      <c r="J1588" s="278"/>
      <c r="K1588" s="278"/>
      <c r="L1588" s="283"/>
      <c r="M1588" s="284"/>
      <c r="N1588" s="285"/>
      <c r="O1588" s="285"/>
      <c r="P1588" s="285"/>
      <c r="Q1588" s="285"/>
      <c r="R1588" s="285"/>
      <c r="S1588" s="285"/>
      <c r="T1588" s="286"/>
      <c r="U1588" s="14"/>
      <c r="V1588" s="14"/>
      <c r="W1588" s="14"/>
      <c r="X1588" s="14"/>
      <c r="Y1588" s="14"/>
      <c r="Z1588" s="14"/>
      <c r="AA1588" s="14"/>
      <c r="AB1588" s="14"/>
      <c r="AC1588" s="14"/>
      <c r="AD1588" s="14"/>
      <c r="AE1588" s="14"/>
      <c r="AT1588" s="287" t="s">
        <v>271</v>
      </c>
      <c r="AU1588" s="287" t="s">
        <v>99</v>
      </c>
      <c r="AV1588" s="14" t="s">
        <v>196</v>
      </c>
      <c r="AW1588" s="14" t="s">
        <v>38</v>
      </c>
      <c r="AX1588" s="14" t="s">
        <v>91</v>
      </c>
      <c r="AY1588" s="287" t="s">
        <v>184</v>
      </c>
    </row>
    <row r="1589" s="2" customFormat="1" ht="16.5" customHeight="1">
      <c r="A1589" s="40"/>
      <c r="B1589" s="41"/>
      <c r="C1589" s="312" t="s">
        <v>2473</v>
      </c>
      <c r="D1589" s="312" t="s">
        <v>497</v>
      </c>
      <c r="E1589" s="313" t="s">
        <v>2474</v>
      </c>
      <c r="F1589" s="314" t="s">
        <v>2475</v>
      </c>
      <c r="G1589" s="315" t="s">
        <v>309</v>
      </c>
      <c r="H1589" s="316">
        <v>68.099000000000004</v>
      </c>
      <c r="I1589" s="317"/>
      <c r="J1589" s="318">
        <f>ROUND(I1589*H1589,2)</f>
        <v>0</v>
      </c>
      <c r="K1589" s="314" t="s">
        <v>284</v>
      </c>
      <c r="L1589" s="319"/>
      <c r="M1589" s="320" t="s">
        <v>1</v>
      </c>
      <c r="N1589" s="321" t="s">
        <v>49</v>
      </c>
      <c r="O1589" s="93"/>
      <c r="P1589" s="254">
        <f>O1589*H1589</f>
        <v>0</v>
      </c>
      <c r="Q1589" s="254">
        <v>0.0126</v>
      </c>
      <c r="R1589" s="254">
        <f>Q1589*H1589</f>
        <v>0.85804740000000002</v>
      </c>
      <c r="S1589" s="254">
        <v>0</v>
      </c>
      <c r="T1589" s="255">
        <f>S1589*H1589</f>
        <v>0</v>
      </c>
      <c r="U1589" s="40"/>
      <c r="V1589" s="40"/>
      <c r="W1589" s="40"/>
      <c r="X1589" s="40"/>
      <c r="Y1589" s="40"/>
      <c r="Z1589" s="40"/>
      <c r="AA1589" s="40"/>
      <c r="AB1589" s="40"/>
      <c r="AC1589" s="40"/>
      <c r="AD1589" s="40"/>
      <c r="AE1589" s="40"/>
      <c r="AR1589" s="256" t="s">
        <v>576</v>
      </c>
      <c r="AT1589" s="256" t="s">
        <v>497</v>
      </c>
      <c r="AU1589" s="256" t="s">
        <v>99</v>
      </c>
      <c r="AY1589" s="18" t="s">
        <v>184</v>
      </c>
      <c r="BE1589" s="257">
        <f>IF(N1589="základní",J1589,0)</f>
        <v>0</v>
      </c>
      <c r="BF1589" s="257">
        <f>IF(N1589="snížená",J1589,0)</f>
        <v>0</v>
      </c>
      <c r="BG1589" s="257">
        <f>IF(N1589="zákl. přenesená",J1589,0)</f>
        <v>0</v>
      </c>
      <c r="BH1589" s="257">
        <f>IF(N1589="sníž. přenesená",J1589,0)</f>
        <v>0</v>
      </c>
      <c r="BI1589" s="257">
        <f>IF(N1589="nulová",J1589,0)</f>
        <v>0</v>
      </c>
      <c r="BJ1589" s="18" t="s">
        <v>99</v>
      </c>
      <c r="BK1589" s="257">
        <f>ROUND(I1589*H1589,2)</f>
        <v>0</v>
      </c>
      <c r="BL1589" s="18" t="s">
        <v>332</v>
      </c>
      <c r="BM1589" s="256" t="s">
        <v>2476</v>
      </c>
    </row>
    <row r="1590" s="13" customFormat="1">
      <c r="A1590" s="13"/>
      <c r="B1590" s="266"/>
      <c r="C1590" s="267"/>
      <c r="D1590" s="258" t="s">
        <v>271</v>
      </c>
      <c r="E1590" s="267"/>
      <c r="F1590" s="269" t="s">
        <v>2477</v>
      </c>
      <c r="G1590" s="267"/>
      <c r="H1590" s="270">
        <v>68.099000000000004</v>
      </c>
      <c r="I1590" s="271"/>
      <c r="J1590" s="267"/>
      <c r="K1590" s="267"/>
      <c r="L1590" s="272"/>
      <c r="M1590" s="273"/>
      <c r="N1590" s="274"/>
      <c r="O1590" s="274"/>
      <c r="P1590" s="274"/>
      <c r="Q1590" s="274"/>
      <c r="R1590" s="274"/>
      <c r="S1590" s="274"/>
      <c r="T1590" s="275"/>
      <c r="U1590" s="13"/>
      <c r="V1590" s="13"/>
      <c r="W1590" s="13"/>
      <c r="X1590" s="13"/>
      <c r="Y1590" s="13"/>
      <c r="Z1590" s="13"/>
      <c r="AA1590" s="13"/>
      <c r="AB1590" s="13"/>
      <c r="AC1590" s="13"/>
      <c r="AD1590" s="13"/>
      <c r="AE1590" s="13"/>
      <c r="AT1590" s="276" t="s">
        <v>271</v>
      </c>
      <c r="AU1590" s="276" t="s">
        <v>99</v>
      </c>
      <c r="AV1590" s="13" t="s">
        <v>99</v>
      </c>
      <c r="AW1590" s="13" t="s">
        <v>4</v>
      </c>
      <c r="AX1590" s="13" t="s">
        <v>91</v>
      </c>
      <c r="AY1590" s="276" t="s">
        <v>184</v>
      </c>
    </row>
    <row r="1591" s="2" customFormat="1" ht="16.5" customHeight="1">
      <c r="A1591" s="40"/>
      <c r="B1591" s="41"/>
      <c r="C1591" s="245" t="s">
        <v>2478</v>
      </c>
      <c r="D1591" s="245" t="s">
        <v>187</v>
      </c>
      <c r="E1591" s="246" t="s">
        <v>2479</v>
      </c>
      <c r="F1591" s="247" t="s">
        <v>2480</v>
      </c>
      <c r="G1591" s="248" t="s">
        <v>269</v>
      </c>
      <c r="H1591" s="249">
        <v>380.42399999999998</v>
      </c>
      <c r="I1591" s="250"/>
      <c r="J1591" s="251">
        <f>ROUND(I1591*H1591,2)</f>
        <v>0</v>
      </c>
      <c r="K1591" s="247" t="s">
        <v>191</v>
      </c>
      <c r="L1591" s="46"/>
      <c r="M1591" s="252" t="s">
        <v>1</v>
      </c>
      <c r="N1591" s="253" t="s">
        <v>49</v>
      </c>
      <c r="O1591" s="93"/>
      <c r="P1591" s="254">
        <f>O1591*H1591</f>
        <v>0</v>
      </c>
      <c r="Q1591" s="254">
        <v>0.0058799999999999998</v>
      </c>
      <c r="R1591" s="254">
        <f>Q1591*H1591</f>
        <v>2.23689312</v>
      </c>
      <c r="S1591" s="254">
        <v>0</v>
      </c>
      <c r="T1591" s="255">
        <f>S1591*H1591</f>
        <v>0</v>
      </c>
      <c r="U1591" s="40"/>
      <c r="V1591" s="40"/>
      <c r="W1591" s="40"/>
      <c r="X1591" s="40"/>
      <c r="Y1591" s="40"/>
      <c r="Z1591" s="40"/>
      <c r="AA1591" s="40"/>
      <c r="AB1591" s="40"/>
      <c r="AC1591" s="40"/>
      <c r="AD1591" s="40"/>
      <c r="AE1591" s="40"/>
      <c r="AR1591" s="256" t="s">
        <v>332</v>
      </c>
      <c r="AT1591" s="256" t="s">
        <v>187</v>
      </c>
      <c r="AU1591" s="256" t="s">
        <v>99</v>
      </c>
      <c r="AY1591" s="18" t="s">
        <v>184</v>
      </c>
      <c r="BE1591" s="257">
        <f>IF(N1591="základní",J1591,0)</f>
        <v>0</v>
      </c>
      <c r="BF1591" s="257">
        <f>IF(N1591="snížená",J1591,0)</f>
        <v>0</v>
      </c>
      <c r="BG1591" s="257">
        <f>IF(N1591="zákl. přenesená",J1591,0)</f>
        <v>0</v>
      </c>
      <c r="BH1591" s="257">
        <f>IF(N1591="sníž. přenesená",J1591,0)</f>
        <v>0</v>
      </c>
      <c r="BI1591" s="257">
        <f>IF(N1591="nulová",J1591,0)</f>
        <v>0</v>
      </c>
      <c r="BJ1591" s="18" t="s">
        <v>99</v>
      </c>
      <c r="BK1591" s="257">
        <f>ROUND(I1591*H1591,2)</f>
        <v>0</v>
      </c>
      <c r="BL1591" s="18" t="s">
        <v>332</v>
      </c>
      <c r="BM1591" s="256" t="s">
        <v>2481</v>
      </c>
    </row>
    <row r="1592" s="2" customFormat="1">
      <c r="A1592" s="40"/>
      <c r="B1592" s="41"/>
      <c r="C1592" s="42"/>
      <c r="D1592" s="258" t="s">
        <v>194</v>
      </c>
      <c r="E1592" s="42"/>
      <c r="F1592" s="259" t="s">
        <v>2482</v>
      </c>
      <c r="G1592" s="42"/>
      <c r="H1592" s="42"/>
      <c r="I1592" s="156"/>
      <c r="J1592" s="42"/>
      <c r="K1592" s="42"/>
      <c r="L1592" s="46"/>
      <c r="M1592" s="260"/>
      <c r="N1592" s="261"/>
      <c r="O1592" s="93"/>
      <c r="P1592" s="93"/>
      <c r="Q1592" s="93"/>
      <c r="R1592" s="93"/>
      <c r="S1592" s="93"/>
      <c r="T1592" s="94"/>
      <c r="U1592" s="40"/>
      <c r="V1592" s="40"/>
      <c r="W1592" s="40"/>
      <c r="X1592" s="40"/>
      <c r="Y1592" s="40"/>
      <c r="Z1592" s="40"/>
      <c r="AA1592" s="40"/>
      <c r="AB1592" s="40"/>
      <c r="AC1592" s="40"/>
      <c r="AD1592" s="40"/>
      <c r="AE1592" s="40"/>
      <c r="AT1592" s="18" t="s">
        <v>194</v>
      </c>
      <c r="AU1592" s="18" t="s">
        <v>99</v>
      </c>
    </row>
    <row r="1593" s="15" customFormat="1">
      <c r="A1593" s="15"/>
      <c r="B1593" s="288"/>
      <c r="C1593" s="289"/>
      <c r="D1593" s="258" t="s">
        <v>271</v>
      </c>
      <c r="E1593" s="290" t="s">
        <v>1</v>
      </c>
      <c r="F1593" s="291" t="s">
        <v>760</v>
      </c>
      <c r="G1593" s="289"/>
      <c r="H1593" s="290" t="s">
        <v>1</v>
      </c>
      <c r="I1593" s="292"/>
      <c r="J1593" s="289"/>
      <c r="K1593" s="289"/>
      <c r="L1593" s="293"/>
      <c r="M1593" s="294"/>
      <c r="N1593" s="295"/>
      <c r="O1593" s="295"/>
      <c r="P1593" s="295"/>
      <c r="Q1593" s="295"/>
      <c r="R1593" s="295"/>
      <c r="S1593" s="295"/>
      <c r="T1593" s="296"/>
      <c r="U1593" s="15"/>
      <c r="V1593" s="15"/>
      <c r="W1593" s="15"/>
      <c r="X1593" s="15"/>
      <c r="Y1593" s="15"/>
      <c r="Z1593" s="15"/>
      <c r="AA1593" s="15"/>
      <c r="AB1593" s="15"/>
      <c r="AC1593" s="15"/>
      <c r="AD1593" s="15"/>
      <c r="AE1593" s="15"/>
      <c r="AT1593" s="297" t="s">
        <v>271</v>
      </c>
      <c r="AU1593" s="297" t="s">
        <v>99</v>
      </c>
      <c r="AV1593" s="15" t="s">
        <v>91</v>
      </c>
      <c r="AW1593" s="15" t="s">
        <v>38</v>
      </c>
      <c r="AX1593" s="15" t="s">
        <v>83</v>
      </c>
      <c r="AY1593" s="297" t="s">
        <v>184</v>
      </c>
    </row>
    <row r="1594" s="13" customFormat="1">
      <c r="A1594" s="13"/>
      <c r="B1594" s="266"/>
      <c r="C1594" s="267"/>
      <c r="D1594" s="258" t="s">
        <v>271</v>
      </c>
      <c r="E1594" s="268" t="s">
        <v>1</v>
      </c>
      <c r="F1594" s="269" t="s">
        <v>2483</v>
      </c>
      <c r="G1594" s="267"/>
      <c r="H1594" s="270">
        <v>190.56</v>
      </c>
      <c r="I1594" s="271"/>
      <c r="J1594" s="267"/>
      <c r="K1594" s="267"/>
      <c r="L1594" s="272"/>
      <c r="M1594" s="273"/>
      <c r="N1594" s="274"/>
      <c r="O1594" s="274"/>
      <c r="P1594" s="274"/>
      <c r="Q1594" s="274"/>
      <c r="R1594" s="274"/>
      <c r="S1594" s="274"/>
      <c r="T1594" s="275"/>
      <c r="U1594" s="13"/>
      <c r="V1594" s="13"/>
      <c r="W1594" s="13"/>
      <c r="X1594" s="13"/>
      <c r="Y1594" s="13"/>
      <c r="Z1594" s="13"/>
      <c r="AA1594" s="13"/>
      <c r="AB1594" s="13"/>
      <c r="AC1594" s="13"/>
      <c r="AD1594" s="13"/>
      <c r="AE1594" s="13"/>
      <c r="AT1594" s="276" t="s">
        <v>271</v>
      </c>
      <c r="AU1594" s="276" t="s">
        <v>99</v>
      </c>
      <c r="AV1594" s="13" t="s">
        <v>99</v>
      </c>
      <c r="AW1594" s="13" t="s">
        <v>38</v>
      </c>
      <c r="AX1594" s="13" t="s">
        <v>83</v>
      </c>
      <c r="AY1594" s="276" t="s">
        <v>184</v>
      </c>
    </row>
    <row r="1595" s="13" customFormat="1">
      <c r="A1595" s="13"/>
      <c r="B1595" s="266"/>
      <c r="C1595" s="267"/>
      <c r="D1595" s="258" t="s">
        <v>271</v>
      </c>
      <c r="E1595" s="268" t="s">
        <v>1</v>
      </c>
      <c r="F1595" s="269" t="s">
        <v>2484</v>
      </c>
      <c r="G1595" s="267"/>
      <c r="H1595" s="270">
        <v>51.880000000000003</v>
      </c>
      <c r="I1595" s="271"/>
      <c r="J1595" s="267"/>
      <c r="K1595" s="267"/>
      <c r="L1595" s="272"/>
      <c r="M1595" s="273"/>
      <c r="N1595" s="274"/>
      <c r="O1595" s="274"/>
      <c r="P1595" s="274"/>
      <c r="Q1595" s="274"/>
      <c r="R1595" s="274"/>
      <c r="S1595" s="274"/>
      <c r="T1595" s="275"/>
      <c r="U1595" s="13"/>
      <c r="V1595" s="13"/>
      <c r="W1595" s="13"/>
      <c r="X1595" s="13"/>
      <c r="Y1595" s="13"/>
      <c r="Z1595" s="13"/>
      <c r="AA1595" s="13"/>
      <c r="AB1595" s="13"/>
      <c r="AC1595" s="13"/>
      <c r="AD1595" s="13"/>
      <c r="AE1595" s="13"/>
      <c r="AT1595" s="276" t="s">
        <v>271</v>
      </c>
      <c r="AU1595" s="276" t="s">
        <v>99</v>
      </c>
      <c r="AV1595" s="13" t="s">
        <v>99</v>
      </c>
      <c r="AW1595" s="13" t="s">
        <v>38</v>
      </c>
      <c r="AX1595" s="13" t="s">
        <v>83</v>
      </c>
      <c r="AY1595" s="276" t="s">
        <v>184</v>
      </c>
    </row>
    <row r="1596" s="13" customFormat="1">
      <c r="A1596" s="13"/>
      <c r="B1596" s="266"/>
      <c r="C1596" s="267"/>
      <c r="D1596" s="258" t="s">
        <v>271</v>
      </c>
      <c r="E1596" s="268" t="s">
        <v>1</v>
      </c>
      <c r="F1596" s="269" t="s">
        <v>2485</v>
      </c>
      <c r="G1596" s="267"/>
      <c r="H1596" s="270">
        <v>51.880000000000003</v>
      </c>
      <c r="I1596" s="271"/>
      <c r="J1596" s="267"/>
      <c r="K1596" s="267"/>
      <c r="L1596" s="272"/>
      <c r="M1596" s="273"/>
      <c r="N1596" s="274"/>
      <c r="O1596" s="274"/>
      <c r="P1596" s="274"/>
      <c r="Q1596" s="274"/>
      <c r="R1596" s="274"/>
      <c r="S1596" s="274"/>
      <c r="T1596" s="275"/>
      <c r="U1596" s="13"/>
      <c r="V1596" s="13"/>
      <c r="W1596" s="13"/>
      <c r="X1596" s="13"/>
      <c r="Y1596" s="13"/>
      <c r="Z1596" s="13"/>
      <c r="AA1596" s="13"/>
      <c r="AB1596" s="13"/>
      <c r="AC1596" s="13"/>
      <c r="AD1596" s="13"/>
      <c r="AE1596" s="13"/>
      <c r="AT1596" s="276" t="s">
        <v>271</v>
      </c>
      <c r="AU1596" s="276" t="s">
        <v>99</v>
      </c>
      <c r="AV1596" s="13" t="s">
        <v>99</v>
      </c>
      <c r="AW1596" s="13" t="s">
        <v>38</v>
      </c>
      <c r="AX1596" s="13" t="s">
        <v>83</v>
      </c>
      <c r="AY1596" s="276" t="s">
        <v>184</v>
      </c>
    </row>
    <row r="1597" s="13" customFormat="1">
      <c r="A1597" s="13"/>
      <c r="B1597" s="266"/>
      <c r="C1597" s="267"/>
      <c r="D1597" s="258" t="s">
        <v>271</v>
      </c>
      <c r="E1597" s="268" t="s">
        <v>1</v>
      </c>
      <c r="F1597" s="269" t="s">
        <v>2486</v>
      </c>
      <c r="G1597" s="267"/>
      <c r="H1597" s="270">
        <v>51.520000000000003</v>
      </c>
      <c r="I1597" s="271"/>
      <c r="J1597" s="267"/>
      <c r="K1597" s="267"/>
      <c r="L1597" s="272"/>
      <c r="M1597" s="273"/>
      <c r="N1597" s="274"/>
      <c r="O1597" s="274"/>
      <c r="P1597" s="274"/>
      <c r="Q1597" s="274"/>
      <c r="R1597" s="274"/>
      <c r="S1597" s="274"/>
      <c r="T1597" s="275"/>
      <c r="U1597" s="13"/>
      <c r="V1597" s="13"/>
      <c r="W1597" s="13"/>
      <c r="X1597" s="13"/>
      <c r="Y1597" s="13"/>
      <c r="Z1597" s="13"/>
      <c r="AA1597" s="13"/>
      <c r="AB1597" s="13"/>
      <c r="AC1597" s="13"/>
      <c r="AD1597" s="13"/>
      <c r="AE1597" s="13"/>
      <c r="AT1597" s="276" t="s">
        <v>271</v>
      </c>
      <c r="AU1597" s="276" t="s">
        <v>99</v>
      </c>
      <c r="AV1597" s="13" t="s">
        <v>99</v>
      </c>
      <c r="AW1597" s="13" t="s">
        <v>38</v>
      </c>
      <c r="AX1597" s="13" t="s">
        <v>83</v>
      </c>
      <c r="AY1597" s="276" t="s">
        <v>184</v>
      </c>
    </row>
    <row r="1598" s="16" customFormat="1">
      <c r="A1598" s="16"/>
      <c r="B1598" s="298"/>
      <c r="C1598" s="299"/>
      <c r="D1598" s="258" t="s">
        <v>271</v>
      </c>
      <c r="E1598" s="300" t="s">
        <v>1</v>
      </c>
      <c r="F1598" s="301" t="s">
        <v>346</v>
      </c>
      <c r="G1598" s="299"/>
      <c r="H1598" s="302">
        <v>345.83999999999997</v>
      </c>
      <c r="I1598" s="303"/>
      <c r="J1598" s="299"/>
      <c r="K1598" s="299"/>
      <c r="L1598" s="304"/>
      <c r="M1598" s="305"/>
      <c r="N1598" s="306"/>
      <c r="O1598" s="306"/>
      <c r="P1598" s="306"/>
      <c r="Q1598" s="306"/>
      <c r="R1598" s="306"/>
      <c r="S1598" s="306"/>
      <c r="T1598" s="307"/>
      <c r="U1598" s="16"/>
      <c r="V1598" s="16"/>
      <c r="W1598" s="16"/>
      <c r="X1598" s="16"/>
      <c r="Y1598" s="16"/>
      <c r="Z1598" s="16"/>
      <c r="AA1598" s="16"/>
      <c r="AB1598" s="16"/>
      <c r="AC1598" s="16"/>
      <c r="AD1598" s="16"/>
      <c r="AE1598" s="16"/>
      <c r="AT1598" s="308" t="s">
        <v>271</v>
      </c>
      <c r="AU1598" s="308" t="s">
        <v>99</v>
      </c>
      <c r="AV1598" s="16" t="s">
        <v>278</v>
      </c>
      <c r="AW1598" s="16" t="s">
        <v>38</v>
      </c>
      <c r="AX1598" s="16" t="s">
        <v>83</v>
      </c>
      <c r="AY1598" s="308" t="s">
        <v>184</v>
      </c>
    </row>
    <row r="1599" s="13" customFormat="1">
      <c r="A1599" s="13"/>
      <c r="B1599" s="266"/>
      <c r="C1599" s="267"/>
      <c r="D1599" s="258" t="s">
        <v>271</v>
      </c>
      <c r="E1599" s="268" t="s">
        <v>1</v>
      </c>
      <c r="F1599" s="269" t="s">
        <v>2487</v>
      </c>
      <c r="G1599" s="267"/>
      <c r="H1599" s="270">
        <v>34.584000000000003</v>
      </c>
      <c r="I1599" s="271"/>
      <c r="J1599" s="267"/>
      <c r="K1599" s="267"/>
      <c r="L1599" s="272"/>
      <c r="M1599" s="273"/>
      <c r="N1599" s="274"/>
      <c r="O1599" s="274"/>
      <c r="P1599" s="274"/>
      <c r="Q1599" s="274"/>
      <c r="R1599" s="274"/>
      <c r="S1599" s="274"/>
      <c r="T1599" s="275"/>
      <c r="U1599" s="13"/>
      <c r="V1599" s="13"/>
      <c r="W1599" s="13"/>
      <c r="X1599" s="13"/>
      <c r="Y1599" s="13"/>
      <c r="Z1599" s="13"/>
      <c r="AA1599" s="13"/>
      <c r="AB1599" s="13"/>
      <c r="AC1599" s="13"/>
      <c r="AD1599" s="13"/>
      <c r="AE1599" s="13"/>
      <c r="AT1599" s="276" t="s">
        <v>271</v>
      </c>
      <c r="AU1599" s="276" t="s">
        <v>99</v>
      </c>
      <c r="AV1599" s="13" t="s">
        <v>99</v>
      </c>
      <c r="AW1599" s="13" t="s">
        <v>38</v>
      </c>
      <c r="AX1599" s="13" t="s">
        <v>83</v>
      </c>
      <c r="AY1599" s="276" t="s">
        <v>184</v>
      </c>
    </row>
    <row r="1600" s="14" customFormat="1">
      <c r="A1600" s="14"/>
      <c r="B1600" s="277"/>
      <c r="C1600" s="278"/>
      <c r="D1600" s="258" t="s">
        <v>271</v>
      </c>
      <c r="E1600" s="279" t="s">
        <v>1</v>
      </c>
      <c r="F1600" s="280" t="s">
        <v>273</v>
      </c>
      <c r="G1600" s="278"/>
      <c r="H1600" s="281">
        <v>380.42399999999998</v>
      </c>
      <c r="I1600" s="282"/>
      <c r="J1600" s="278"/>
      <c r="K1600" s="278"/>
      <c r="L1600" s="283"/>
      <c r="M1600" s="284"/>
      <c r="N1600" s="285"/>
      <c r="O1600" s="285"/>
      <c r="P1600" s="285"/>
      <c r="Q1600" s="285"/>
      <c r="R1600" s="285"/>
      <c r="S1600" s="285"/>
      <c r="T1600" s="286"/>
      <c r="U1600" s="14"/>
      <c r="V1600" s="14"/>
      <c r="W1600" s="14"/>
      <c r="X1600" s="14"/>
      <c r="Y1600" s="14"/>
      <c r="Z1600" s="14"/>
      <c r="AA1600" s="14"/>
      <c r="AB1600" s="14"/>
      <c r="AC1600" s="14"/>
      <c r="AD1600" s="14"/>
      <c r="AE1600" s="14"/>
      <c r="AT1600" s="287" t="s">
        <v>271</v>
      </c>
      <c r="AU1600" s="287" t="s">
        <v>99</v>
      </c>
      <c r="AV1600" s="14" t="s">
        <v>196</v>
      </c>
      <c r="AW1600" s="14" t="s">
        <v>38</v>
      </c>
      <c r="AX1600" s="14" t="s">
        <v>91</v>
      </c>
      <c r="AY1600" s="287" t="s">
        <v>184</v>
      </c>
    </row>
    <row r="1601" s="2" customFormat="1" ht="16.5" customHeight="1">
      <c r="A1601" s="40"/>
      <c r="B1601" s="41"/>
      <c r="C1601" s="312" t="s">
        <v>2488</v>
      </c>
      <c r="D1601" s="312" t="s">
        <v>497</v>
      </c>
      <c r="E1601" s="313" t="s">
        <v>2489</v>
      </c>
      <c r="F1601" s="314" t="s">
        <v>2490</v>
      </c>
      <c r="G1601" s="315" t="s">
        <v>269</v>
      </c>
      <c r="H1601" s="316">
        <v>437.488</v>
      </c>
      <c r="I1601" s="317"/>
      <c r="J1601" s="318">
        <f>ROUND(I1601*H1601,2)</f>
        <v>0</v>
      </c>
      <c r="K1601" s="314" t="s">
        <v>284</v>
      </c>
      <c r="L1601" s="319"/>
      <c r="M1601" s="320" t="s">
        <v>1</v>
      </c>
      <c r="N1601" s="321" t="s">
        <v>49</v>
      </c>
      <c r="O1601" s="93"/>
      <c r="P1601" s="254">
        <f>O1601*H1601</f>
        <v>0</v>
      </c>
      <c r="Q1601" s="254">
        <v>0.019199999999999998</v>
      </c>
      <c r="R1601" s="254">
        <f>Q1601*H1601</f>
        <v>8.3997695999999991</v>
      </c>
      <c r="S1601" s="254">
        <v>0</v>
      </c>
      <c r="T1601" s="255">
        <f>S1601*H1601</f>
        <v>0</v>
      </c>
      <c r="U1601" s="40"/>
      <c r="V1601" s="40"/>
      <c r="W1601" s="40"/>
      <c r="X1601" s="40"/>
      <c r="Y1601" s="40"/>
      <c r="Z1601" s="40"/>
      <c r="AA1601" s="40"/>
      <c r="AB1601" s="40"/>
      <c r="AC1601" s="40"/>
      <c r="AD1601" s="40"/>
      <c r="AE1601" s="40"/>
      <c r="AR1601" s="256" t="s">
        <v>576</v>
      </c>
      <c r="AT1601" s="256" t="s">
        <v>497</v>
      </c>
      <c r="AU1601" s="256" t="s">
        <v>99</v>
      </c>
      <c r="AY1601" s="18" t="s">
        <v>184</v>
      </c>
      <c r="BE1601" s="257">
        <f>IF(N1601="základní",J1601,0)</f>
        <v>0</v>
      </c>
      <c r="BF1601" s="257">
        <f>IF(N1601="snížená",J1601,0)</f>
        <v>0</v>
      </c>
      <c r="BG1601" s="257">
        <f>IF(N1601="zákl. přenesená",J1601,0)</f>
        <v>0</v>
      </c>
      <c r="BH1601" s="257">
        <f>IF(N1601="sníž. přenesená",J1601,0)</f>
        <v>0</v>
      </c>
      <c r="BI1601" s="257">
        <f>IF(N1601="nulová",J1601,0)</f>
        <v>0</v>
      </c>
      <c r="BJ1601" s="18" t="s">
        <v>99</v>
      </c>
      <c r="BK1601" s="257">
        <f>ROUND(I1601*H1601,2)</f>
        <v>0</v>
      </c>
      <c r="BL1601" s="18" t="s">
        <v>332</v>
      </c>
      <c r="BM1601" s="256" t="s">
        <v>2491</v>
      </c>
    </row>
    <row r="1602" s="2" customFormat="1">
      <c r="A1602" s="40"/>
      <c r="B1602" s="41"/>
      <c r="C1602" s="42"/>
      <c r="D1602" s="258" t="s">
        <v>194</v>
      </c>
      <c r="E1602" s="42"/>
      <c r="F1602" s="259" t="s">
        <v>2492</v>
      </c>
      <c r="G1602" s="42"/>
      <c r="H1602" s="42"/>
      <c r="I1602" s="156"/>
      <c r="J1602" s="42"/>
      <c r="K1602" s="42"/>
      <c r="L1602" s="46"/>
      <c r="M1602" s="260"/>
      <c r="N1602" s="261"/>
      <c r="O1602" s="93"/>
      <c r="P1602" s="93"/>
      <c r="Q1602" s="93"/>
      <c r="R1602" s="93"/>
      <c r="S1602" s="93"/>
      <c r="T1602" s="94"/>
      <c r="U1602" s="40"/>
      <c r="V1602" s="40"/>
      <c r="W1602" s="40"/>
      <c r="X1602" s="40"/>
      <c r="Y1602" s="40"/>
      <c r="Z1602" s="40"/>
      <c r="AA1602" s="40"/>
      <c r="AB1602" s="40"/>
      <c r="AC1602" s="40"/>
      <c r="AD1602" s="40"/>
      <c r="AE1602" s="40"/>
      <c r="AT1602" s="18" t="s">
        <v>194</v>
      </c>
      <c r="AU1602" s="18" t="s">
        <v>99</v>
      </c>
    </row>
    <row r="1603" s="13" customFormat="1">
      <c r="A1603" s="13"/>
      <c r="B1603" s="266"/>
      <c r="C1603" s="267"/>
      <c r="D1603" s="258" t="s">
        <v>271</v>
      </c>
      <c r="E1603" s="267"/>
      <c r="F1603" s="269" t="s">
        <v>2493</v>
      </c>
      <c r="G1603" s="267"/>
      <c r="H1603" s="270">
        <v>437.488</v>
      </c>
      <c r="I1603" s="271"/>
      <c r="J1603" s="267"/>
      <c r="K1603" s="267"/>
      <c r="L1603" s="272"/>
      <c r="M1603" s="273"/>
      <c r="N1603" s="274"/>
      <c r="O1603" s="274"/>
      <c r="P1603" s="274"/>
      <c r="Q1603" s="274"/>
      <c r="R1603" s="274"/>
      <c r="S1603" s="274"/>
      <c r="T1603" s="275"/>
      <c r="U1603" s="13"/>
      <c r="V1603" s="13"/>
      <c r="W1603" s="13"/>
      <c r="X1603" s="13"/>
      <c r="Y1603" s="13"/>
      <c r="Z1603" s="13"/>
      <c r="AA1603" s="13"/>
      <c r="AB1603" s="13"/>
      <c r="AC1603" s="13"/>
      <c r="AD1603" s="13"/>
      <c r="AE1603" s="13"/>
      <c r="AT1603" s="276" t="s">
        <v>271</v>
      </c>
      <c r="AU1603" s="276" t="s">
        <v>99</v>
      </c>
      <c r="AV1603" s="13" t="s">
        <v>99</v>
      </c>
      <c r="AW1603" s="13" t="s">
        <v>4</v>
      </c>
      <c r="AX1603" s="13" t="s">
        <v>91</v>
      </c>
      <c r="AY1603" s="276" t="s">
        <v>184</v>
      </c>
    </row>
    <row r="1604" s="2" customFormat="1" ht="16.5" customHeight="1">
      <c r="A1604" s="40"/>
      <c r="B1604" s="41"/>
      <c r="C1604" s="245" t="s">
        <v>2494</v>
      </c>
      <c r="D1604" s="245" t="s">
        <v>187</v>
      </c>
      <c r="E1604" s="246" t="s">
        <v>2495</v>
      </c>
      <c r="F1604" s="247" t="s">
        <v>2496</v>
      </c>
      <c r="G1604" s="248" t="s">
        <v>269</v>
      </c>
      <c r="H1604" s="249">
        <v>467.54399999999998</v>
      </c>
      <c r="I1604" s="250"/>
      <c r="J1604" s="251">
        <f>ROUND(I1604*H1604,2)</f>
        <v>0</v>
      </c>
      <c r="K1604" s="247" t="s">
        <v>191</v>
      </c>
      <c r="L1604" s="46"/>
      <c r="M1604" s="252" t="s">
        <v>1</v>
      </c>
      <c r="N1604" s="253" t="s">
        <v>49</v>
      </c>
      <c r="O1604" s="93"/>
      <c r="P1604" s="254">
        <f>O1604*H1604</f>
        <v>0</v>
      </c>
      <c r="Q1604" s="254">
        <v>0</v>
      </c>
      <c r="R1604" s="254">
        <f>Q1604*H1604</f>
        <v>0</v>
      </c>
      <c r="S1604" s="254">
        <v>0</v>
      </c>
      <c r="T1604" s="255">
        <f>S1604*H1604</f>
        <v>0</v>
      </c>
      <c r="U1604" s="40"/>
      <c r="V1604" s="40"/>
      <c r="W1604" s="40"/>
      <c r="X1604" s="40"/>
      <c r="Y1604" s="40"/>
      <c r="Z1604" s="40"/>
      <c r="AA1604" s="40"/>
      <c r="AB1604" s="40"/>
      <c r="AC1604" s="40"/>
      <c r="AD1604" s="40"/>
      <c r="AE1604" s="40"/>
      <c r="AR1604" s="256" t="s">
        <v>332</v>
      </c>
      <c r="AT1604" s="256" t="s">
        <v>187</v>
      </c>
      <c r="AU1604" s="256" t="s">
        <v>99</v>
      </c>
      <c r="AY1604" s="18" t="s">
        <v>184</v>
      </c>
      <c r="BE1604" s="257">
        <f>IF(N1604="základní",J1604,0)</f>
        <v>0</v>
      </c>
      <c r="BF1604" s="257">
        <f>IF(N1604="snížená",J1604,0)</f>
        <v>0</v>
      </c>
      <c r="BG1604" s="257">
        <f>IF(N1604="zákl. přenesená",J1604,0)</f>
        <v>0</v>
      </c>
      <c r="BH1604" s="257">
        <f>IF(N1604="sníž. přenesená",J1604,0)</f>
        <v>0</v>
      </c>
      <c r="BI1604" s="257">
        <f>IF(N1604="nulová",J1604,0)</f>
        <v>0</v>
      </c>
      <c r="BJ1604" s="18" t="s">
        <v>99</v>
      </c>
      <c r="BK1604" s="257">
        <f>ROUND(I1604*H1604,2)</f>
        <v>0</v>
      </c>
      <c r="BL1604" s="18" t="s">
        <v>332</v>
      </c>
      <c r="BM1604" s="256" t="s">
        <v>2497</v>
      </c>
    </row>
    <row r="1605" s="2" customFormat="1" ht="16.5" customHeight="1">
      <c r="A1605" s="40"/>
      <c r="B1605" s="41"/>
      <c r="C1605" s="245" t="s">
        <v>2498</v>
      </c>
      <c r="D1605" s="245" t="s">
        <v>187</v>
      </c>
      <c r="E1605" s="246" t="s">
        <v>2499</v>
      </c>
      <c r="F1605" s="247" t="s">
        <v>2500</v>
      </c>
      <c r="G1605" s="248" t="s">
        <v>269</v>
      </c>
      <c r="H1605" s="249">
        <v>467.54399999999998</v>
      </c>
      <c r="I1605" s="250"/>
      <c r="J1605" s="251">
        <f>ROUND(I1605*H1605,2)</f>
        <v>0</v>
      </c>
      <c r="K1605" s="247" t="s">
        <v>284</v>
      </c>
      <c r="L1605" s="46"/>
      <c r="M1605" s="252" t="s">
        <v>1</v>
      </c>
      <c r="N1605" s="253" t="s">
        <v>49</v>
      </c>
      <c r="O1605" s="93"/>
      <c r="P1605" s="254">
        <f>O1605*H1605</f>
        <v>0</v>
      </c>
      <c r="Q1605" s="254">
        <v>0</v>
      </c>
      <c r="R1605" s="254">
        <f>Q1605*H1605</f>
        <v>0</v>
      </c>
      <c r="S1605" s="254">
        <v>0</v>
      </c>
      <c r="T1605" s="255">
        <f>S1605*H1605</f>
        <v>0</v>
      </c>
      <c r="U1605" s="40"/>
      <c r="V1605" s="40"/>
      <c r="W1605" s="40"/>
      <c r="X1605" s="40"/>
      <c r="Y1605" s="40"/>
      <c r="Z1605" s="40"/>
      <c r="AA1605" s="40"/>
      <c r="AB1605" s="40"/>
      <c r="AC1605" s="40"/>
      <c r="AD1605" s="40"/>
      <c r="AE1605" s="40"/>
      <c r="AR1605" s="256" t="s">
        <v>332</v>
      </c>
      <c r="AT1605" s="256" t="s">
        <v>187</v>
      </c>
      <c r="AU1605" s="256" t="s">
        <v>99</v>
      </c>
      <c r="AY1605" s="18" t="s">
        <v>184</v>
      </c>
      <c r="BE1605" s="257">
        <f>IF(N1605="základní",J1605,0)</f>
        <v>0</v>
      </c>
      <c r="BF1605" s="257">
        <f>IF(N1605="snížená",J1605,0)</f>
        <v>0</v>
      </c>
      <c r="BG1605" s="257">
        <f>IF(N1605="zákl. přenesená",J1605,0)</f>
        <v>0</v>
      </c>
      <c r="BH1605" s="257">
        <f>IF(N1605="sníž. přenesená",J1605,0)</f>
        <v>0</v>
      </c>
      <c r="BI1605" s="257">
        <f>IF(N1605="nulová",J1605,0)</f>
        <v>0</v>
      </c>
      <c r="BJ1605" s="18" t="s">
        <v>99</v>
      </c>
      <c r="BK1605" s="257">
        <f>ROUND(I1605*H1605,2)</f>
        <v>0</v>
      </c>
      <c r="BL1605" s="18" t="s">
        <v>332</v>
      </c>
      <c r="BM1605" s="256" t="s">
        <v>2501</v>
      </c>
    </row>
    <row r="1606" s="2" customFormat="1">
      <c r="A1606" s="40"/>
      <c r="B1606" s="41"/>
      <c r="C1606" s="42"/>
      <c r="D1606" s="258" t="s">
        <v>194</v>
      </c>
      <c r="E1606" s="42"/>
      <c r="F1606" s="259" t="s">
        <v>2502</v>
      </c>
      <c r="G1606" s="42"/>
      <c r="H1606" s="42"/>
      <c r="I1606" s="156"/>
      <c r="J1606" s="42"/>
      <c r="K1606" s="42"/>
      <c r="L1606" s="46"/>
      <c r="M1606" s="260"/>
      <c r="N1606" s="261"/>
      <c r="O1606" s="93"/>
      <c r="P1606" s="93"/>
      <c r="Q1606" s="93"/>
      <c r="R1606" s="93"/>
      <c r="S1606" s="93"/>
      <c r="T1606" s="94"/>
      <c r="U1606" s="40"/>
      <c r="V1606" s="40"/>
      <c r="W1606" s="40"/>
      <c r="X1606" s="40"/>
      <c r="Y1606" s="40"/>
      <c r="Z1606" s="40"/>
      <c r="AA1606" s="40"/>
      <c r="AB1606" s="40"/>
      <c r="AC1606" s="40"/>
      <c r="AD1606" s="40"/>
      <c r="AE1606" s="40"/>
      <c r="AT1606" s="18" t="s">
        <v>194</v>
      </c>
      <c r="AU1606" s="18" t="s">
        <v>99</v>
      </c>
    </row>
    <row r="1607" s="2" customFormat="1" ht="16.5" customHeight="1">
      <c r="A1607" s="40"/>
      <c r="B1607" s="41"/>
      <c r="C1607" s="245" t="s">
        <v>2503</v>
      </c>
      <c r="D1607" s="245" t="s">
        <v>187</v>
      </c>
      <c r="E1607" s="246" t="s">
        <v>2504</v>
      </c>
      <c r="F1607" s="247" t="s">
        <v>2505</v>
      </c>
      <c r="G1607" s="248" t="s">
        <v>1444</v>
      </c>
      <c r="H1607" s="322"/>
      <c r="I1607" s="250"/>
      <c r="J1607" s="251">
        <f>ROUND(I1607*H1607,2)</f>
        <v>0</v>
      </c>
      <c r="K1607" s="247" t="s">
        <v>191</v>
      </c>
      <c r="L1607" s="46"/>
      <c r="M1607" s="252" t="s">
        <v>1</v>
      </c>
      <c r="N1607" s="253" t="s">
        <v>49</v>
      </c>
      <c r="O1607" s="93"/>
      <c r="P1607" s="254">
        <f>O1607*H1607</f>
        <v>0</v>
      </c>
      <c r="Q1607" s="254">
        <v>0</v>
      </c>
      <c r="R1607" s="254">
        <f>Q1607*H1607</f>
        <v>0</v>
      </c>
      <c r="S1607" s="254">
        <v>0</v>
      </c>
      <c r="T1607" s="255">
        <f>S1607*H1607</f>
        <v>0</v>
      </c>
      <c r="U1607" s="40"/>
      <c r="V1607" s="40"/>
      <c r="W1607" s="40"/>
      <c r="X1607" s="40"/>
      <c r="Y1607" s="40"/>
      <c r="Z1607" s="40"/>
      <c r="AA1607" s="40"/>
      <c r="AB1607" s="40"/>
      <c r="AC1607" s="40"/>
      <c r="AD1607" s="40"/>
      <c r="AE1607" s="40"/>
      <c r="AR1607" s="256" t="s">
        <v>332</v>
      </c>
      <c r="AT1607" s="256" t="s">
        <v>187</v>
      </c>
      <c r="AU1607" s="256" t="s">
        <v>99</v>
      </c>
      <c r="AY1607" s="18" t="s">
        <v>184</v>
      </c>
      <c r="BE1607" s="257">
        <f>IF(N1607="základní",J1607,0)</f>
        <v>0</v>
      </c>
      <c r="BF1607" s="257">
        <f>IF(N1607="snížená",J1607,0)</f>
        <v>0</v>
      </c>
      <c r="BG1607" s="257">
        <f>IF(N1607="zákl. přenesená",J1607,0)</f>
        <v>0</v>
      </c>
      <c r="BH1607" s="257">
        <f>IF(N1607="sníž. přenesená",J1607,0)</f>
        <v>0</v>
      </c>
      <c r="BI1607" s="257">
        <f>IF(N1607="nulová",J1607,0)</f>
        <v>0</v>
      </c>
      <c r="BJ1607" s="18" t="s">
        <v>99</v>
      </c>
      <c r="BK1607" s="257">
        <f>ROUND(I1607*H1607,2)</f>
        <v>0</v>
      </c>
      <c r="BL1607" s="18" t="s">
        <v>332</v>
      </c>
      <c r="BM1607" s="256" t="s">
        <v>2506</v>
      </c>
    </row>
    <row r="1608" s="12" customFormat="1" ht="22.8" customHeight="1">
      <c r="A1608" s="12"/>
      <c r="B1608" s="229"/>
      <c r="C1608" s="230"/>
      <c r="D1608" s="231" t="s">
        <v>82</v>
      </c>
      <c r="E1608" s="243" t="s">
        <v>2507</v>
      </c>
      <c r="F1608" s="243" t="s">
        <v>2508</v>
      </c>
      <c r="G1608" s="230"/>
      <c r="H1608" s="230"/>
      <c r="I1608" s="233"/>
      <c r="J1608" s="244">
        <f>BK1608</f>
        <v>0</v>
      </c>
      <c r="K1608" s="230"/>
      <c r="L1608" s="235"/>
      <c r="M1608" s="236"/>
      <c r="N1608" s="237"/>
      <c r="O1608" s="237"/>
      <c r="P1608" s="238">
        <f>SUM(P1609:P1615)</f>
        <v>0</v>
      </c>
      <c r="Q1608" s="237"/>
      <c r="R1608" s="238">
        <f>SUM(R1609:R1615)</f>
        <v>0</v>
      </c>
      <c r="S1608" s="237"/>
      <c r="T1608" s="239">
        <f>SUM(T1609:T1615)</f>
        <v>0.67025000000000001</v>
      </c>
      <c r="U1608" s="12"/>
      <c r="V1608" s="12"/>
      <c r="W1608" s="12"/>
      <c r="X1608" s="12"/>
      <c r="Y1608" s="12"/>
      <c r="Z1608" s="12"/>
      <c r="AA1608" s="12"/>
      <c r="AB1608" s="12"/>
      <c r="AC1608" s="12"/>
      <c r="AD1608" s="12"/>
      <c r="AE1608" s="12"/>
      <c r="AR1608" s="240" t="s">
        <v>99</v>
      </c>
      <c r="AT1608" s="241" t="s">
        <v>82</v>
      </c>
      <c r="AU1608" s="241" t="s">
        <v>91</v>
      </c>
      <c r="AY1608" s="240" t="s">
        <v>184</v>
      </c>
      <c r="BK1608" s="242">
        <f>SUM(BK1609:BK1615)</f>
        <v>0</v>
      </c>
    </row>
    <row r="1609" s="2" customFormat="1" ht="16.5" customHeight="1">
      <c r="A1609" s="40"/>
      <c r="B1609" s="41"/>
      <c r="C1609" s="245" t="s">
        <v>2509</v>
      </c>
      <c r="D1609" s="245" t="s">
        <v>187</v>
      </c>
      <c r="E1609" s="246" t="s">
        <v>2510</v>
      </c>
      <c r="F1609" s="247" t="s">
        <v>2511</v>
      </c>
      <c r="G1609" s="248" t="s">
        <v>269</v>
      </c>
      <c r="H1609" s="249">
        <v>95.75</v>
      </c>
      <c r="I1609" s="250"/>
      <c r="J1609" s="251">
        <f>ROUND(I1609*H1609,2)</f>
        <v>0</v>
      </c>
      <c r="K1609" s="247" t="s">
        <v>191</v>
      </c>
      <c r="L1609" s="46"/>
      <c r="M1609" s="252" t="s">
        <v>1</v>
      </c>
      <c r="N1609" s="253" t="s">
        <v>49</v>
      </c>
      <c r="O1609" s="93"/>
      <c r="P1609" s="254">
        <f>O1609*H1609</f>
        <v>0</v>
      </c>
      <c r="Q1609" s="254">
        <v>0</v>
      </c>
      <c r="R1609" s="254">
        <f>Q1609*H1609</f>
        <v>0</v>
      </c>
      <c r="S1609" s="254">
        <v>0.0070000000000000001</v>
      </c>
      <c r="T1609" s="255">
        <f>S1609*H1609</f>
        <v>0.67025000000000001</v>
      </c>
      <c r="U1609" s="40"/>
      <c r="V1609" s="40"/>
      <c r="W1609" s="40"/>
      <c r="X1609" s="40"/>
      <c r="Y1609" s="40"/>
      <c r="Z1609" s="40"/>
      <c r="AA1609" s="40"/>
      <c r="AB1609" s="40"/>
      <c r="AC1609" s="40"/>
      <c r="AD1609" s="40"/>
      <c r="AE1609" s="40"/>
      <c r="AR1609" s="256" t="s">
        <v>332</v>
      </c>
      <c r="AT1609" s="256" t="s">
        <v>187</v>
      </c>
      <c r="AU1609" s="256" t="s">
        <v>99</v>
      </c>
      <c r="AY1609" s="18" t="s">
        <v>184</v>
      </c>
      <c r="BE1609" s="257">
        <f>IF(N1609="základní",J1609,0)</f>
        <v>0</v>
      </c>
      <c r="BF1609" s="257">
        <f>IF(N1609="snížená",J1609,0)</f>
        <v>0</v>
      </c>
      <c r="BG1609" s="257">
        <f>IF(N1609="zákl. přenesená",J1609,0)</f>
        <v>0</v>
      </c>
      <c r="BH1609" s="257">
        <f>IF(N1609="sníž. přenesená",J1609,0)</f>
        <v>0</v>
      </c>
      <c r="BI1609" s="257">
        <f>IF(N1609="nulová",J1609,0)</f>
        <v>0</v>
      </c>
      <c r="BJ1609" s="18" t="s">
        <v>99</v>
      </c>
      <c r="BK1609" s="257">
        <f>ROUND(I1609*H1609,2)</f>
        <v>0</v>
      </c>
      <c r="BL1609" s="18" t="s">
        <v>332</v>
      </c>
      <c r="BM1609" s="256" t="s">
        <v>2512</v>
      </c>
    </row>
    <row r="1610" s="2" customFormat="1">
      <c r="A1610" s="40"/>
      <c r="B1610" s="41"/>
      <c r="C1610" s="42"/>
      <c r="D1610" s="258" t="s">
        <v>194</v>
      </c>
      <c r="E1610" s="42"/>
      <c r="F1610" s="259" t="s">
        <v>2513</v>
      </c>
      <c r="G1610" s="42"/>
      <c r="H1610" s="42"/>
      <c r="I1610" s="156"/>
      <c r="J1610" s="42"/>
      <c r="K1610" s="42"/>
      <c r="L1610" s="46"/>
      <c r="M1610" s="260"/>
      <c r="N1610" s="261"/>
      <c r="O1610" s="93"/>
      <c r="P1610" s="93"/>
      <c r="Q1610" s="93"/>
      <c r="R1610" s="93"/>
      <c r="S1610" s="93"/>
      <c r="T1610" s="94"/>
      <c r="U1610" s="40"/>
      <c r="V1610" s="40"/>
      <c r="W1610" s="40"/>
      <c r="X1610" s="40"/>
      <c r="Y1610" s="40"/>
      <c r="Z1610" s="40"/>
      <c r="AA1610" s="40"/>
      <c r="AB1610" s="40"/>
      <c r="AC1610" s="40"/>
      <c r="AD1610" s="40"/>
      <c r="AE1610" s="40"/>
      <c r="AT1610" s="18" t="s">
        <v>194</v>
      </c>
      <c r="AU1610" s="18" t="s">
        <v>99</v>
      </c>
    </row>
    <row r="1611" s="15" customFormat="1">
      <c r="A1611" s="15"/>
      <c r="B1611" s="288"/>
      <c r="C1611" s="289"/>
      <c r="D1611" s="258" t="s">
        <v>271</v>
      </c>
      <c r="E1611" s="290" t="s">
        <v>1</v>
      </c>
      <c r="F1611" s="291" t="s">
        <v>760</v>
      </c>
      <c r="G1611" s="289"/>
      <c r="H1611" s="290" t="s">
        <v>1</v>
      </c>
      <c r="I1611" s="292"/>
      <c r="J1611" s="289"/>
      <c r="K1611" s="289"/>
      <c r="L1611" s="293"/>
      <c r="M1611" s="294"/>
      <c r="N1611" s="295"/>
      <c r="O1611" s="295"/>
      <c r="P1611" s="295"/>
      <c r="Q1611" s="295"/>
      <c r="R1611" s="295"/>
      <c r="S1611" s="295"/>
      <c r="T1611" s="296"/>
      <c r="U1611" s="15"/>
      <c r="V1611" s="15"/>
      <c r="W1611" s="15"/>
      <c r="X1611" s="15"/>
      <c r="Y1611" s="15"/>
      <c r="Z1611" s="15"/>
      <c r="AA1611" s="15"/>
      <c r="AB1611" s="15"/>
      <c r="AC1611" s="15"/>
      <c r="AD1611" s="15"/>
      <c r="AE1611" s="15"/>
      <c r="AT1611" s="297" t="s">
        <v>271</v>
      </c>
      <c r="AU1611" s="297" t="s">
        <v>99</v>
      </c>
      <c r="AV1611" s="15" t="s">
        <v>91</v>
      </c>
      <c r="AW1611" s="15" t="s">
        <v>38</v>
      </c>
      <c r="AX1611" s="15" t="s">
        <v>83</v>
      </c>
      <c r="AY1611" s="297" t="s">
        <v>184</v>
      </c>
    </row>
    <row r="1612" s="13" customFormat="1">
      <c r="A1612" s="13"/>
      <c r="B1612" s="266"/>
      <c r="C1612" s="267"/>
      <c r="D1612" s="258" t="s">
        <v>271</v>
      </c>
      <c r="E1612" s="268" t="s">
        <v>1</v>
      </c>
      <c r="F1612" s="269" t="s">
        <v>2514</v>
      </c>
      <c r="G1612" s="267"/>
      <c r="H1612" s="270">
        <v>53.25</v>
      </c>
      <c r="I1612" s="271"/>
      <c r="J1612" s="267"/>
      <c r="K1612" s="267"/>
      <c r="L1612" s="272"/>
      <c r="M1612" s="273"/>
      <c r="N1612" s="274"/>
      <c r="O1612" s="274"/>
      <c r="P1612" s="274"/>
      <c r="Q1612" s="274"/>
      <c r="R1612" s="274"/>
      <c r="S1612" s="274"/>
      <c r="T1612" s="275"/>
      <c r="U1612" s="13"/>
      <c r="V1612" s="13"/>
      <c r="W1612" s="13"/>
      <c r="X1612" s="13"/>
      <c r="Y1612" s="13"/>
      <c r="Z1612" s="13"/>
      <c r="AA1612" s="13"/>
      <c r="AB1612" s="13"/>
      <c r="AC1612" s="13"/>
      <c r="AD1612" s="13"/>
      <c r="AE1612" s="13"/>
      <c r="AT1612" s="276" t="s">
        <v>271</v>
      </c>
      <c r="AU1612" s="276" t="s">
        <v>99</v>
      </c>
      <c r="AV1612" s="13" t="s">
        <v>99</v>
      </c>
      <c r="AW1612" s="13" t="s">
        <v>38</v>
      </c>
      <c r="AX1612" s="13" t="s">
        <v>83</v>
      </c>
      <c r="AY1612" s="276" t="s">
        <v>184</v>
      </c>
    </row>
    <row r="1613" s="13" customFormat="1">
      <c r="A1613" s="13"/>
      <c r="B1613" s="266"/>
      <c r="C1613" s="267"/>
      <c r="D1613" s="258" t="s">
        <v>271</v>
      </c>
      <c r="E1613" s="268" t="s">
        <v>1</v>
      </c>
      <c r="F1613" s="269" t="s">
        <v>2515</v>
      </c>
      <c r="G1613" s="267"/>
      <c r="H1613" s="270">
        <v>42.5</v>
      </c>
      <c r="I1613" s="271"/>
      <c r="J1613" s="267"/>
      <c r="K1613" s="267"/>
      <c r="L1613" s="272"/>
      <c r="M1613" s="273"/>
      <c r="N1613" s="274"/>
      <c r="O1613" s="274"/>
      <c r="P1613" s="274"/>
      <c r="Q1613" s="274"/>
      <c r="R1613" s="274"/>
      <c r="S1613" s="274"/>
      <c r="T1613" s="275"/>
      <c r="U1613" s="13"/>
      <c r="V1613" s="13"/>
      <c r="W1613" s="13"/>
      <c r="X1613" s="13"/>
      <c r="Y1613" s="13"/>
      <c r="Z1613" s="13"/>
      <c r="AA1613" s="13"/>
      <c r="AB1613" s="13"/>
      <c r="AC1613" s="13"/>
      <c r="AD1613" s="13"/>
      <c r="AE1613" s="13"/>
      <c r="AT1613" s="276" t="s">
        <v>271</v>
      </c>
      <c r="AU1613" s="276" t="s">
        <v>99</v>
      </c>
      <c r="AV1613" s="13" t="s">
        <v>99</v>
      </c>
      <c r="AW1613" s="13" t="s">
        <v>38</v>
      </c>
      <c r="AX1613" s="13" t="s">
        <v>83</v>
      </c>
      <c r="AY1613" s="276" t="s">
        <v>184</v>
      </c>
    </row>
    <row r="1614" s="14" customFormat="1">
      <c r="A1614" s="14"/>
      <c r="B1614" s="277"/>
      <c r="C1614" s="278"/>
      <c r="D1614" s="258" t="s">
        <v>271</v>
      </c>
      <c r="E1614" s="279" t="s">
        <v>1</v>
      </c>
      <c r="F1614" s="280" t="s">
        <v>273</v>
      </c>
      <c r="G1614" s="278"/>
      <c r="H1614" s="281">
        <v>95.75</v>
      </c>
      <c r="I1614" s="282"/>
      <c r="J1614" s="278"/>
      <c r="K1614" s="278"/>
      <c r="L1614" s="283"/>
      <c r="M1614" s="284"/>
      <c r="N1614" s="285"/>
      <c r="O1614" s="285"/>
      <c r="P1614" s="285"/>
      <c r="Q1614" s="285"/>
      <c r="R1614" s="285"/>
      <c r="S1614" s="285"/>
      <c r="T1614" s="286"/>
      <c r="U1614" s="14"/>
      <c r="V1614" s="14"/>
      <c r="W1614" s="14"/>
      <c r="X1614" s="14"/>
      <c r="Y1614" s="14"/>
      <c r="Z1614" s="14"/>
      <c r="AA1614" s="14"/>
      <c r="AB1614" s="14"/>
      <c r="AC1614" s="14"/>
      <c r="AD1614" s="14"/>
      <c r="AE1614" s="14"/>
      <c r="AT1614" s="287" t="s">
        <v>271</v>
      </c>
      <c r="AU1614" s="287" t="s">
        <v>99</v>
      </c>
      <c r="AV1614" s="14" t="s">
        <v>196</v>
      </c>
      <c r="AW1614" s="14" t="s">
        <v>38</v>
      </c>
      <c r="AX1614" s="14" t="s">
        <v>91</v>
      </c>
      <c r="AY1614" s="287" t="s">
        <v>184</v>
      </c>
    </row>
    <row r="1615" s="2" customFormat="1" ht="16.5" customHeight="1">
      <c r="A1615" s="40"/>
      <c r="B1615" s="41"/>
      <c r="C1615" s="245" t="s">
        <v>2516</v>
      </c>
      <c r="D1615" s="245" t="s">
        <v>187</v>
      </c>
      <c r="E1615" s="246" t="s">
        <v>2517</v>
      </c>
      <c r="F1615" s="247" t="s">
        <v>2518</v>
      </c>
      <c r="G1615" s="248" t="s">
        <v>1444</v>
      </c>
      <c r="H1615" s="322"/>
      <c r="I1615" s="250"/>
      <c r="J1615" s="251">
        <f>ROUND(I1615*H1615,2)</f>
        <v>0</v>
      </c>
      <c r="K1615" s="247" t="s">
        <v>191</v>
      </c>
      <c r="L1615" s="46"/>
      <c r="M1615" s="252" t="s">
        <v>1</v>
      </c>
      <c r="N1615" s="253" t="s">
        <v>49</v>
      </c>
      <c r="O1615" s="93"/>
      <c r="P1615" s="254">
        <f>O1615*H1615</f>
        <v>0</v>
      </c>
      <c r="Q1615" s="254">
        <v>0</v>
      </c>
      <c r="R1615" s="254">
        <f>Q1615*H1615</f>
        <v>0</v>
      </c>
      <c r="S1615" s="254">
        <v>0</v>
      </c>
      <c r="T1615" s="255">
        <f>S1615*H1615</f>
        <v>0</v>
      </c>
      <c r="U1615" s="40"/>
      <c r="V1615" s="40"/>
      <c r="W1615" s="40"/>
      <c r="X1615" s="40"/>
      <c r="Y1615" s="40"/>
      <c r="Z1615" s="40"/>
      <c r="AA1615" s="40"/>
      <c r="AB1615" s="40"/>
      <c r="AC1615" s="40"/>
      <c r="AD1615" s="40"/>
      <c r="AE1615" s="40"/>
      <c r="AR1615" s="256" t="s">
        <v>332</v>
      </c>
      <c r="AT1615" s="256" t="s">
        <v>187</v>
      </c>
      <c r="AU1615" s="256" t="s">
        <v>99</v>
      </c>
      <c r="AY1615" s="18" t="s">
        <v>184</v>
      </c>
      <c r="BE1615" s="257">
        <f>IF(N1615="základní",J1615,0)</f>
        <v>0</v>
      </c>
      <c r="BF1615" s="257">
        <f>IF(N1615="snížená",J1615,0)</f>
        <v>0</v>
      </c>
      <c r="BG1615" s="257">
        <f>IF(N1615="zákl. přenesená",J1615,0)</f>
        <v>0</v>
      </c>
      <c r="BH1615" s="257">
        <f>IF(N1615="sníž. přenesená",J1615,0)</f>
        <v>0</v>
      </c>
      <c r="BI1615" s="257">
        <f>IF(N1615="nulová",J1615,0)</f>
        <v>0</v>
      </c>
      <c r="BJ1615" s="18" t="s">
        <v>99</v>
      </c>
      <c r="BK1615" s="257">
        <f>ROUND(I1615*H1615,2)</f>
        <v>0</v>
      </c>
      <c r="BL1615" s="18" t="s">
        <v>332</v>
      </c>
      <c r="BM1615" s="256" t="s">
        <v>2519</v>
      </c>
    </row>
    <row r="1616" s="12" customFormat="1" ht="22.8" customHeight="1">
      <c r="A1616" s="12"/>
      <c r="B1616" s="229"/>
      <c r="C1616" s="230"/>
      <c r="D1616" s="231" t="s">
        <v>82</v>
      </c>
      <c r="E1616" s="243" t="s">
        <v>2520</v>
      </c>
      <c r="F1616" s="243" t="s">
        <v>2521</v>
      </c>
      <c r="G1616" s="230"/>
      <c r="H1616" s="230"/>
      <c r="I1616" s="233"/>
      <c r="J1616" s="244">
        <f>BK1616</f>
        <v>0</v>
      </c>
      <c r="K1616" s="230"/>
      <c r="L1616" s="235"/>
      <c r="M1616" s="236"/>
      <c r="N1616" s="237"/>
      <c r="O1616" s="237"/>
      <c r="P1616" s="238">
        <f>SUM(P1617:P1672)</f>
        <v>0</v>
      </c>
      <c r="Q1616" s="237"/>
      <c r="R1616" s="238">
        <f>SUM(R1617:R1672)</f>
        <v>12.68377091</v>
      </c>
      <c r="S1616" s="237"/>
      <c r="T1616" s="239">
        <f>SUM(T1617:T1672)</f>
        <v>0.60134999999999994</v>
      </c>
      <c r="U1616" s="12"/>
      <c r="V1616" s="12"/>
      <c r="W1616" s="12"/>
      <c r="X1616" s="12"/>
      <c r="Y1616" s="12"/>
      <c r="Z1616" s="12"/>
      <c r="AA1616" s="12"/>
      <c r="AB1616" s="12"/>
      <c r="AC1616" s="12"/>
      <c r="AD1616" s="12"/>
      <c r="AE1616" s="12"/>
      <c r="AR1616" s="240" t="s">
        <v>99</v>
      </c>
      <c r="AT1616" s="241" t="s">
        <v>82</v>
      </c>
      <c r="AU1616" s="241" t="s">
        <v>91</v>
      </c>
      <c r="AY1616" s="240" t="s">
        <v>184</v>
      </c>
      <c r="BK1616" s="242">
        <f>SUM(BK1617:BK1672)</f>
        <v>0</v>
      </c>
    </row>
    <row r="1617" s="2" customFormat="1" ht="16.5" customHeight="1">
      <c r="A1617" s="40"/>
      <c r="B1617" s="41"/>
      <c r="C1617" s="245" t="s">
        <v>2522</v>
      </c>
      <c r="D1617" s="245" t="s">
        <v>187</v>
      </c>
      <c r="E1617" s="246" t="s">
        <v>2523</v>
      </c>
      <c r="F1617" s="247" t="s">
        <v>2524</v>
      </c>
      <c r="G1617" s="248" t="s">
        <v>269</v>
      </c>
      <c r="H1617" s="249">
        <v>1137.741</v>
      </c>
      <c r="I1617" s="250"/>
      <c r="J1617" s="251">
        <f>ROUND(I1617*H1617,2)</f>
        <v>0</v>
      </c>
      <c r="K1617" s="247" t="s">
        <v>191</v>
      </c>
      <c r="L1617" s="46"/>
      <c r="M1617" s="252" t="s">
        <v>1</v>
      </c>
      <c r="N1617" s="253" t="s">
        <v>49</v>
      </c>
      <c r="O1617" s="93"/>
      <c r="P1617" s="254">
        <f>O1617*H1617</f>
        <v>0</v>
      </c>
      <c r="Q1617" s="254">
        <v>0</v>
      </c>
      <c r="R1617" s="254">
        <f>Q1617*H1617</f>
        <v>0</v>
      </c>
      <c r="S1617" s="254">
        <v>0</v>
      </c>
      <c r="T1617" s="255">
        <f>S1617*H1617</f>
        <v>0</v>
      </c>
      <c r="U1617" s="40"/>
      <c r="V1617" s="40"/>
      <c r="W1617" s="40"/>
      <c r="X1617" s="40"/>
      <c r="Y1617" s="40"/>
      <c r="Z1617" s="40"/>
      <c r="AA1617" s="40"/>
      <c r="AB1617" s="40"/>
      <c r="AC1617" s="40"/>
      <c r="AD1617" s="40"/>
      <c r="AE1617" s="40"/>
      <c r="AR1617" s="256" t="s">
        <v>332</v>
      </c>
      <c r="AT1617" s="256" t="s">
        <v>187</v>
      </c>
      <c r="AU1617" s="256" t="s">
        <v>99</v>
      </c>
      <c r="AY1617" s="18" t="s">
        <v>184</v>
      </c>
      <c r="BE1617" s="257">
        <f>IF(N1617="základní",J1617,0)</f>
        <v>0</v>
      </c>
      <c r="BF1617" s="257">
        <f>IF(N1617="snížená",J1617,0)</f>
        <v>0</v>
      </c>
      <c r="BG1617" s="257">
        <f>IF(N1617="zákl. přenesená",J1617,0)</f>
        <v>0</v>
      </c>
      <c r="BH1617" s="257">
        <f>IF(N1617="sníž. přenesená",J1617,0)</f>
        <v>0</v>
      </c>
      <c r="BI1617" s="257">
        <f>IF(N1617="nulová",J1617,0)</f>
        <v>0</v>
      </c>
      <c r="BJ1617" s="18" t="s">
        <v>99</v>
      </c>
      <c r="BK1617" s="257">
        <f>ROUND(I1617*H1617,2)</f>
        <v>0</v>
      </c>
      <c r="BL1617" s="18" t="s">
        <v>332</v>
      </c>
      <c r="BM1617" s="256" t="s">
        <v>2525</v>
      </c>
    </row>
    <row r="1618" s="2" customFormat="1" ht="16.5" customHeight="1">
      <c r="A1618" s="40"/>
      <c r="B1618" s="41"/>
      <c r="C1618" s="245" t="s">
        <v>2526</v>
      </c>
      <c r="D1618" s="245" t="s">
        <v>187</v>
      </c>
      <c r="E1618" s="246" t="s">
        <v>2527</v>
      </c>
      <c r="F1618" s="247" t="s">
        <v>2528</v>
      </c>
      <c r="G1618" s="248" t="s">
        <v>269</v>
      </c>
      <c r="H1618" s="249">
        <v>1137.741</v>
      </c>
      <c r="I1618" s="250"/>
      <c r="J1618" s="251">
        <f>ROUND(I1618*H1618,2)</f>
        <v>0</v>
      </c>
      <c r="K1618" s="247" t="s">
        <v>191</v>
      </c>
      <c r="L1618" s="46"/>
      <c r="M1618" s="252" t="s">
        <v>1</v>
      </c>
      <c r="N1618" s="253" t="s">
        <v>49</v>
      </c>
      <c r="O1618" s="93"/>
      <c r="P1618" s="254">
        <f>O1618*H1618</f>
        <v>0</v>
      </c>
      <c r="Q1618" s="254">
        <v>3.0000000000000001E-05</v>
      </c>
      <c r="R1618" s="254">
        <f>Q1618*H1618</f>
        <v>0.03413223</v>
      </c>
      <c r="S1618" s="254">
        <v>0</v>
      </c>
      <c r="T1618" s="255">
        <f>S1618*H1618</f>
        <v>0</v>
      </c>
      <c r="U1618" s="40"/>
      <c r="V1618" s="40"/>
      <c r="W1618" s="40"/>
      <c r="X1618" s="40"/>
      <c r="Y1618" s="40"/>
      <c r="Z1618" s="40"/>
      <c r="AA1618" s="40"/>
      <c r="AB1618" s="40"/>
      <c r="AC1618" s="40"/>
      <c r="AD1618" s="40"/>
      <c r="AE1618" s="40"/>
      <c r="AR1618" s="256" t="s">
        <v>332</v>
      </c>
      <c r="AT1618" s="256" t="s">
        <v>187</v>
      </c>
      <c r="AU1618" s="256" t="s">
        <v>99</v>
      </c>
      <c r="AY1618" s="18" t="s">
        <v>184</v>
      </c>
      <c r="BE1618" s="257">
        <f>IF(N1618="základní",J1618,0)</f>
        <v>0</v>
      </c>
      <c r="BF1618" s="257">
        <f>IF(N1618="snížená",J1618,0)</f>
        <v>0</v>
      </c>
      <c r="BG1618" s="257">
        <f>IF(N1618="zákl. přenesená",J1618,0)</f>
        <v>0</v>
      </c>
      <c r="BH1618" s="257">
        <f>IF(N1618="sníž. přenesená",J1618,0)</f>
        <v>0</v>
      </c>
      <c r="BI1618" s="257">
        <f>IF(N1618="nulová",J1618,0)</f>
        <v>0</v>
      </c>
      <c r="BJ1618" s="18" t="s">
        <v>99</v>
      </c>
      <c r="BK1618" s="257">
        <f>ROUND(I1618*H1618,2)</f>
        <v>0</v>
      </c>
      <c r="BL1618" s="18" t="s">
        <v>332</v>
      </c>
      <c r="BM1618" s="256" t="s">
        <v>2529</v>
      </c>
    </row>
    <row r="1619" s="2" customFormat="1" ht="16.5" customHeight="1">
      <c r="A1619" s="40"/>
      <c r="B1619" s="41"/>
      <c r="C1619" s="245" t="s">
        <v>2530</v>
      </c>
      <c r="D1619" s="245" t="s">
        <v>187</v>
      </c>
      <c r="E1619" s="246" t="s">
        <v>2531</v>
      </c>
      <c r="F1619" s="247" t="s">
        <v>2532</v>
      </c>
      <c r="G1619" s="248" t="s">
        <v>269</v>
      </c>
      <c r="H1619" s="249">
        <v>1137.741</v>
      </c>
      <c r="I1619" s="250"/>
      <c r="J1619" s="251">
        <f>ROUND(I1619*H1619,2)</f>
        <v>0</v>
      </c>
      <c r="K1619" s="247" t="s">
        <v>191</v>
      </c>
      <c r="L1619" s="46"/>
      <c r="M1619" s="252" t="s">
        <v>1</v>
      </c>
      <c r="N1619" s="253" t="s">
        <v>49</v>
      </c>
      <c r="O1619" s="93"/>
      <c r="P1619" s="254">
        <f>O1619*H1619</f>
        <v>0</v>
      </c>
      <c r="Q1619" s="254">
        <v>0.0075799999999999999</v>
      </c>
      <c r="R1619" s="254">
        <f>Q1619*H1619</f>
        <v>8.6240767799999993</v>
      </c>
      <c r="S1619" s="254">
        <v>0</v>
      </c>
      <c r="T1619" s="255">
        <f>S1619*H1619</f>
        <v>0</v>
      </c>
      <c r="U1619" s="40"/>
      <c r="V1619" s="40"/>
      <c r="W1619" s="40"/>
      <c r="X1619" s="40"/>
      <c r="Y1619" s="40"/>
      <c r="Z1619" s="40"/>
      <c r="AA1619" s="40"/>
      <c r="AB1619" s="40"/>
      <c r="AC1619" s="40"/>
      <c r="AD1619" s="40"/>
      <c r="AE1619" s="40"/>
      <c r="AR1619" s="256" t="s">
        <v>332</v>
      </c>
      <c r="AT1619" s="256" t="s">
        <v>187</v>
      </c>
      <c r="AU1619" s="256" t="s">
        <v>99</v>
      </c>
      <c r="AY1619" s="18" t="s">
        <v>184</v>
      </c>
      <c r="BE1619" s="257">
        <f>IF(N1619="základní",J1619,0)</f>
        <v>0</v>
      </c>
      <c r="BF1619" s="257">
        <f>IF(N1619="snížená",J1619,0)</f>
        <v>0</v>
      </c>
      <c r="BG1619" s="257">
        <f>IF(N1619="zákl. přenesená",J1619,0)</f>
        <v>0</v>
      </c>
      <c r="BH1619" s="257">
        <f>IF(N1619="sníž. přenesená",J1619,0)</f>
        <v>0</v>
      </c>
      <c r="BI1619" s="257">
        <f>IF(N1619="nulová",J1619,0)</f>
        <v>0</v>
      </c>
      <c r="BJ1619" s="18" t="s">
        <v>99</v>
      </c>
      <c r="BK1619" s="257">
        <f>ROUND(I1619*H1619,2)</f>
        <v>0</v>
      </c>
      <c r="BL1619" s="18" t="s">
        <v>332</v>
      </c>
      <c r="BM1619" s="256" t="s">
        <v>2533</v>
      </c>
    </row>
    <row r="1620" s="2" customFormat="1" ht="16.5" customHeight="1">
      <c r="A1620" s="40"/>
      <c r="B1620" s="41"/>
      <c r="C1620" s="245" t="s">
        <v>2534</v>
      </c>
      <c r="D1620" s="245" t="s">
        <v>187</v>
      </c>
      <c r="E1620" s="246" t="s">
        <v>2535</v>
      </c>
      <c r="F1620" s="247" t="s">
        <v>2536</v>
      </c>
      <c r="G1620" s="248" t="s">
        <v>269</v>
      </c>
      <c r="H1620" s="249">
        <v>240.53999999999999</v>
      </c>
      <c r="I1620" s="250"/>
      <c r="J1620" s="251">
        <f>ROUND(I1620*H1620,2)</f>
        <v>0</v>
      </c>
      <c r="K1620" s="247" t="s">
        <v>191</v>
      </c>
      <c r="L1620" s="46"/>
      <c r="M1620" s="252" t="s">
        <v>1</v>
      </c>
      <c r="N1620" s="253" t="s">
        <v>49</v>
      </c>
      <c r="O1620" s="93"/>
      <c r="P1620" s="254">
        <f>O1620*H1620</f>
        <v>0</v>
      </c>
      <c r="Q1620" s="254">
        <v>0</v>
      </c>
      <c r="R1620" s="254">
        <f>Q1620*H1620</f>
        <v>0</v>
      </c>
      <c r="S1620" s="254">
        <v>0.0025000000000000001</v>
      </c>
      <c r="T1620" s="255">
        <f>S1620*H1620</f>
        <v>0.60134999999999994</v>
      </c>
      <c r="U1620" s="40"/>
      <c r="V1620" s="40"/>
      <c r="W1620" s="40"/>
      <c r="X1620" s="40"/>
      <c r="Y1620" s="40"/>
      <c r="Z1620" s="40"/>
      <c r="AA1620" s="40"/>
      <c r="AB1620" s="40"/>
      <c r="AC1620" s="40"/>
      <c r="AD1620" s="40"/>
      <c r="AE1620" s="40"/>
      <c r="AR1620" s="256" t="s">
        <v>332</v>
      </c>
      <c r="AT1620" s="256" t="s">
        <v>187</v>
      </c>
      <c r="AU1620" s="256" t="s">
        <v>99</v>
      </c>
      <c r="AY1620" s="18" t="s">
        <v>184</v>
      </c>
      <c r="BE1620" s="257">
        <f>IF(N1620="základní",J1620,0)</f>
        <v>0</v>
      </c>
      <c r="BF1620" s="257">
        <f>IF(N1620="snížená",J1620,0)</f>
        <v>0</v>
      </c>
      <c r="BG1620" s="257">
        <f>IF(N1620="zákl. přenesená",J1620,0)</f>
        <v>0</v>
      </c>
      <c r="BH1620" s="257">
        <f>IF(N1620="sníž. přenesená",J1620,0)</f>
        <v>0</v>
      </c>
      <c r="BI1620" s="257">
        <f>IF(N1620="nulová",J1620,0)</f>
        <v>0</v>
      </c>
      <c r="BJ1620" s="18" t="s">
        <v>99</v>
      </c>
      <c r="BK1620" s="257">
        <f>ROUND(I1620*H1620,2)</f>
        <v>0</v>
      </c>
      <c r="BL1620" s="18" t="s">
        <v>332</v>
      </c>
      <c r="BM1620" s="256" t="s">
        <v>2537</v>
      </c>
    </row>
    <row r="1621" s="2" customFormat="1">
      <c r="A1621" s="40"/>
      <c r="B1621" s="41"/>
      <c r="C1621" s="42"/>
      <c r="D1621" s="258" t="s">
        <v>194</v>
      </c>
      <c r="E1621" s="42"/>
      <c r="F1621" s="259" t="s">
        <v>2513</v>
      </c>
      <c r="G1621" s="42"/>
      <c r="H1621" s="42"/>
      <c r="I1621" s="156"/>
      <c r="J1621" s="42"/>
      <c r="K1621" s="42"/>
      <c r="L1621" s="46"/>
      <c r="M1621" s="260"/>
      <c r="N1621" s="261"/>
      <c r="O1621" s="93"/>
      <c r="P1621" s="93"/>
      <c r="Q1621" s="93"/>
      <c r="R1621" s="93"/>
      <c r="S1621" s="93"/>
      <c r="T1621" s="94"/>
      <c r="U1621" s="40"/>
      <c r="V1621" s="40"/>
      <c r="W1621" s="40"/>
      <c r="X1621" s="40"/>
      <c r="Y1621" s="40"/>
      <c r="Z1621" s="40"/>
      <c r="AA1621" s="40"/>
      <c r="AB1621" s="40"/>
      <c r="AC1621" s="40"/>
      <c r="AD1621" s="40"/>
      <c r="AE1621" s="40"/>
      <c r="AT1621" s="18" t="s">
        <v>194</v>
      </c>
      <c r="AU1621" s="18" t="s">
        <v>99</v>
      </c>
    </row>
    <row r="1622" s="15" customFormat="1">
      <c r="A1622" s="15"/>
      <c r="B1622" s="288"/>
      <c r="C1622" s="289"/>
      <c r="D1622" s="258" t="s">
        <v>271</v>
      </c>
      <c r="E1622" s="290" t="s">
        <v>1</v>
      </c>
      <c r="F1622" s="291" t="s">
        <v>760</v>
      </c>
      <c r="G1622" s="289"/>
      <c r="H1622" s="290" t="s">
        <v>1</v>
      </c>
      <c r="I1622" s="292"/>
      <c r="J1622" s="289"/>
      <c r="K1622" s="289"/>
      <c r="L1622" s="293"/>
      <c r="M1622" s="294"/>
      <c r="N1622" s="295"/>
      <c r="O1622" s="295"/>
      <c r="P1622" s="295"/>
      <c r="Q1622" s="295"/>
      <c r="R1622" s="295"/>
      <c r="S1622" s="295"/>
      <c r="T1622" s="296"/>
      <c r="U1622" s="15"/>
      <c r="V1622" s="15"/>
      <c r="W1622" s="15"/>
      <c r="X1622" s="15"/>
      <c r="Y1622" s="15"/>
      <c r="Z1622" s="15"/>
      <c r="AA1622" s="15"/>
      <c r="AB1622" s="15"/>
      <c r="AC1622" s="15"/>
      <c r="AD1622" s="15"/>
      <c r="AE1622" s="15"/>
      <c r="AT1622" s="297" t="s">
        <v>271</v>
      </c>
      <c r="AU1622" s="297" t="s">
        <v>99</v>
      </c>
      <c r="AV1622" s="15" t="s">
        <v>91</v>
      </c>
      <c r="AW1622" s="15" t="s">
        <v>38</v>
      </c>
      <c r="AX1622" s="15" t="s">
        <v>83</v>
      </c>
      <c r="AY1622" s="297" t="s">
        <v>184</v>
      </c>
    </row>
    <row r="1623" s="13" customFormat="1">
      <c r="A1623" s="13"/>
      <c r="B1623" s="266"/>
      <c r="C1623" s="267"/>
      <c r="D1623" s="258" t="s">
        <v>271</v>
      </c>
      <c r="E1623" s="268" t="s">
        <v>1</v>
      </c>
      <c r="F1623" s="269" t="s">
        <v>2538</v>
      </c>
      <c r="G1623" s="267"/>
      <c r="H1623" s="270">
        <v>127.5</v>
      </c>
      <c r="I1623" s="271"/>
      <c r="J1623" s="267"/>
      <c r="K1623" s="267"/>
      <c r="L1623" s="272"/>
      <c r="M1623" s="273"/>
      <c r="N1623" s="274"/>
      <c r="O1623" s="274"/>
      <c r="P1623" s="274"/>
      <c r="Q1623" s="274"/>
      <c r="R1623" s="274"/>
      <c r="S1623" s="274"/>
      <c r="T1623" s="275"/>
      <c r="U1623" s="13"/>
      <c r="V1623" s="13"/>
      <c r="W1623" s="13"/>
      <c r="X1623" s="13"/>
      <c r="Y1623" s="13"/>
      <c r="Z1623" s="13"/>
      <c r="AA1623" s="13"/>
      <c r="AB1623" s="13"/>
      <c r="AC1623" s="13"/>
      <c r="AD1623" s="13"/>
      <c r="AE1623" s="13"/>
      <c r="AT1623" s="276" t="s">
        <v>271</v>
      </c>
      <c r="AU1623" s="276" t="s">
        <v>99</v>
      </c>
      <c r="AV1623" s="13" t="s">
        <v>99</v>
      </c>
      <c r="AW1623" s="13" t="s">
        <v>38</v>
      </c>
      <c r="AX1623" s="13" t="s">
        <v>83</v>
      </c>
      <c r="AY1623" s="276" t="s">
        <v>184</v>
      </c>
    </row>
    <row r="1624" s="13" customFormat="1">
      <c r="A1624" s="13"/>
      <c r="B1624" s="266"/>
      <c r="C1624" s="267"/>
      <c r="D1624" s="258" t="s">
        <v>271</v>
      </c>
      <c r="E1624" s="268" t="s">
        <v>1</v>
      </c>
      <c r="F1624" s="269" t="s">
        <v>2539</v>
      </c>
      <c r="G1624" s="267"/>
      <c r="H1624" s="270">
        <v>113.04000000000001</v>
      </c>
      <c r="I1624" s="271"/>
      <c r="J1624" s="267"/>
      <c r="K1624" s="267"/>
      <c r="L1624" s="272"/>
      <c r="M1624" s="273"/>
      <c r="N1624" s="274"/>
      <c r="O1624" s="274"/>
      <c r="P1624" s="274"/>
      <c r="Q1624" s="274"/>
      <c r="R1624" s="274"/>
      <c r="S1624" s="274"/>
      <c r="T1624" s="275"/>
      <c r="U1624" s="13"/>
      <c r="V1624" s="13"/>
      <c r="W1624" s="13"/>
      <c r="X1624" s="13"/>
      <c r="Y1624" s="13"/>
      <c r="Z1624" s="13"/>
      <c r="AA1624" s="13"/>
      <c r="AB1624" s="13"/>
      <c r="AC1624" s="13"/>
      <c r="AD1624" s="13"/>
      <c r="AE1624" s="13"/>
      <c r="AT1624" s="276" t="s">
        <v>271</v>
      </c>
      <c r="AU1624" s="276" t="s">
        <v>99</v>
      </c>
      <c r="AV1624" s="13" t="s">
        <v>99</v>
      </c>
      <c r="AW1624" s="13" t="s">
        <v>38</v>
      </c>
      <c r="AX1624" s="13" t="s">
        <v>83</v>
      </c>
      <c r="AY1624" s="276" t="s">
        <v>184</v>
      </c>
    </row>
    <row r="1625" s="14" customFormat="1">
      <c r="A1625" s="14"/>
      <c r="B1625" s="277"/>
      <c r="C1625" s="278"/>
      <c r="D1625" s="258" t="s">
        <v>271</v>
      </c>
      <c r="E1625" s="279" t="s">
        <v>1</v>
      </c>
      <c r="F1625" s="280" t="s">
        <v>273</v>
      </c>
      <c r="G1625" s="278"/>
      <c r="H1625" s="281">
        <v>240.53999999999999</v>
      </c>
      <c r="I1625" s="282"/>
      <c r="J1625" s="278"/>
      <c r="K1625" s="278"/>
      <c r="L1625" s="283"/>
      <c r="M1625" s="284"/>
      <c r="N1625" s="285"/>
      <c r="O1625" s="285"/>
      <c r="P1625" s="285"/>
      <c r="Q1625" s="285"/>
      <c r="R1625" s="285"/>
      <c r="S1625" s="285"/>
      <c r="T1625" s="286"/>
      <c r="U1625" s="14"/>
      <c r="V1625" s="14"/>
      <c r="W1625" s="14"/>
      <c r="X1625" s="14"/>
      <c r="Y1625" s="14"/>
      <c r="Z1625" s="14"/>
      <c r="AA1625" s="14"/>
      <c r="AB1625" s="14"/>
      <c r="AC1625" s="14"/>
      <c r="AD1625" s="14"/>
      <c r="AE1625" s="14"/>
      <c r="AT1625" s="287" t="s">
        <v>271</v>
      </c>
      <c r="AU1625" s="287" t="s">
        <v>99</v>
      </c>
      <c r="AV1625" s="14" t="s">
        <v>196</v>
      </c>
      <c r="AW1625" s="14" t="s">
        <v>38</v>
      </c>
      <c r="AX1625" s="14" t="s">
        <v>91</v>
      </c>
      <c r="AY1625" s="287" t="s">
        <v>184</v>
      </c>
    </row>
    <row r="1626" s="2" customFormat="1" ht="16.5" customHeight="1">
      <c r="A1626" s="40"/>
      <c r="B1626" s="41"/>
      <c r="C1626" s="245" t="s">
        <v>2540</v>
      </c>
      <c r="D1626" s="245" t="s">
        <v>187</v>
      </c>
      <c r="E1626" s="246" t="s">
        <v>2541</v>
      </c>
      <c r="F1626" s="247" t="s">
        <v>2542</v>
      </c>
      <c r="G1626" s="248" t="s">
        <v>269</v>
      </c>
      <c r="H1626" s="249">
        <v>901.30700000000002</v>
      </c>
      <c r="I1626" s="250"/>
      <c r="J1626" s="251">
        <f>ROUND(I1626*H1626,2)</f>
        <v>0</v>
      </c>
      <c r="K1626" s="247" t="s">
        <v>191</v>
      </c>
      <c r="L1626" s="46"/>
      <c r="M1626" s="252" t="s">
        <v>1</v>
      </c>
      <c r="N1626" s="253" t="s">
        <v>49</v>
      </c>
      <c r="O1626" s="93"/>
      <c r="P1626" s="254">
        <f>O1626*H1626</f>
        <v>0</v>
      </c>
      <c r="Q1626" s="254">
        <v>0.00029999999999999997</v>
      </c>
      <c r="R1626" s="254">
        <f>Q1626*H1626</f>
        <v>0.27039209999999997</v>
      </c>
      <c r="S1626" s="254">
        <v>0</v>
      </c>
      <c r="T1626" s="255">
        <f>S1626*H1626</f>
        <v>0</v>
      </c>
      <c r="U1626" s="40"/>
      <c r="V1626" s="40"/>
      <c r="W1626" s="40"/>
      <c r="X1626" s="40"/>
      <c r="Y1626" s="40"/>
      <c r="Z1626" s="40"/>
      <c r="AA1626" s="40"/>
      <c r="AB1626" s="40"/>
      <c r="AC1626" s="40"/>
      <c r="AD1626" s="40"/>
      <c r="AE1626" s="40"/>
      <c r="AR1626" s="256" t="s">
        <v>332</v>
      </c>
      <c r="AT1626" s="256" t="s">
        <v>187</v>
      </c>
      <c r="AU1626" s="256" t="s">
        <v>99</v>
      </c>
      <c r="AY1626" s="18" t="s">
        <v>184</v>
      </c>
      <c r="BE1626" s="257">
        <f>IF(N1626="základní",J1626,0)</f>
        <v>0</v>
      </c>
      <c r="BF1626" s="257">
        <f>IF(N1626="snížená",J1626,0)</f>
        <v>0</v>
      </c>
      <c r="BG1626" s="257">
        <f>IF(N1626="zákl. přenesená",J1626,0)</f>
        <v>0</v>
      </c>
      <c r="BH1626" s="257">
        <f>IF(N1626="sníž. přenesená",J1626,0)</f>
        <v>0</v>
      </c>
      <c r="BI1626" s="257">
        <f>IF(N1626="nulová",J1626,0)</f>
        <v>0</v>
      </c>
      <c r="BJ1626" s="18" t="s">
        <v>99</v>
      </c>
      <c r="BK1626" s="257">
        <f>ROUND(I1626*H1626,2)</f>
        <v>0</v>
      </c>
      <c r="BL1626" s="18" t="s">
        <v>332</v>
      </c>
      <c r="BM1626" s="256" t="s">
        <v>2543</v>
      </c>
    </row>
    <row r="1627" s="2" customFormat="1">
      <c r="A1627" s="40"/>
      <c r="B1627" s="41"/>
      <c r="C1627" s="42"/>
      <c r="D1627" s="258" t="s">
        <v>194</v>
      </c>
      <c r="E1627" s="42"/>
      <c r="F1627" s="259" t="s">
        <v>2544</v>
      </c>
      <c r="G1627" s="42"/>
      <c r="H1627" s="42"/>
      <c r="I1627" s="156"/>
      <c r="J1627" s="42"/>
      <c r="K1627" s="42"/>
      <c r="L1627" s="46"/>
      <c r="M1627" s="260"/>
      <c r="N1627" s="261"/>
      <c r="O1627" s="93"/>
      <c r="P1627" s="93"/>
      <c r="Q1627" s="93"/>
      <c r="R1627" s="93"/>
      <c r="S1627" s="93"/>
      <c r="T1627" s="94"/>
      <c r="U1627" s="40"/>
      <c r="V1627" s="40"/>
      <c r="W1627" s="40"/>
      <c r="X1627" s="40"/>
      <c r="Y1627" s="40"/>
      <c r="Z1627" s="40"/>
      <c r="AA1627" s="40"/>
      <c r="AB1627" s="40"/>
      <c r="AC1627" s="40"/>
      <c r="AD1627" s="40"/>
      <c r="AE1627" s="40"/>
      <c r="AT1627" s="18" t="s">
        <v>194</v>
      </c>
      <c r="AU1627" s="18" t="s">
        <v>99</v>
      </c>
    </row>
    <row r="1628" s="15" customFormat="1">
      <c r="A1628" s="15"/>
      <c r="B1628" s="288"/>
      <c r="C1628" s="289"/>
      <c r="D1628" s="258" t="s">
        <v>271</v>
      </c>
      <c r="E1628" s="290" t="s">
        <v>1</v>
      </c>
      <c r="F1628" s="291" t="s">
        <v>760</v>
      </c>
      <c r="G1628" s="289"/>
      <c r="H1628" s="290" t="s">
        <v>1</v>
      </c>
      <c r="I1628" s="292"/>
      <c r="J1628" s="289"/>
      <c r="K1628" s="289"/>
      <c r="L1628" s="293"/>
      <c r="M1628" s="294"/>
      <c r="N1628" s="295"/>
      <c r="O1628" s="295"/>
      <c r="P1628" s="295"/>
      <c r="Q1628" s="295"/>
      <c r="R1628" s="295"/>
      <c r="S1628" s="295"/>
      <c r="T1628" s="296"/>
      <c r="U1628" s="15"/>
      <c r="V1628" s="15"/>
      <c r="W1628" s="15"/>
      <c r="X1628" s="15"/>
      <c r="Y1628" s="15"/>
      <c r="Z1628" s="15"/>
      <c r="AA1628" s="15"/>
      <c r="AB1628" s="15"/>
      <c r="AC1628" s="15"/>
      <c r="AD1628" s="15"/>
      <c r="AE1628" s="15"/>
      <c r="AT1628" s="297" t="s">
        <v>271</v>
      </c>
      <c r="AU1628" s="297" t="s">
        <v>99</v>
      </c>
      <c r="AV1628" s="15" t="s">
        <v>91</v>
      </c>
      <c r="AW1628" s="15" t="s">
        <v>38</v>
      </c>
      <c r="AX1628" s="15" t="s">
        <v>83</v>
      </c>
      <c r="AY1628" s="297" t="s">
        <v>184</v>
      </c>
    </row>
    <row r="1629" s="13" customFormat="1">
      <c r="A1629" s="13"/>
      <c r="B1629" s="266"/>
      <c r="C1629" s="267"/>
      <c r="D1629" s="258" t="s">
        <v>271</v>
      </c>
      <c r="E1629" s="268" t="s">
        <v>1</v>
      </c>
      <c r="F1629" s="269" t="s">
        <v>2545</v>
      </c>
      <c r="G1629" s="267"/>
      <c r="H1629" s="270">
        <v>50.189999999999998</v>
      </c>
      <c r="I1629" s="271"/>
      <c r="J1629" s="267"/>
      <c r="K1629" s="267"/>
      <c r="L1629" s="272"/>
      <c r="M1629" s="273"/>
      <c r="N1629" s="274"/>
      <c r="O1629" s="274"/>
      <c r="P1629" s="274"/>
      <c r="Q1629" s="274"/>
      <c r="R1629" s="274"/>
      <c r="S1629" s="274"/>
      <c r="T1629" s="275"/>
      <c r="U1629" s="13"/>
      <c r="V1629" s="13"/>
      <c r="W1629" s="13"/>
      <c r="X1629" s="13"/>
      <c r="Y1629" s="13"/>
      <c r="Z1629" s="13"/>
      <c r="AA1629" s="13"/>
      <c r="AB1629" s="13"/>
      <c r="AC1629" s="13"/>
      <c r="AD1629" s="13"/>
      <c r="AE1629" s="13"/>
      <c r="AT1629" s="276" t="s">
        <v>271</v>
      </c>
      <c r="AU1629" s="276" t="s">
        <v>99</v>
      </c>
      <c r="AV1629" s="13" t="s">
        <v>99</v>
      </c>
      <c r="AW1629" s="13" t="s">
        <v>38</v>
      </c>
      <c r="AX1629" s="13" t="s">
        <v>83</v>
      </c>
      <c r="AY1629" s="276" t="s">
        <v>184</v>
      </c>
    </row>
    <row r="1630" s="13" customFormat="1">
      <c r="A1630" s="13"/>
      <c r="B1630" s="266"/>
      <c r="C1630" s="267"/>
      <c r="D1630" s="258" t="s">
        <v>271</v>
      </c>
      <c r="E1630" s="268" t="s">
        <v>1</v>
      </c>
      <c r="F1630" s="269" t="s">
        <v>2546</v>
      </c>
      <c r="G1630" s="267"/>
      <c r="H1630" s="270">
        <v>150.06</v>
      </c>
      <c r="I1630" s="271"/>
      <c r="J1630" s="267"/>
      <c r="K1630" s="267"/>
      <c r="L1630" s="272"/>
      <c r="M1630" s="273"/>
      <c r="N1630" s="274"/>
      <c r="O1630" s="274"/>
      <c r="P1630" s="274"/>
      <c r="Q1630" s="274"/>
      <c r="R1630" s="274"/>
      <c r="S1630" s="274"/>
      <c r="T1630" s="275"/>
      <c r="U1630" s="13"/>
      <c r="V1630" s="13"/>
      <c r="W1630" s="13"/>
      <c r="X1630" s="13"/>
      <c r="Y1630" s="13"/>
      <c r="Z1630" s="13"/>
      <c r="AA1630" s="13"/>
      <c r="AB1630" s="13"/>
      <c r="AC1630" s="13"/>
      <c r="AD1630" s="13"/>
      <c r="AE1630" s="13"/>
      <c r="AT1630" s="276" t="s">
        <v>271</v>
      </c>
      <c r="AU1630" s="276" t="s">
        <v>99</v>
      </c>
      <c r="AV1630" s="13" t="s">
        <v>99</v>
      </c>
      <c r="AW1630" s="13" t="s">
        <v>38</v>
      </c>
      <c r="AX1630" s="13" t="s">
        <v>83</v>
      </c>
      <c r="AY1630" s="276" t="s">
        <v>184</v>
      </c>
    </row>
    <row r="1631" s="13" customFormat="1">
      <c r="A1631" s="13"/>
      <c r="B1631" s="266"/>
      <c r="C1631" s="267"/>
      <c r="D1631" s="258" t="s">
        <v>271</v>
      </c>
      <c r="E1631" s="268" t="s">
        <v>1</v>
      </c>
      <c r="F1631" s="269" t="s">
        <v>2547</v>
      </c>
      <c r="G1631" s="267"/>
      <c r="H1631" s="270">
        <v>87.700000000000003</v>
      </c>
      <c r="I1631" s="271"/>
      <c r="J1631" s="267"/>
      <c r="K1631" s="267"/>
      <c r="L1631" s="272"/>
      <c r="M1631" s="273"/>
      <c r="N1631" s="274"/>
      <c r="O1631" s="274"/>
      <c r="P1631" s="274"/>
      <c r="Q1631" s="274"/>
      <c r="R1631" s="274"/>
      <c r="S1631" s="274"/>
      <c r="T1631" s="275"/>
      <c r="U1631" s="13"/>
      <c r="V1631" s="13"/>
      <c r="W1631" s="13"/>
      <c r="X1631" s="13"/>
      <c r="Y1631" s="13"/>
      <c r="Z1631" s="13"/>
      <c r="AA1631" s="13"/>
      <c r="AB1631" s="13"/>
      <c r="AC1631" s="13"/>
      <c r="AD1631" s="13"/>
      <c r="AE1631" s="13"/>
      <c r="AT1631" s="276" t="s">
        <v>271</v>
      </c>
      <c r="AU1631" s="276" t="s">
        <v>99</v>
      </c>
      <c r="AV1631" s="13" t="s">
        <v>99</v>
      </c>
      <c r="AW1631" s="13" t="s">
        <v>38</v>
      </c>
      <c r="AX1631" s="13" t="s">
        <v>83</v>
      </c>
      <c r="AY1631" s="276" t="s">
        <v>184</v>
      </c>
    </row>
    <row r="1632" s="13" customFormat="1">
      <c r="A1632" s="13"/>
      <c r="B1632" s="266"/>
      <c r="C1632" s="267"/>
      <c r="D1632" s="258" t="s">
        <v>271</v>
      </c>
      <c r="E1632" s="268" t="s">
        <v>1</v>
      </c>
      <c r="F1632" s="269" t="s">
        <v>2548</v>
      </c>
      <c r="G1632" s="267"/>
      <c r="H1632" s="270">
        <v>69.590000000000003</v>
      </c>
      <c r="I1632" s="271"/>
      <c r="J1632" s="267"/>
      <c r="K1632" s="267"/>
      <c r="L1632" s="272"/>
      <c r="M1632" s="273"/>
      <c r="N1632" s="274"/>
      <c r="O1632" s="274"/>
      <c r="P1632" s="274"/>
      <c r="Q1632" s="274"/>
      <c r="R1632" s="274"/>
      <c r="S1632" s="274"/>
      <c r="T1632" s="275"/>
      <c r="U1632" s="13"/>
      <c r="V1632" s="13"/>
      <c r="W1632" s="13"/>
      <c r="X1632" s="13"/>
      <c r="Y1632" s="13"/>
      <c r="Z1632" s="13"/>
      <c r="AA1632" s="13"/>
      <c r="AB1632" s="13"/>
      <c r="AC1632" s="13"/>
      <c r="AD1632" s="13"/>
      <c r="AE1632" s="13"/>
      <c r="AT1632" s="276" t="s">
        <v>271</v>
      </c>
      <c r="AU1632" s="276" t="s">
        <v>99</v>
      </c>
      <c r="AV1632" s="13" t="s">
        <v>99</v>
      </c>
      <c r="AW1632" s="13" t="s">
        <v>38</v>
      </c>
      <c r="AX1632" s="13" t="s">
        <v>83</v>
      </c>
      <c r="AY1632" s="276" t="s">
        <v>184</v>
      </c>
    </row>
    <row r="1633" s="16" customFormat="1">
      <c r="A1633" s="16"/>
      <c r="B1633" s="298"/>
      <c r="C1633" s="299"/>
      <c r="D1633" s="258" t="s">
        <v>271</v>
      </c>
      <c r="E1633" s="300" t="s">
        <v>1</v>
      </c>
      <c r="F1633" s="301" t="s">
        <v>346</v>
      </c>
      <c r="G1633" s="299"/>
      <c r="H1633" s="302">
        <v>357.54000000000002</v>
      </c>
      <c r="I1633" s="303"/>
      <c r="J1633" s="299"/>
      <c r="K1633" s="299"/>
      <c r="L1633" s="304"/>
      <c r="M1633" s="305"/>
      <c r="N1633" s="306"/>
      <c r="O1633" s="306"/>
      <c r="P1633" s="306"/>
      <c r="Q1633" s="306"/>
      <c r="R1633" s="306"/>
      <c r="S1633" s="306"/>
      <c r="T1633" s="307"/>
      <c r="U1633" s="16"/>
      <c r="V1633" s="16"/>
      <c r="W1633" s="16"/>
      <c r="X1633" s="16"/>
      <c r="Y1633" s="16"/>
      <c r="Z1633" s="16"/>
      <c r="AA1633" s="16"/>
      <c r="AB1633" s="16"/>
      <c r="AC1633" s="16"/>
      <c r="AD1633" s="16"/>
      <c r="AE1633" s="16"/>
      <c r="AT1633" s="308" t="s">
        <v>271</v>
      </c>
      <c r="AU1633" s="308" t="s">
        <v>99</v>
      </c>
      <c r="AV1633" s="16" t="s">
        <v>278</v>
      </c>
      <c r="AW1633" s="16" t="s">
        <v>38</v>
      </c>
      <c r="AX1633" s="16" t="s">
        <v>83</v>
      </c>
      <c r="AY1633" s="308" t="s">
        <v>184</v>
      </c>
    </row>
    <row r="1634" s="13" customFormat="1">
      <c r="A1634" s="13"/>
      <c r="B1634" s="266"/>
      <c r="C1634" s="267"/>
      <c r="D1634" s="258" t="s">
        <v>271</v>
      </c>
      <c r="E1634" s="268" t="s">
        <v>1</v>
      </c>
      <c r="F1634" s="269" t="s">
        <v>2549</v>
      </c>
      <c r="G1634" s="267"/>
      <c r="H1634" s="270">
        <v>110.78</v>
      </c>
      <c r="I1634" s="271"/>
      <c r="J1634" s="267"/>
      <c r="K1634" s="267"/>
      <c r="L1634" s="272"/>
      <c r="M1634" s="273"/>
      <c r="N1634" s="274"/>
      <c r="O1634" s="274"/>
      <c r="P1634" s="274"/>
      <c r="Q1634" s="274"/>
      <c r="R1634" s="274"/>
      <c r="S1634" s="274"/>
      <c r="T1634" s="275"/>
      <c r="U1634" s="13"/>
      <c r="V1634" s="13"/>
      <c r="W1634" s="13"/>
      <c r="X1634" s="13"/>
      <c r="Y1634" s="13"/>
      <c r="Z1634" s="13"/>
      <c r="AA1634" s="13"/>
      <c r="AB1634" s="13"/>
      <c r="AC1634" s="13"/>
      <c r="AD1634" s="13"/>
      <c r="AE1634" s="13"/>
      <c r="AT1634" s="276" t="s">
        <v>271</v>
      </c>
      <c r="AU1634" s="276" t="s">
        <v>99</v>
      </c>
      <c r="AV1634" s="13" t="s">
        <v>99</v>
      </c>
      <c r="AW1634" s="13" t="s">
        <v>38</v>
      </c>
      <c r="AX1634" s="13" t="s">
        <v>83</v>
      </c>
      <c r="AY1634" s="276" t="s">
        <v>184</v>
      </c>
    </row>
    <row r="1635" s="13" customFormat="1">
      <c r="A1635" s="13"/>
      <c r="B1635" s="266"/>
      <c r="C1635" s="267"/>
      <c r="D1635" s="258" t="s">
        <v>271</v>
      </c>
      <c r="E1635" s="268" t="s">
        <v>1</v>
      </c>
      <c r="F1635" s="269" t="s">
        <v>2550</v>
      </c>
      <c r="G1635" s="267"/>
      <c r="H1635" s="270">
        <v>142.91999999999999</v>
      </c>
      <c r="I1635" s="271"/>
      <c r="J1635" s="267"/>
      <c r="K1635" s="267"/>
      <c r="L1635" s="272"/>
      <c r="M1635" s="273"/>
      <c r="N1635" s="274"/>
      <c r="O1635" s="274"/>
      <c r="P1635" s="274"/>
      <c r="Q1635" s="274"/>
      <c r="R1635" s="274"/>
      <c r="S1635" s="274"/>
      <c r="T1635" s="275"/>
      <c r="U1635" s="13"/>
      <c r="V1635" s="13"/>
      <c r="W1635" s="13"/>
      <c r="X1635" s="13"/>
      <c r="Y1635" s="13"/>
      <c r="Z1635" s="13"/>
      <c r="AA1635" s="13"/>
      <c r="AB1635" s="13"/>
      <c r="AC1635" s="13"/>
      <c r="AD1635" s="13"/>
      <c r="AE1635" s="13"/>
      <c r="AT1635" s="276" t="s">
        <v>271</v>
      </c>
      <c r="AU1635" s="276" t="s">
        <v>99</v>
      </c>
      <c r="AV1635" s="13" t="s">
        <v>99</v>
      </c>
      <c r="AW1635" s="13" t="s">
        <v>38</v>
      </c>
      <c r="AX1635" s="13" t="s">
        <v>83</v>
      </c>
      <c r="AY1635" s="276" t="s">
        <v>184</v>
      </c>
    </row>
    <row r="1636" s="13" customFormat="1">
      <c r="A1636" s="13"/>
      <c r="B1636" s="266"/>
      <c r="C1636" s="267"/>
      <c r="D1636" s="258" t="s">
        <v>271</v>
      </c>
      <c r="E1636" s="268" t="s">
        <v>1</v>
      </c>
      <c r="F1636" s="269" t="s">
        <v>2551</v>
      </c>
      <c r="G1636" s="267"/>
      <c r="H1636" s="270">
        <v>208.13</v>
      </c>
      <c r="I1636" s="271"/>
      <c r="J1636" s="267"/>
      <c r="K1636" s="267"/>
      <c r="L1636" s="272"/>
      <c r="M1636" s="273"/>
      <c r="N1636" s="274"/>
      <c r="O1636" s="274"/>
      <c r="P1636" s="274"/>
      <c r="Q1636" s="274"/>
      <c r="R1636" s="274"/>
      <c r="S1636" s="274"/>
      <c r="T1636" s="275"/>
      <c r="U1636" s="13"/>
      <c r="V1636" s="13"/>
      <c r="W1636" s="13"/>
      <c r="X1636" s="13"/>
      <c r="Y1636" s="13"/>
      <c r="Z1636" s="13"/>
      <c r="AA1636" s="13"/>
      <c r="AB1636" s="13"/>
      <c r="AC1636" s="13"/>
      <c r="AD1636" s="13"/>
      <c r="AE1636" s="13"/>
      <c r="AT1636" s="276" t="s">
        <v>271</v>
      </c>
      <c r="AU1636" s="276" t="s">
        <v>99</v>
      </c>
      <c r="AV1636" s="13" t="s">
        <v>99</v>
      </c>
      <c r="AW1636" s="13" t="s">
        <v>38</v>
      </c>
      <c r="AX1636" s="13" t="s">
        <v>83</v>
      </c>
      <c r="AY1636" s="276" t="s">
        <v>184</v>
      </c>
    </row>
    <row r="1637" s="16" customFormat="1">
      <c r="A1637" s="16"/>
      <c r="B1637" s="298"/>
      <c r="C1637" s="299"/>
      <c r="D1637" s="258" t="s">
        <v>271</v>
      </c>
      <c r="E1637" s="300" t="s">
        <v>1</v>
      </c>
      <c r="F1637" s="301" t="s">
        <v>346</v>
      </c>
      <c r="G1637" s="299"/>
      <c r="H1637" s="302">
        <v>461.82999999999998</v>
      </c>
      <c r="I1637" s="303"/>
      <c r="J1637" s="299"/>
      <c r="K1637" s="299"/>
      <c r="L1637" s="304"/>
      <c r="M1637" s="305"/>
      <c r="N1637" s="306"/>
      <c r="O1637" s="306"/>
      <c r="P1637" s="306"/>
      <c r="Q1637" s="306"/>
      <c r="R1637" s="306"/>
      <c r="S1637" s="306"/>
      <c r="T1637" s="307"/>
      <c r="U1637" s="16"/>
      <c r="V1637" s="16"/>
      <c r="W1637" s="16"/>
      <c r="X1637" s="16"/>
      <c r="Y1637" s="16"/>
      <c r="Z1637" s="16"/>
      <c r="AA1637" s="16"/>
      <c r="AB1637" s="16"/>
      <c r="AC1637" s="16"/>
      <c r="AD1637" s="16"/>
      <c r="AE1637" s="16"/>
      <c r="AT1637" s="308" t="s">
        <v>271</v>
      </c>
      <c r="AU1637" s="308" t="s">
        <v>99</v>
      </c>
      <c r="AV1637" s="16" t="s">
        <v>278</v>
      </c>
      <c r="AW1637" s="16" t="s">
        <v>38</v>
      </c>
      <c r="AX1637" s="16" t="s">
        <v>83</v>
      </c>
      <c r="AY1637" s="308" t="s">
        <v>184</v>
      </c>
    </row>
    <row r="1638" s="13" customFormat="1">
      <c r="A1638" s="13"/>
      <c r="B1638" s="266"/>
      <c r="C1638" s="267"/>
      <c r="D1638" s="258" t="s">
        <v>271</v>
      </c>
      <c r="E1638" s="268" t="s">
        <v>1</v>
      </c>
      <c r="F1638" s="269" t="s">
        <v>2552</v>
      </c>
      <c r="G1638" s="267"/>
      <c r="H1638" s="270">
        <v>81.936999999999998</v>
      </c>
      <c r="I1638" s="271"/>
      <c r="J1638" s="267"/>
      <c r="K1638" s="267"/>
      <c r="L1638" s="272"/>
      <c r="M1638" s="273"/>
      <c r="N1638" s="274"/>
      <c r="O1638" s="274"/>
      <c r="P1638" s="274"/>
      <c r="Q1638" s="274"/>
      <c r="R1638" s="274"/>
      <c r="S1638" s="274"/>
      <c r="T1638" s="275"/>
      <c r="U1638" s="13"/>
      <c r="V1638" s="13"/>
      <c r="W1638" s="13"/>
      <c r="X1638" s="13"/>
      <c r="Y1638" s="13"/>
      <c r="Z1638" s="13"/>
      <c r="AA1638" s="13"/>
      <c r="AB1638" s="13"/>
      <c r="AC1638" s="13"/>
      <c r="AD1638" s="13"/>
      <c r="AE1638" s="13"/>
      <c r="AT1638" s="276" t="s">
        <v>271</v>
      </c>
      <c r="AU1638" s="276" t="s">
        <v>99</v>
      </c>
      <c r="AV1638" s="13" t="s">
        <v>99</v>
      </c>
      <c r="AW1638" s="13" t="s">
        <v>38</v>
      </c>
      <c r="AX1638" s="13" t="s">
        <v>83</v>
      </c>
      <c r="AY1638" s="276" t="s">
        <v>184</v>
      </c>
    </row>
    <row r="1639" s="14" customFormat="1">
      <c r="A1639" s="14"/>
      <c r="B1639" s="277"/>
      <c r="C1639" s="278"/>
      <c r="D1639" s="258" t="s">
        <v>271</v>
      </c>
      <c r="E1639" s="279" t="s">
        <v>1</v>
      </c>
      <c r="F1639" s="280" t="s">
        <v>273</v>
      </c>
      <c r="G1639" s="278"/>
      <c r="H1639" s="281">
        <v>901.30700000000002</v>
      </c>
      <c r="I1639" s="282"/>
      <c r="J1639" s="278"/>
      <c r="K1639" s="278"/>
      <c r="L1639" s="283"/>
      <c r="M1639" s="284"/>
      <c r="N1639" s="285"/>
      <c r="O1639" s="285"/>
      <c r="P1639" s="285"/>
      <c r="Q1639" s="285"/>
      <c r="R1639" s="285"/>
      <c r="S1639" s="285"/>
      <c r="T1639" s="286"/>
      <c r="U1639" s="14"/>
      <c r="V1639" s="14"/>
      <c r="W1639" s="14"/>
      <c r="X1639" s="14"/>
      <c r="Y1639" s="14"/>
      <c r="Z1639" s="14"/>
      <c r="AA1639" s="14"/>
      <c r="AB1639" s="14"/>
      <c r="AC1639" s="14"/>
      <c r="AD1639" s="14"/>
      <c r="AE1639" s="14"/>
      <c r="AT1639" s="287" t="s">
        <v>271</v>
      </c>
      <c r="AU1639" s="287" t="s">
        <v>99</v>
      </c>
      <c r="AV1639" s="14" t="s">
        <v>196</v>
      </c>
      <c r="AW1639" s="14" t="s">
        <v>38</v>
      </c>
      <c r="AX1639" s="14" t="s">
        <v>91</v>
      </c>
      <c r="AY1639" s="287" t="s">
        <v>184</v>
      </c>
    </row>
    <row r="1640" s="2" customFormat="1" ht="16.5" customHeight="1">
      <c r="A1640" s="40"/>
      <c r="B1640" s="41"/>
      <c r="C1640" s="312" t="s">
        <v>2553</v>
      </c>
      <c r="D1640" s="312" t="s">
        <v>497</v>
      </c>
      <c r="E1640" s="313" t="s">
        <v>2554</v>
      </c>
      <c r="F1640" s="314" t="s">
        <v>2555</v>
      </c>
      <c r="G1640" s="315" t="s">
        <v>269</v>
      </c>
      <c r="H1640" s="316">
        <v>432.62</v>
      </c>
      <c r="I1640" s="317"/>
      <c r="J1640" s="318">
        <f>ROUND(I1640*H1640,2)</f>
        <v>0</v>
      </c>
      <c r="K1640" s="314" t="s">
        <v>284</v>
      </c>
      <c r="L1640" s="319"/>
      <c r="M1640" s="320" t="s">
        <v>1</v>
      </c>
      <c r="N1640" s="321" t="s">
        <v>49</v>
      </c>
      <c r="O1640" s="93"/>
      <c r="P1640" s="254">
        <f>O1640*H1640</f>
        <v>0</v>
      </c>
      <c r="Q1640" s="254">
        <v>0.0028700000000000002</v>
      </c>
      <c r="R1640" s="254">
        <f>Q1640*H1640</f>
        <v>1.2416194</v>
      </c>
      <c r="S1640" s="254">
        <v>0</v>
      </c>
      <c r="T1640" s="255">
        <f>S1640*H1640</f>
        <v>0</v>
      </c>
      <c r="U1640" s="40"/>
      <c r="V1640" s="40"/>
      <c r="W1640" s="40"/>
      <c r="X1640" s="40"/>
      <c r="Y1640" s="40"/>
      <c r="Z1640" s="40"/>
      <c r="AA1640" s="40"/>
      <c r="AB1640" s="40"/>
      <c r="AC1640" s="40"/>
      <c r="AD1640" s="40"/>
      <c r="AE1640" s="40"/>
      <c r="AR1640" s="256" t="s">
        <v>576</v>
      </c>
      <c r="AT1640" s="256" t="s">
        <v>497</v>
      </c>
      <c r="AU1640" s="256" t="s">
        <v>99</v>
      </c>
      <c r="AY1640" s="18" t="s">
        <v>184</v>
      </c>
      <c r="BE1640" s="257">
        <f>IF(N1640="základní",J1640,0)</f>
        <v>0</v>
      </c>
      <c r="BF1640" s="257">
        <f>IF(N1640="snížená",J1640,0)</f>
        <v>0</v>
      </c>
      <c r="BG1640" s="257">
        <f>IF(N1640="zákl. přenesená",J1640,0)</f>
        <v>0</v>
      </c>
      <c r="BH1640" s="257">
        <f>IF(N1640="sníž. přenesená",J1640,0)</f>
        <v>0</v>
      </c>
      <c r="BI1640" s="257">
        <f>IF(N1640="nulová",J1640,0)</f>
        <v>0</v>
      </c>
      <c r="BJ1640" s="18" t="s">
        <v>99</v>
      </c>
      <c r="BK1640" s="257">
        <f>ROUND(I1640*H1640,2)</f>
        <v>0</v>
      </c>
      <c r="BL1640" s="18" t="s">
        <v>332</v>
      </c>
      <c r="BM1640" s="256" t="s">
        <v>2556</v>
      </c>
    </row>
    <row r="1641" s="2" customFormat="1">
      <c r="A1641" s="40"/>
      <c r="B1641" s="41"/>
      <c r="C1641" s="42"/>
      <c r="D1641" s="258" t="s">
        <v>194</v>
      </c>
      <c r="E1641" s="42"/>
      <c r="F1641" s="259" t="s">
        <v>2492</v>
      </c>
      <c r="G1641" s="42"/>
      <c r="H1641" s="42"/>
      <c r="I1641" s="156"/>
      <c r="J1641" s="42"/>
      <c r="K1641" s="42"/>
      <c r="L1641" s="46"/>
      <c r="M1641" s="260"/>
      <c r="N1641" s="261"/>
      <c r="O1641" s="93"/>
      <c r="P1641" s="93"/>
      <c r="Q1641" s="93"/>
      <c r="R1641" s="93"/>
      <c r="S1641" s="93"/>
      <c r="T1641" s="94"/>
      <c r="U1641" s="40"/>
      <c r="V1641" s="40"/>
      <c r="W1641" s="40"/>
      <c r="X1641" s="40"/>
      <c r="Y1641" s="40"/>
      <c r="Z1641" s="40"/>
      <c r="AA1641" s="40"/>
      <c r="AB1641" s="40"/>
      <c r="AC1641" s="40"/>
      <c r="AD1641" s="40"/>
      <c r="AE1641" s="40"/>
      <c r="AT1641" s="18" t="s">
        <v>194</v>
      </c>
      <c r="AU1641" s="18" t="s">
        <v>99</v>
      </c>
    </row>
    <row r="1642" s="2" customFormat="1" ht="16.5" customHeight="1">
      <c r="A1642" s="40"/>
      <c r="B1642" s="41"/>
      <c r="C1642" s="312" t="s">
        <v>2557</v>
      </c>
      <c r="D1642" s="312" t="s">
        <v>497</v>
      </c>
      <c r="E1642" s="313" t="s">
        <v>2558</v>
      </c>
      <c r="F1642" s="314" t="s">
        <v>2559</v>
      </c>
      <c r="G1642" s="315" t="s">
        <v>269</v>
      </c>
      <c r="H1642" s="316">
        <v>558.80999999999995</v>
      </c>
      <c r="I1642" s="317"/>
      <c r="J1642" s="318">
        <f>ROUND(I1642*H1642,2)</f>
        <v>0</v>
      </c>
      <c r="K1642" s="314" t="s">
        <v>284</v>
      </c>
      <c r="L1642" s="319"/>
      <c r="M1642" s="320" t="s">
        <v>1</v>
      </c>
      <c r="N1642" s="321" t="s">
        <v>49</v>
      </c>
      <c r="O1642" s="93"/>
      <c r="P1642" s="254">
        <f>O1642*H1642</f>
        <v>0</v>
      </c>
      <c r="Q1642" s="254">
        <v>0.0028700000000000002</v>
      </c>
      <c r="R1642" s="254">
        <f>Q1642*H1642</f>
        <v>1.6037846999999998</v>
      </c>
      <c r="S1642" s="254">
        <v>0</v>
      </c>
      <c r="T1642" s="255">
        <f>S1642*H1642</f>
        <v>0</v>
      </c>
      <c r="U1642" s="40"/>
      <c r="V1642" s="40"/>
      <c r="W1642" s="40"/>
      <c r="X1642" s="40"/>
      <c r="Y1642" s="40"/>
      <c r="Z1642" s="40"/>
      <c r="AA1642" s="40"/>
      <c r="AB1642" s="40"/>
      <c r="AC1642" s="40"/>
      <c r="AD1642" s="40"/>
      <c r="AE1642" s="40"/>
      <c r="AR1642" s="256" t="s">
        <v>576</v>
      </c>
      <c r="AT1642" s="256" t="s">
        <v>497</v>
      </c>
      <c r="AU1642" s="256" t="s">
        <v>99</v>
      </c>
      <c r="AY1642" s="18" t="s">
        <v>184</v>
      </c>
      <c r="BE1642" s="257">
        <f>IF(N1642="základní",J1642,0)</f>
        <v>0</v>
      </c>
      <c r="BF1642" s="257">
        <f>IF(N1642="snížená",J1642,0)</f>
        <v>0</v>
      </c>
      <c r="BG1642" s="257">
        <f>IF(N1642="zákl. přenesená",J1642,0)</f>
        <v>0</v>
      </c>
      <c r="BH1642" s="257">
        <f>IF(N1642="sníž. přenesená",J1642,0)</f>
        <v>0</v>
      </c>
      <c r="BI1642" s="257">
        <f>IF(N1642="nulová",J1642,0)</f>
        <v>0</v>
      </c>
      <c r="BJ1642" s="18" t="s">
        <v>99</v>
      </c>
      <c r="BK1642" s="257">
        <f>ROUND(I1642*H1642,2)</f>
        <v>0</v>
      </c>
      <c r="BL1642" s="18" t="s">
        <v>332</v>
      </c>
      <c r="BM1642" s="256" t="s">
        <v>2560</v>
      </c>
    </row>
    <row r="1643" s="2" customFormat="1">
      <c r="A1643" s="40"/>
      <c r="B1643" s="41"/>
      <c r="C1643" s="42"/>
      <c r="D1643" s="258" t="s">
        <v>194</v>
      </c>
      <c r="E1643" s="42"/>
      <c r="F1643" s="259" t="s">
        <v>2492</v>
      </c>
      <c r="G1643" s="42"/>
      <c r="H1643" s="42"/>
      <c r="I1643" s="156"/>
      <c r="J1643" s="42"/>
      <c r="K1643" s="42"/>
      <c r="L1643" s="46"/>
      <c r="M1643" s="260"/>
      <c r="N1643" s="261"/>
      <c r="O1643" s="93"/>
      <c r="P1643" s="93"/>
      <c r="Q1643" s="93"/>
      <c r="R1643" s="93"/>
      <c r="S1643" s="93"/>
      <c r="T1643" s="94"/>
      <c r="U1643" s="40"/>
      <c r="V1643" s="40"/>
      <c r="W1643" s="40"/>
      <c r="X1643" s="40"/>
      <c r="Y1643" s="40"/>
      <c r="Z1643" s="40"/>
      <c r="AA1643" s="40"/>
      <c r="AB1643" s="40"/>
      <c r="AC1643" s="40"/>
      <c r="AD1643" s="40"/>
      <c r="AE1643" s="40"/>
      <c r="AT1643" s="18" t="s">
        <v>194</v>
      </c>
      <c r="AU1643" s="18" t="s">
        <v>99</v>
      </c>
    </row>
    <row r="1644" s="2" customFormat="1" ht="16.5" customHeight="1">
      <c r="A1644" s="40"/>
      <c r="B1644" s="41"/>
      <c r="C1644" s="245" t="s">
        <v>2561</v>
      </c>
      <c r="D1644" s="245" t="s">
        <v>187</v>
      </c>
      <c r="E1644" s="246" t="s">
        <v>2562</v>
      </c>
      <c r="F1644" s="247" t="s">
        <v>2563</v>
      </c>
      <c r="G1644" s="248" t="s">
        <v>269</v>
      </c>
      <c r="H1644" s="249">
        <v>17.687999999999999</v>
      </c>
      <c r="I1644" s="250"/>
      <c r="J1644" s="251">
        <f>ROUND(I1644*H1644,2)</f>
        <v>0</v>
      </c>
      <c r="K1644" s="247" t="s">
        <v>191</v>
      </c>
      <c r="L1644" s="46"/>
      <c r="M1644" s="252" t="s">
        <v>1</v>
      </c>
      <c r="N1644" s="253" t="s">
        <v>49</v>
      </c>
      <c r="O1644" s="93"/>
      <c r="P1644" s="254">
        <f>O1644*H1644</f>
        <v>0</v>
      </c>
      <c r="Q1644" s="254">
        <v>0.00040000000000000002</v>
      </c>
      <c r="R1644" s="254">
        <f>Q1644*H1644</f>
        <v>0.0070752000000000002</v>
      </c>
      <c r="S1644" s="254">
        <v>0</v>
      </c>
      <c r="T1644" s="255">
        <f>S1644*H1644</f>
        <v>0</v>
      </c>
      <c r="U1644" s="40"/>
      <c r="V1644" s="40"/>
      <c r="W1644" s="40"/>
      <c r="X1644" s="40"/>
      <c r="Y1644" s="40"/>
      <c r="Z1644" s="40"/>
      <c r="AA1644" s="40"/>
      <c r="AB1644" s="40"/>
      <c r="AC1644" s="40"/>
      <c r="AD1644" s="40"/>
      <c r="AE1644" s="40"/>
      <c r="AR1644" s="256" t="s">
        <v>332</v>
      </c>
      <c r="AT1644" s="256" t="s">
        <v>187</v>
      </c>
      <c r="AU1644" s="256" t="s">
        <v>99</v>
      </c>
      <c r="AY1644" s="18" t="s">
        <v>184</v>
      </c>
      <c r="BE1644" s="257">
        <f>IF(N1644="základní",J1644,0)</f>
        <v>0</v>
      </c>
      <c r="BF1644" s="257">
        <f>IF(N1644="snížená",J1644,0)</f>
        <v>0</v>
      </c>
      <c r="BG1644" s="257">
        <f>IF(N1644="zákl. přenesená",J1644,0)</f>
        <v>0</v>
      </c>
      <c r="BH1644" s="257">
        <f>IF(N1644="sníž. přenesená",J1644,0)</f>
        <v>0</v>
      </c>
      <c r="BI1644" s="257">
        <f>IF(N1644="nulová",J1644,0)</f>
        <v>0</v>
      </c>
      <c r="BJ1644" s="18" t="s">
        <v>99</v>
      </c>
      <c r="BK1644" s="257">
        <f>ROUND(I1644*H1644,2)</f>
        <v>0</v>
      </c>
      <c r="BL1644" s="18" t="s">
        <v>332</v>
      </c>
      <c r="BM1644" s="256" t="s">
        <v>2564</v>
      </c>
    </row>
    <row r="1645" s="2" customFormat="1">
      <c r="A1645" s="40"/>
      <c r="B1645" s="41"/>
      <c r="C1645" s="42"/>
      <c r="D1645" s="258" t="s">
        <v>194</v>
      </c>
      <c r="E1645" s="42"/>
      <c r="F1645" s="259" t="s">
        <v>2544</v>
      </c>
      <c r="G1645" s="42"/>
      <c r="H1645" s="42"/>
      <c r="I1645" s="156"/>
      <c r="J1645" s="42"/>
      <c r="K1645" s="42"/>
      <c r="L1645" s="46"/>
      <c r="M1645" s="260"/>
      <c r="N1645" s="261"/>
      <c r="O1645" s="93"/>
      <c r="P1645" s="93"/>
      <c r="Q1645" s="93"/>
      <c r="R1645" s="93"/>
      <c r="S1645" s="93"/>
      <c r="T1645" s="94"/>
      <c r="U1645" s="40"/>
      <c r="V1645" s="40"/>
      <c r="W1645" s="40"/>
      <c r="X1645" s="40"/>
      <c r="Y1645" s="40"/>
      <c r="Z1645" s="40"/>
      <c r="AA1645" s="40"/>
      <c r="AB1645" s="40"/>
      <c r="AC1645" s="40"/>
      <c r="AD1645" s="40"/>
      <c r="AE1645" s="40"/>
      <c r="AT1645" s="18" t="s">
        <v>194</v>
      </c>
      <c r="AU1645" s="18" t="s">
        <v>99</v>
      </c>
    </row>
    <row r="1646" s="15" customFormat="1">
      <c r="A1646" s="15"/>
      <c r="B1646" s="288"/>
      <c r="C1646" s="289"/>
      <c r="D1646" s="258" t="s">
        <v>271</v>
      </c>
      <c r="E1646" s="290" t="s">
        <v>1</v>
      </c>
      <c r="F1646" s="291" t="s">
        <v>760</v>
      </c>
      <c r="G1646" s="289"/>
      <c r="H1646" s="290" t="s">
        <v>1</v>
      </c>
      <c r="I1646" s="292"/>
      <c r="J1646" s="289"/>
      <c r="K1646" s="289"/>
      <c r="L1646" s="293"/>
      <c r="M1646" s="294"/>
      <c r="N1646" s="295"/>
      <c r="O1646" s="295"/>
      <c r="P1646" s="295"/>
      <c r="Q1646" s="295"/>
      <c r="R1646" s="295"/>
      <c r="S1646" s="295"/>
      <c r="T1646" s="296"/>
      <c r="U1646" s="15"/>
      <c r="V1646" s="15"/>
      <c r="W1646" s="15"/>
      <c r="X1646" s="15"/>
      <c r="Y1646" s="15"/>
      <c r="Z1646" s="15"/>
      <c r="AA1646" s="15"/>
      <c r="AB1646" s="15"/>
      <c r="AC1646" s="15"/>
      <c r="AD1646" s="15"/>
      <c r="AE1646" s="15"/>
      <c r="AT1646" s="297" t="s">
        <v>271</v>
      </c>
      <c r="AU1646" s="297" t="s">
        <v>99</v>
      </c>
      <c r="AV1646" s="15" t="s">
        <v>91</v>
      </c>
      <c r="AW1646" s="15" t="s">
        <v>38</v>
      </c>
      <c r="AX1646" s="15" t="s">
        <v>83</v>
      </c>
      <c r="AY1646" s="297" t="s">
        <v>184</v>
      </c>
    </row>
    <row r="1647" s="13" customFormat="1">
      <c r="A1647" s="13"/>
      <c r="B1647" s="266"/>
      <c r="C1647" s="267"/>
      <c r="D1647" s="258" t="s">
        <v>271</v>
      </c>
      <c r="E1647" s="268" t="s">
        <v>1</v>
      </c>
      <c r="F1647" s="269" t="s">
        <v>2565</v>
      </c>
      <c r="G1647" s="267"/>
      <c r="H1647" s="270">
        <v>16.079999999999998</v>
      </c>
      <c r="I1647" s="271"/>
      <c r="J1647" s="267"/>
      <c r="K1647" s="267"/>
      <c r="L1647" s="272"/>
      <c r="M1647" s="273"/>
      <c r="N1647" s="274"/>
      <c r="O1647" s="274"/>
      <c r="P1647" s="274"/>
      <c r="Q1647" s="274"/>
      <c r="R1647" s="274"/>
      <c r="S1647" s="274"/>
      <c r="T1647" s="275"/>
      <c r="U1647" s="13"/>
      <c r="V1647" s="13"/>
      <c r="W1647" s="13"/>
      <c r="X1647" s="13"/>
      <c r="Y1647" s="13"/>
      <c r="Z1647" s="13"/>
      <c r="AA1647" s="13"/>
      <c r="AB1647" s="13"/>
      <c r="AC1647" s="13"/>
      <c r="AD1647" s="13"/>
      <c r="AE1647" s="13"/>
      <c r="AT1647" s="276" t="s">
        <v>271</v>
      </c>
      <c r="AU1647" s="276" t="s">
        <v>99</v>
      </c>
      <c r="AV1647" s="13" t="s">
        <v>99</v>
      </c>
      <c r="AW1647" s="13" t="s">
        <v>38</v>
      </c>
      <c r="AX1647" s="13" t="s">
        <v>83</v>
      </c>
      <c r="AY1647" s="276" t="s">
        <v>184</v>
      </c>
    </row>
    <row r="1648" s="16" customFormat="1">
      <c r="A1648" s="16"/>
      <c r="B1648" s="298"/>
      <c r="C1648" s="299"/>
      <c r="D1648" s="258" t="s">
        <v>271</v>
      </c>
      <c r="E1648" s="300" t="s">
        <v>1</v>
      </c>
      <c r="F1648" s="301" t="s">
        <v>346</v>
      </c>
      <c r="G1648" s="299"/>
      <c r="H1648" s="302">
        <v>16.079999999999998</v>
      </c>
      <c r="I1648" s="303"/>
      <c r="J1648" s="299"/>
      <c r="K1648" s="299"/>
      <c r="L1648" s="304"/>
      <c r="M1648" s="305"/>
      <c r="N1648" s="306"/>
      <c r="O1648" s="306"/>
      <c r="P1648" s="306"/>
      <c r="Q1648" s="306"/>
      <c r="R1648" s="306"/>
      <c r="S1648" s="306"/>
      <c r="T1648" s="307"/>
      <c r="U1648" s="16"/>
      <c r="V1648" s="16"/>
      <c r="W1648" s="16"/>
      <c r="X1648" s="16"/>
      <c r="Y1648" s="16"/>
      <c r="Z1648" s="16"/>
      <c r="AA1648" s="16"/>
      <c r="AB1648" s="16"/>
      <c r="AC1648" s="16"/>
      <c r="AD1648" s="16"/>
      <c r="AE1648" s="16"/>
      <c r="AT1648" s="308" t="s">
        <v>271</v>
      </c>
      <c r="AU1648" s="308" t="s">
        <v>99</v>
      </c>
      <c r="AV1648" s="16" t="s">
        <v>278</v>
      </c>
      <c r="AW1648" s="16" t="s">
        <v>38</v>
      </c>
      <c r="AX1648" s="16" t="s">
        <v>83</v>
      </c>
      <c r="AY1648" s="308" t="s">
        <v>184</v>
      </c>
    </row>
    <row r="1649" s="13" customFormat="1">
      <c r="A1649" s="13"/>
      <c r="B1649" s="266"/>
      <c r="C1649" s="267"/>
      <c r="D1649" s="258" t="s">
        <v>271</v>
      </c>
      <c r="E1649" s="268" t="s">
        <v>1</v>
      </c>
      <c r="F1649" s="269" t="s">
        <v>2566</v>
      </c>
      <c r="G1649" s="267"/>
      <c r="H1649" s="270">
        <v>1.6080000000000001</v>
      </c>
      <c r="I1649" s="271"/>
      <c r="J1649" s="267"/>
      <c r="K1649" s="267"/>
      <c r="L1649" s="272"/>
      <c r="M1649" s="273"/>
      <c r="N1649" s="274"/>
      <c r="O1649" s="274"/>
      <c r="P1649" s="274"/>
      <c r="Q1649" s="274"/>
      <c r="R1649" s="274"/>
      <c r="S1649" s="274"/>
      <c r="T1649" s="275"/>
      <c r="U1649" s="13"/>
      <c r="V1649" s="13"/>
      <c r="W1649" s="13"/>
      <c r="X1649" s="13"/>
      <c r="Y1649" s="13"/>
      <c r="Z1649" s="13"/>
      <c r="AA1649" s="13"/>
      <c r="AB1649" s="13"/>
      <c r="AC1649" s="13"/>
      <c r="AD1649" s="13"/>
      <c r="AE1649" s="13"/>
      <c r="AT1649" s="276" t="s">
        <v>271</v>
      </c>
      <c r="AU1649" s="276" t="s">
        <v>99</v>
      </c>
      <c r="AV1649" s="13" t="s">
        <v>99</v>
      </c>
      <c r="AW1649" s="13" t="s">
        <v>38</v>
      </c>
      <c r="AX1649" s="13" t="s">
        <v>83</v>
      </c>
      <c r="AY1649" s="276" t="s">
        <v>184</v>
      </c>
    </row>
    <row r="1650" s="14" customFormat="1">
      <c r="A1650" s="14"/>
      <c r="B1650" s="277"/>
      <c r="C1650" s="278"/>
      <c r="D1650" s="258" t="s">
        <v>271</v>
      </c>
      <c r="E1650" s="279" t="s">
        <v>1</v>
      </c>
      <c r="F1650" s="280" t="s">
        <v>273</v>
      </c>
      <c r="G1650" s="278"/>
      <c r="H1650" s="281">
        <v>17.687999999999999</v>
      </c>
      <c r="I1650" s="282"/>
      <c r="J1650" s="278"/>
      <c r="K1650" s="278"/>
      <c r="L1650" s="283"/>
      <c r="M1650" s="284"/>
      <c r="N1650" s="285"/>
      <c r="O1650" s="285"/>
      <c r="P1650" s="285"/>
      <c r="Q1650" s="285"/>
      <c r="R1650" s="285"/>
      <c r="S1650" s="285"/>
      <c r="T1650" s="286"/>
      <c r="U1650" s="14"/>
      <c r="V1650" s="14"/>
      <c r="W1650" s="14"/>
      <c r="X1650" s="14"/>
      <c r="Y1650" s="14"/>
      <c r="Z1650" s="14"/>
      <c r="AA1650" s="14"/>
      <c r="AB1650" s="14"/>
      <c r="AC1650" s="14"/>
      <c r="AD1650" s="14"/>
      <c r="AE1650" s="14"/>
      <c r="AT1650" s="287" t="s">
        <v>271</v>
      </c>
      <c r="AU1650" s="287" t="s">
        <v>99</v>
      </c>
      <c r="AV1650" s="14" t="s">
        <v>196</v>
      </c>
      <c r="AW1650" s="14" t="s">
        <v>38</v>
      </c>
      <c r="AX1650" s="14" t="s">
        <v>91</v>
      </c>
      <c r="AY1650" s="287" t="s">
        <v>184</v>
      </c>
    </row>
    <row r="1651" s="2" customFormat="1" ht="16.5" customHeight="1">
      <c r="A1651" s="40"/>
      <c r="B1651" s="41"/>
      <c r="C1651" s="312" t="s">
        <v>2567</v>
      </c>
      <c r="D1651" s="312" t="s">
        <v>497</v>
      </c>
      <c r="E1651" s="313" t="s">
        <v>2568</v>
      </c>
      <c r="F1651" s="314" t="s">
        <v>2569</v>
      </c>
      <c r="G1651" s="315" t="s">
        <v>269</v>
      </c>
      <c r="H1651" s="316">
        <v>20.341000000000001</v>
      </c>
      <c r="I1651" s="317"/>
      <c r="J1651" s="318">
        <f>ROUND(I1651*H1651,2)</f>
        <v>0</v>
      </c>
      <c r="K1651" s="314" t="s">
        <v>284</v>
      </c>
      <c r="L1651" s="319"/>
      <c r="M1651" s="320" t="s">
        <v>1</v>
      </c>
      <c r="N1651" s="321" t="s">
        <v>49</v>
      </c>
      <c r="O1651" s="93"/>
      <c r="P1651" s="254">
        <f>O1651*H1651</f>
        <v>0</v>
      </c>
      <c r="Q1651" s="254">
        <v>0.0028999999999999998</v>
      </c>
      <c r="R1651" s="254">
        <f>Q1651*H1651</f>
        <v>0.058988899999999997</v>
      </c>
      <c r="S1651" s="254">
        <v>0</v>
      </c>
      <c r="T1651" s="255">
        <f>S1651*H1651</f>
        <v>0</v>
      </c>
      <c r="U1651" s="40"/>
      <c r="V1651" s="40"/>
      <c r="W1651" s="40"/>
      <c r="X1651" s="40"/>
      <c r="Y1651" s="40"/>
      <c r="Z1651" s="40"/>
      <c r="AA1651" s="40"/>
      <c r="AB1651" s="40"/>
      <c r="AC1651" s="40"/>
      <c r="AD1651" s="40"/>
      <c r="AE1651" s="40"/>
      <c r="AR1651" s="256" t="s">
        <v>576</v>
      </c>
      <c r="AT1651" s="256" t="s">
        <v>497</v>
      </c>
      <c r="AU1651" s="256" t="s">
        <v>99</v>
      </c>
      <c r="AY1651" s="18" t="s">
        <v>184</v>
      </c>
      <c r="BE1651" s="257">
        <f>IF(N1651="základní",J1651,0)</f>
        <v>0</v>
      </c>
      <c r="BF1651" s="257">
        <f>IF(N1651="snížená",J1651,0)</f>
        <v>0</v>
      </c>
      <c r="BG1651" s="257">
        <f>IF(N1651="zákl. přenesená",J1651,0)</f>
        <v>0</v>
      </c>
      <c r="BH1651" s="257">
        <f>IF(N1651="sníž. přenesená",J1651,0)</f>
        <v>0</v>
      </c>
      <c r="BI1651" s="257">
        <f>IF(N1651="nulová",J1651,0)</f>
        <v>0</v>
      </c>
      <c r="BJ1651" s="18" t="s">
        <v>99</v>
      </c>
      <c r="BK1651" s="257">
        <f>ROUND(I1651*H1651,2)</f>
        <v>0</v>
      </c>
      <c r="BL1651" s="18" t="s">
        <v>332</v>
      </c>
      <c r="BM1651" s="256" t="s">
        <v>2570</v>
      </c>
    </row>
    <row r="1652" s="2" customFormat="1">
      <c r="A1652" s="40"/>
      <c r="B1652" s="41"/>
      <c r="C1652" s="42"/>
      <c r="D1652" s="258" t="s">
        <v>194</v>
      </c>
      <c r="E1652" s="42"/>
      <c r="F1652" s="259" t="s">
        <v>2492</v>
      </c>
      <c r="G1652" s="42"/>
      <c r="H1652" s="42"/>
      <c r="I1652" s="156"/>
      <c r="J1652" s="42"/>
      <c r="K1652" s="42"/>
      <c r="L1652" s="46"/>
      <c r="M1652" s="260"/>
      <c r="N1652" s="261"/>
      <c r="O1652" s="93"/>
      <c r="P1652" s="93"/>
      <c r="Q1652" s="93"/>
      <c r="R1652" s="93"/>
      <c r="S1652" s="93"/>
      <c r="T1652" s="94"/>
      <c r="U1652" s="40"/>
      <c r="V1652" s="40"/>
      <c r="W1652" s="40"/>
      <c r="X1652" s="40"/>
      <c r="Y1652" s="40"/>
      <c r="Z1652" s="40"/>
      <c r="AA1652" s="40"/>
      <c r="AB1652" s="40"/>
      <c r="AC1652" s="40"/>
      <c r="AD1652" s="40"/>
      <c r="AE1652" s="40"/>
      <c r="AT1652" s="18" t="s">
        <v>194</v>
      </c>
      <c r="AU1652" s="18" t="s">
        <v>99</v>
      </c>
    </row>
    <row r="1653" s="13" customFormat="1">
      <c r="A1653" s="13"/>
      <c r="B1653" s="266"/>
      <c r="C1653" s="267"/>
      <c r="D1653" s="258" t="s">
        <v>271</v>
      </c>
      <c r="E1653" s="267"/>
      <c r="F1653" s="269" t="s">
        <v>2571</v>
      </c>
      <c r="G1653" s="267"/>
      <c r="H1653" s="270">
        <v>20.341000000000001</v>
      </c>
      <c r="I1653" s="271"/>
      <c r="J1653" s="267"/>
      <c r="K1653" s="267"/>
      <c r="L1653" s="272"/>
      <c r="M1653" s="273"/>
      <c r="N1653" s="274"/>
      <c r="O1653" s="274"/>
      <c r="P1653" s="274"/>
      <c r="Q1653" s="274"/>
      <c r="R1653" s="274"/>
      <c r="S1653" s="274"/>
      <c r="T1653" s="275"/>
      <c r="U1653" s="13"/>
      <c r="V1653" s="13"/>
      <c r="W1653" s="13"/>
      <c r="X1653" s="13"/>
      <c r="Y1653" s="13"/>
      <c r="Z1653" s="13"/>
      <c r="AA1653" s="13"/>
      <c r="AB1653" s="13"/>
      <c r="AC1653" s="13"/>
      <c r="AD1653" s="13"/>
      <c r="AE1653" s="13"/>
      <c r="AT1653" s="276" t="s">
        <v>271</v>
      </c>
      <c r="AU1653" s="276" t="s">
        <v>99</v>
      </c>
      <c r="AV1653" s="13" t="s">
        <v>99</v>
      </c>
      <c r="AW1653" s="13" t="s">
        <v>4</v>
      </c>
      <c r="AX1653" s="13" t="s">
        <v>91</v>
      </c>
      <c r="AY1653" s="276" t="s">
        <v>184</v>
      </c>
    </row>
    <row r="1654" s="2" customFormat="1" ht="16.5" customHeight="1">
      <c r="A1654" s="40"/>
      <c r="B1654" s="41"/>
      <c r="C1654" s="245" t="s">
        <v>2572</v>
      </c>
      <c r="D1654" s="245" t="s">
        <v>187</v>
      </c>
      <c r="E1654" s="246" t="s">
        <v>2573</v>
      </c>
      <c r="F1654" s="247" t="s">
        <v>2574</v>
      </c>
      <c r="G1654" s="248" t="s">
        <v>269</v>
      </c>
      <c r="H1654" s="249">
        <v>218.74600000000001</v>
      </c>
      <c r="I1654" s="250"/>
      <c r="J1654" s="251">
        <f>ROUND(I1654*H1654,2)</f>
        <v>0</v>
      </c>
      <c r="K1654" s="247" t="s">
        <v>191</v>
      </c>
      <c r="L1654" s="46"/>
      <c r="M1654" s="252" t="s">
        <v>1</v>
      </c>
      <c r="N1654" s="253" t="s">
        <v>49</v>
      </c>
      <c r="O1654" s="93"/>
      <c r="P1654" s="254">
        <f>O1654*H1654</f>
        <v>0</v>
      </c>
      <c r="Q1654" s="254">
        <v>0.00069999999999999999</v>
      </c>
      <c r="R1654" s="254">
        <f>Q1654*H1654</f>
        <v>0.15312220000000001</v>
      </c>
      <c r="S1654" s="254">
        <v>0</v>
      </c>
      <c r="T1654" s="255">
        <f>S1654*H1654</f>
        <v>0</v>
      </c>
      <c r="U1654" s="40"/>
      <c r="V1654" s="40"/>
      <c r="W1654" s="40"/>
      <c r="X1654" s="40"/>
      <c r="Y1654" s="40"/>
      <c r="Z1654" s="40"/>
      <c r="AA1654" s="40"/>
      <c r="AB1654" s="40"/>
      <c r="AC1654" s="40"/>
      <c r="AD1654" s="40"/>
      <c r="AE1654" s="40"/>
      <c r="AR1654" s="256" t="s">
        <v>332</v>
      </c>
      <c r="AT1654" s="256" t="s">
        <v>187</v>
      </c>
      <c r="AU1654" s="256" t="s">
        <v>99</v>
      </c>
      <c r="AY1654" s="18" t="s">
        <v>184</v>
      </c>
      <c r="BE1654" s="257">
        <f>IF(N1654="základní",J1654,0)</f>
        <v>0</v>
      </c>
      <c r="BF1654" s="257">
        <f>IF(N1654="snížená",J1654,0)</f>
        <v>0</v>
      </c>
      <c r="BG1654" s="257">
        <f>IF(N1654="zákl. přenesená",J1654,0)</f>
        <v>0</v>
      </c>
      <c r="BH1654" s="257">
        <f>IF(N1654="sníž. přenesená",J1654,0)</f>
        <v>0</v>
      </c>
      <c r="BI1654" s="257">
        <f>IF(N1654="nulová",J1654,0)</f>
        <v>0</v>
      </c>
      <c r="BJ1654" s="18" t="s">
        <v>99</v>
      </c>
      <c r="BK1654" s="257">
        <f>ROUND(I1654*H1654,2)</f>
        <v>0</v>
      </c>
      <c r="BL1654" s="18" t="s">
        <v>332</v>
      </c>
      <c r="BM1654" s="256" t="s">
        <v>2575</v>
      </c>
    </row>
    <row r="1655" s="2" customFormat="1">
      <c r="A1655" s="40"/>
      <c r="B1655" s="41"/>
      <c r="C1655" s="42"/>
      <c r="D1655" s="258" t="s">
        <v>194</v>
      </c>
      <c r="E1655" s="42"/>
      <c r="F1655" s="259" t="s">
        <v>2544</v>
      </c>
      <c r="G1655" s="42"/>
      <c r="H1655" s="42"/>
      <c r="I1655" s="156"/>
      <c r="J1655" s="42"/>
      <c r="K1655" s="42"/>
      <c r="L1655" s="46"/>
      <c r="M1655" s="260"/>
      <c r="N1655" s="261"/>
      <c r="O1655" s="93"/>
      <c r="P1655" s="93"/>
      <c r="Q1655" s="93"/>
      <c r="R1655" s="93"/>
      <c r="S1655" s="93"/>
      <c r="T1655" s="94"/>
      <c r="U1655" s="40"/>
      <c r="V1655" s="40"/>
      <c r="W1655" s="40"/>
      <c r="X1655" s="40"/>
      <c r="Y1655" s="40"/>
      <c r="Z1655" s="40"/>
      <c r="AA1655" s="40"/>
      <c r="AB1655" s="40"/>
      <c r="AC1655" s="40"/>
      <c r="AD1655" s="40"/>
      <c r="AE1655" s="40"/>
      <c r="AT1655" s="18" t="s">
        <v>194</v>
      </c>
      <c r="AU1655" s="18" t="s">
        <v>99</v>
      </c>
    </row>
    <row r="1656" s="15" customFormat="1">
      <c r="A1656" s="15"/>
      <c r="B1656" s="288"/>
      <c r="C1656" s="289"/>
      <c r="D1656" s="258" t="s">
        <v>271</v>
      </c>
      <c r="E1656" s="290" t="s">
        <v>1</v>
      </c>
      <c r="F1656" s="291" t="s">
        <v>760</v>
      </c>
      <c r="G1656" s="289"/>
      <c r="H1656" s="290" t="s">
        <v>1</v>
      </c>
      <c r="I1656" s="292"/>
      <c r="J1656" s="289"/>
      <c r="K1656" s="289"/>
      <c r="L1656" s="293"/>
      <c r="M1656" s="294"/>
      <c r="N1656" s="295"/>
      <c r="O1656" s="295"/>
      <c r="P1656" s="295"/>
      <c r="Q1656" s="295"/>
      <c r="R1656" s="295"/>
      <c r="S1656" s="295"/>
      <c r="T1656" s="296"/>
      <c r="U1656" s="15"/>
      <c r="V1656" s="15"/>
      <c r="W1656" s="15"/>
      <c r="X1656" s="15"/>
      <c r="Y1656" s="15"/>
      <c r="Z1656" s="15"/>
      <c r="AA1656" s="15"/>
      <c r="AB1656" s="15"/>
      <c r="AC1656" s="15"/>
      <c r="AD1656" s="15"/>
      <c r="AE1656" s="15"/>
      <c r="AT1656" s="297" t="s">
        <v>271</v>
      </c>
      <c r="AU1656" s="297" t="s">
        <v>99</v>
      </c>
      <c r="AV1656" s="15" t="s">
        <v>91</v>
      </c>
      <c r="AW1656" s="15" t="s">
        <v>38</v>
      </c>
      <c r="AX1656" s="15" t="s">
        <v>83</v>
      </c>
      <c r="AY1656" s="297" t="s">
        <v>184</v>
      </c>
    </row>
    <row r="1657" s="13" customFormat="1">
      <c r="A1657" s="13"/>
      <c r="B1657" s="266"/>
      <c r="C1657" s="267"/>
      <c r="D1657" s="258" t="s">
        <v>271</v>
      </c>
      <c r="E1657" s="268" t="s">
        <v>1</v>
      </c>
      <c r="F1657" s="269" t="s">
        <v>2576</v>
      </c>
      <c r="G1657" s="267"/>
      <c r="H1657" s="270">
        <v>10.99</v>
      </c>
      <c r="I1657" s="271"/>
      <c r="J1657" s="267"/>
      <c r="K1657" s="267"/>
      <c r="L1657" s="272"/>
      <c r="M1657" s="273"/>
      <c r="N1657" s="274"/>
      <c r="O1657" s="274"/>
      <c r="P1657" s="274"/>
      <c r="Q1657" s="274"/>
      <c r="R1657" s="274"/>
      <c r="S1657" s="274"/>
      <c r="T1657" s="275"/>
      <c r="U1657" s="13"/>
      <c r="V1657" s="13"/>
      <c r="W1657" s="13"/>
      <c r="X1657" s="13"/>
      <c r="Y1657" s="13"/>
      <c r="Z1657" s="13"/>
      <c r="AA1657" s="13"/>
      <c r="AB1657" s="13"/>
      <c r="AC1657" s="13"/>
      <c r="AD1657" s="13"/>
      <c r="AE1657" s="13"/>
      <c r="AT1657" s="276" t="s">
        <v>271</v>
      </c>
      <c r="AU1657" s="276" t="s">
        <v>99</v>
      </c>
      <c r="AV1657" s="13" t="s">
        <v>99</v>
      </c>
      <c r="AW1657" s="13" t="s">
        <v>38</v>
      </c>
      <c r="AX1657" s="13" t="s">
        <v>83</v>
      </c>
      <c r="AY1657" s="276" t="s">
        <v>184</v>
      </c>
    </row>
    <row r="1658" s="13" customFormat="1">
      <c r="A1658" s="13"/>
      <c r="B1658" s="266"/>
      <c r="C1658" s="267"/>
      <c r="D1658" s="258" t="s">
        <v>271</v>
      </c>
      <c r="E1658" s="268" t="s">
        <v>1</v>
      </c>
      <c r="F1658" s="269" t="s">
        <v>2577</v>
      </c>
      <c r="G1658" s="267"/>
      <c r="H1658" s="270">
        <v>42.840000000000003</v>
      </c>
      <c r="I1658" s="271"/>
      <c r="J1658" s="267"/>
      <c r="K1658" s="267"/>
      <c r="L1658" s="272"/>
      <c r="M1658" s="273"/>
      <c r="N1658" s="274"/>
      <c r="O1658" s="274"/>
      <c r="P1658" s="274"/>
      <c r="Q1658" s="274"/>
      <c r="R1658" s="274"/>
      <c r="S1658" s="274"/>
      <c r="T1658" s="275"/>
      <c r="U1658" s="13"/>
      <c r="V1658" s="13"/>
      <c r="W1658" s="13"/>
      <c r="X1658" s="13"/>
      <c r="Y1658" s="13"/>
      <c r="Z1658" s="13"/>
      <c r="AA1658" s="13"/>
      <c r="AB1658" s="13"/>
      <c r="AC1658" s="13"/>
      <c r="AD1658" s="13"/>
      <c r="AE1658" s="13"/>
      <c r="AT1658" s="276" t="s">
        <v>271</v>
      </c>
      <c r="AU1658" s="276" t="s">
        <v>99</v>
      </c>
      <c r="AV1658" s="13" t="s">
        <v>99</v>
      </c>
      <c r="AW1658" s="13" t="s">
        <v>38</v>
      </c>
      <c r="AX1658" s="13" t="s">
        <v>83</v>
      </c>
      <c r="AY1658" s="276" t="s">
        <v>184</v>
      </c>
    </row>
    <row r="1659" s="13" customFormat="1">
      <c r="A1659" s="13"/>
      <c r="B1659" s="266"/>
      <c r="C1659" s="267"/>
      <c r="D1659" s="258" t="s">
        <v>271</v>
      </c>
      <c r="E1659" s="268" t="s">
        <v>1</v>
      </c>
      <c r="F1659" s="269" t="s">
        <v>2578</v>
      </c>
      <c r="G1659" s="267"/>
      <c r="H1659" s="270">
        <v>17.329999999999998</v>
      </c>
      <c r="I1659" s="271"/>
      <c r="J1659" s="267"/>
      <c r="K1659" s="267"/>
      <c r="L1659" s="272"/>
      <c r="M1659" s="273"/>
      <c r="N1659" s="274"/>
      <c r="O1659" s="274"/>
      <c r="P1659" s="274"/>
      <c r="Q1659" s="274"/>
      <c r="R1659" s="274"/>
      <c r="S1659" s="274"/>
      <c r="T1659" s="275"/>
      <c r="U1659" s="13"/>
      <c r="V1659" s="13"/>
      <c r="W1659" s="13"/>
      <c r="X1659" s="13"/>
      <c r="Y1659" s="13"/>
      <c r="Z1659" s="13"/>
      <c r="AA1659" s="13"/>
      <c r="AB1659" s="13"/>
      <c r="AC1659" s="13"/>
      <c r="AD1659" s="13"/>
      <c r="AE1659" s="13"/>
      <c r="AT1659" s="276" t="s">
        <v>271</v>
      </c>
      <c r="AU1659" s="276" t="s">
        <v>99</v>
      </c>
      <c r="AV1659" s="13" t="s">
        <v>99</v>
      </c>
      <c r="AW1659" s="13" t="s">
        <v>38</v>
      </c>
      <c r="AX1659" s="13" t="s">
        <v>83</v>
      </c>
      <c r="AY1659" s="276" t="s">
        <v>184</v>
      </c>
    </row>
    <row r="1660" s="13" customFormat="1">
      <c r="A1660" s="13"/>
      <c r="B1660" s="266"/>
      <c r="C1660" s="267"/>
      <c r="D1660" s="258" t="s">
        <v>271</v>
      </c>
      <c r="E1660" s="268" t="s">
        <v>1</v>
      </c>
      <c r="F1660" s="269" t="s">
        <v>2579</v>
      </c>
      <c r="G1660" s="267"/>
      <c r="H1660" s="270">
        <v>11.51</v>
      </c>
      <c r="I1660" s="271"/>
      <c r="J1660" s="267"/>
      <c r="K1660" s="267"/>
      <c r="L1660" s="272"/>
      <c r="M1660" s="273"/>
      <c r="N1660" s="274"/>
      <c r="O1660" s="274"/>
      <c r="P1660" s="274"/>
      <c r="Q1660" s="274"/>
      <c r="R1660" s="274"/>
      <c r="S1660" s="274"/>
      <c r="T1660" s="275"/>
      <c r="U1660" s="13"/>
      <c r="V1660" s="13"/>
      <c r="W1660" s="13"/>
      <c r="X1660" s="13"/>
      <c r="Y1660" s="13"/>
      <c r="Z1660" s="13"/>
      <c r="AA1660" s="13"/>
      <c r="AB1660" s="13"/>
      <c r="AC1660" s="13"/>
      <c r="AD1660" s="13"/>
      <c r="AE1660" s="13"/>
      <c r="AT1660" s="276" t="s">
        <v>271</v>
      </c>
      <c r="AU1660" s="276" t="s">
        <v>99</v>
      </c>
      <c r="AV1660" s="13" t="s">
        <v>99</v>
      </c>
      <c r="AW1660" s="13" t="s">
        <v>38</v>
      </c>
      <c r="AX1660" s="13" t="s">
        <v>83</v>
      </c>
      <c r="AY1660" s="276" t="s">
        <v>184</v>
      </c>
    </row>
    <row r="1661" s="16" customFormat="1">
      <c r="A1661" s="16"/>
      <c r="B1661" s="298"/>
      <c r="C1661" s="299"/>
      <c r="D1661" s="258" t="s">
        <v>271</v>
      </c>
      <c r="E1661" s="300" t="s">
        <v>1</v>
      </c>
      <c r="F1661" s="301" t="s">
        <v>346</v>
      </c>
      <c r="G1661" s="299"/>
      <c r="H1661" s="302">
        <v>82.670000000000002</v>
      </c>
      <c r="I1661" s="303"/>
      <c r="J1661" s="299"/>
      <c r="K1661" s="299"/>
      <c r="L1661" s="304"/>
      <c r="M1661" s="305"/>
      <c r="N1661" s="306"/>
      <c r="O1661" s="306"/>
      <c r="P1661" s="306"/>
      <c r="Q1661" s="306"/>
      <c r="R1661" s="306"/>
      <c r="S1661" s="306"/>
      <c r="T1661" s="307"/>
      <c r="U1661" s="16"/>
      <c r="V1661" s="16"/>
      <c r="W1661" s="16"/>
      <c r="X1661" s="16"/>
      <c r="Y1661" s="16"/>
      <c r="Z1661" s="16"/>
      <c r="AA1661" s="16"/>
      <c r="AB1661" s="16"/>
      <c r="AC1661" s="16"/>
      <c r="AD1661" s="16"/>
      <c r="AE1661" s="16"/>
      <c r="AT1661" s="308" t="s">
        <v>271</v>
      </c>
      <c r="AU1661" s="308" t="s">
        <v>99</v>
      </c>
      <c r="AV1661" s="16" t="s">
        <v>278</v>
      </c>
      <c r="AW1661" s="16" t="s">
        <v>38</v>
      </c>
      <c r="AX1661" s="16" t="s">
        <v>83</v>
      </c>
      <c r="AY1661" s="308" t="s">
        <v>184</v>
      </c>
    </row>
    <row r="1662" s="13" customFormat="1">
      <c r="A1662" s="13"/>
      <c r="B1662" s="266"/>
      <c r="C1662" s="267"/>
      <c r="D1662" s="258" t="s">
        <v>271</v>
      </c>
      <c r="E1662" s="268" t="s">
        <v>1</v>
      </c>
      <c r="F1662" s="269" t="s">
        <v>2580</v>
      </c>
      <c r="G1662" s="267"/>
      <c r="H1662" s="270">
        <v>16.18</v>
      </c>
      <c r="I1662" s="271"/>
      <c r="J1662" s="267"/>
      <c r="K1662" s="267"/>
      <c r="L1662" s="272"/>
      <c r="M1662" s="273"/>
      <c r="N1662" s="274"/>
      <c r="O1662" s="274"/>
      <c r="P1662" s="274"/>
      <c r="Q1662" s="274"/>
      <c r="R1662" s="274"/>
      <c r="S1662" s="274"/>
      <c r="T1662" s="275"/>
      <c r="U1662" s="13"/>
      <c r="V1662" s="13"/>
      <c r="W1662" s="13"/>
      <c r="X1662" s="13"/>
      <c r="Y1662" s="13"/>
      <c r="Z1662" s="13"/>
      <c r="AA1662" s="13"/>
      <c r="AB1662" s="13"/>
      <c r="AC1662" s="13"/>
      <c r="AD1662" s="13"/>
      <c r="AE1662" s="13"/>
      <c r="AT1662" s="276" t="s">
        <v>271</v>
      </c>
      <c r="AU1662" s="276" t="s">
        <v>99</v>
      </c>
      <c r="AV1662" s="13" t="s">
        <v>99</v>
      </c>
      <c r="AW1662" s="13" t="s">
        <v>38</v>
      </c>
      <c r="AX1662" s="13" t="s">
        <v>83</v>
      </c>
      <c r="AY1662" s="276" t="s">
        <v>184</v>
      </c>
    </row>
    <row r="1663" s="13" customFormat="1">
      <c r="A1663" s="13"/>
      <c r="B1663" s="266"/>
      <c r="C1663" s="267"/>
      <c r="D1663" s="258" t="s">
        <v>271</v>
      </c>
      <c r="E1663" s="268" t="s">
        <v>1</v>
      </c>
      <c r="F1663" s="269" t="s">
        <v>2581</v>
      </c>
      <c r="G1663" s="267"/>
      <c r="H1663" s="270">
        <v>60.57</v>
      </c>
      <c r="I1663" s="271"/>
      <c r="J1663" s="267"/>
      <c r="K1663" s="267"/>
      <c r="L1663" s="272"/>
      <c r="M1663" s="273"/>
      <c r="N1663" s="274"/>
      <c r="O1663" s="274"/>
      <c r="P1663" s="274"/>
      <c r="Q1663" s="274"/>
      <c r="R1663" s="274"/>
      <c r="S1663" s="274"/>
      <c r="T1663" s="275"/>
      <c r="U1663" s="13"/>
      <c r="V1663" s="13"/>
      <c r="W1663" s="13"/>
      <c r="X1663" s="13"/>
      <c r="Y1663" s="13"/>
      <c r="Z1663" s="13"/>
      <c r="AA1663" s="13"/>
      <c r="AB1663" s="13"/>
      <c r="AC1663" s="13"/>
      <c r="AD1663" s="13"/>
      <c r="AE1663" s="13"/>
      <c r="AT1663" s="276" t="s">
        <v>271</v>
      </c>
      <c r="AU1663" s="276" t="s">
        <v>99</v>
      </c>
      <c r="AV1663" s="13" t="s">
        <v>99</v>
      </c>
      <c r="AW1663" s="13" t="s">
        <v>38</v>
      </c>
      <c r="AX1663" s="13" t="s">
        <v>83</v>
      </c>
      <c r="AY1663" s="276" t="s">
        <v>184</v>
      </c>
    </row>
    <row r="1664" s="13" customFormat="1">
      <c r="A1664" s="13"/>
      <c r="B1664" s="266"/>
      <c r="C1664" s="267"/>
      <c r="D1664" s="258" t="s">
        <v>271</v>
      </c>
      <c r="E1664" s="268" t="s">
        <v>1</v>
      </c>
      <c r="F1664" s="269" t="s">
        <v>2582</v>
      </c>
      <c r="G1664" s="267"/>
      <c r="H1664" s="270">
        <v>39.439999999999998</v>
      </c>
      <c r="I1664" s="271"/>
      <c r="J1664" s="267"/>
      <c r="K1664" s="267"/>
      <c r="L1664" s="272"/>
      <c r="M1664" s="273"/>
      <c r="N1664" s="274"/>
      <c r="O1664" s="274"/>
      <c r="P1664" s="274"/>
      <c r="Q1664" s="274"/>
      <c r="R1664" s="274"/>
      <c r="S1664" s="274"/>
      <c r="T1664" s="275"/>
      <c r="U1664" s="13"/>
      <c r="V1664" s="13"/>
      <c r="W1664" s="13"/>
      <c r="X1664" s="13"/>
      <c r="Y1664" s="13"/>
      <c r="Z1664" s="13"/>
      <c r="AA1664" s="13"/>
      <c r="AB1664" s="13"/>
      <c r="AC1664" s="13"/>
      <c r="AD1664" s="13"/>
      <c r="AE1664" s="13"/>
      <c r="AT1664" s="276" t="s">
        <v>271</v>
      </c>
      <c r="AU1664" s="276" t="s">
        <v>99</v>
      </c>
      <c r="AV1664" s="13" t="s">
        <v>99</v>
      </c>
      <c r="AW1664" s="13" t="s">
        <v>38</v>
      </c>
      <c r="AX1664" s="13" t="s">
        <v>83</v>
      </c>
      <c r="AY1664" s="276" t="s">
        <v>184</v>
      </c>
    </row>
    <row r="1665" s="16" customFormat="1">
      <c r="A1665" s="16"/>
      <c r="B1665" s="298"/>
      <c r="C1665" s="299"/>
      <c r="D1665" s="258" t="s">
        <v>271</v>
      </c>
      <c r="E1665" s="300" t="s">
        <v>1</v>
      </c>
      <c r="F1665" s="301" t="s">
        <v>346</v>
      </c>
      <c r="G1665" s="299"/>
      <c r="H1665" s="302">
        <v>116.19</v>
      </c>
      <c r="I1665" s="303"/>
      <c r="J1665" s="299"/>
      <c r="K1665" s="299"/>
      <c r="L1665" s="304"/>
      <c r="M1665" s="305"/>
      <c r="N1665" s="306"/>
      <c r="O1665" s="306"/>
      <c r="P1665" s="306"/>
      <c r="Q1665" s="306"/>
      <c r="R1665" s="306"/>
      <c r="S1665" s="306"/>
      <c r="T1665" s="307"/>
      <c r="U1665" s="16"/>
      <c r="V1665" s="16"/>
      <c r="W1665" s="16"/>
      <c r="X1665" s="16"/>
      <c r="Y1665" s="16"/>
      <c r="Z1665" s="16"/>
      <c r="AA1665" s="16"/>
      <c r="AB1665" s="16"/>
      <c r="AC1665" s="16"/>
      <c r="AD1665" s="16"/>
      <c r="AE1665" s="16"/>
      <c r="AT1665" s="308" t="s">
        <v>271</v>
      </c>
      <c r="AU1665" s="308" t="s">
        <v>99</v>
      </c>
      <c r="AV1665" s="16" t="s">
        <v>278</v>
      </c>
      <c r="AW1665" s="16" t="s">
        <v>38</v>
      </c>
      <c r="AX1665" s="16" t="s">
        <v>83</v>
      </c>
      <c r="AY1665" s="308" t="s">
        <v>184</v>
      </c>
    </row>
    <row r="1666" s="13" customFormat="1">
      <c r="A1666" s="13"/>
      <c r="B1666" s="266"/>
      <c r="C1666" s="267"/>
      <c r="D1666" s="258" t="s">
        <v>271</v>
      </c>
      <c r="E1666" s="268" t="s">
        <v>1</v>
      </c>
      <c r="F1666" s="269" t="s">
        <v>2583</v>
      </c>
      <c r="G1666" s="267"/>
      <c r="H1666" s="270">
        <v>19.885999999999999</v>
      </c>
      <c r="I1666" s="271"/>
      <c r="J1666" s="267"/>
      <c r="K1666" s="267"/>
      <c r="L1666" s="272"/>
      <c r="M1666" s="273"/>
      <c r="N1666" s="274"/>
      <c r="O1666" s="274"/>
      <c r="P1666" s="274"/>
      <c r="Q1666" s="274"/>
      <c r="R1666" s="274"/>
      <c r="S1666" s="274"/>
      <c r="T1666" s="275"/>
      <c r="U1666" s="13"/>
      <c r="V1666" s="13"/>
      <c r="W1666" s="13"/>
      <c r="X1666" s="13"/>
      <c r="Y1666" s="13"/>
      <c r="Z1666" s="13"/>
      <c r="AA1666" s="13"/>
      <c r="AB1666" s="13"/>
      <c r="AC1666" s="13"/>
      <c r="AD1666" s="13"/>
      <c r="AE1666" s="13"/>
      <c r="AT1666" s="276" t="s">
        <v>271</v>
      </c>
      <c r="AU1666" s="276" t="s">
        <v>99</v>
      </c>
      <c r="AV1666" s="13" t="s">
        <v>99</v>
      </c>
      <c r="AW1666" s="13" t="s">
        <v>38</v>
      </c>
      <c r="AX1666" s="13" t="s">
        <v>83</v>
      </c>
      <c r="AY1666" s="276" t="s">
        <v>184</v>
      </c>
    </row>
    <row r="1667" s="14" customFormat="1">
      <c r="A1667" s="14"/>
      <c r="B1667" s="277"/>
      <c r="C1667" s="278"/>
      <c r="D1667" s="258" t="s">
        <v>271</v>
      </c>
      <c r="E1667" s="279" t="s">
        <v>1</v>
      </c>
      <c r="F1667" s="280" t="s">
        <v>273</v>
      </c>
      <c r="G1667" s="278"/>
      <c r="H1667" s="281">
        <v>218.74600000000001</v>
      </c>
      <c r="I1667" s="282"/>
      <c r="J1667" s="278"/>
      <c r="K1667" s="278"/>
      <c r="L1667" s="283"/>
      <c r="M1667" s="284"/>
      <c r="N1667" s="285"/>
      <c r="O1667" s="285"/>
      <c r="P1667" s="285"/>
      <c r="Q1667" s="285"/>
      <c r="R1667" s="285"/>
      <c r="S1667" s="285"/>
      <c r="T1667" s="286"/>
      <c r="U1667" s="14"/>
      <c r="V1667" s="14"/>
      <c r="W1667" s="14"/>
      <c r="X1667" s="14"/>
      <c r="Y1667" s="14"/>
      <c r="Z1667" s="14"/>
      <c r="AA1667" s="14"/>
      <c r="AB1667" s="14"/>
      <c r="AC1667" s="14"/>
      <c r="AD1667" s="14"/>
      <c r="AE1667" s="14"/>
      <c r="AT1667" s="287" t="s">
        <v>271</v>
      </c>
      <c r="AU1667" s="287" t="s">
        <v>99</v>
      </c>
      <c r="AV1667" s="14" t="s">
        <v>196</v>
      </c>
      <c r="AW1667" s="14" t="s">
        <v>38</v>
      </c>
      <c r="AX1667" s="14" t="s">
        <v>91</v>
      </c>
      <c r="AY1667" s="287" t="s">
        <v>184</v>
      </c>
    </row>
    <row r="1668" s="2" customFormat="1" ht="16.5" customHeight="1">
      <c r="A1668" s="40"/>
      <c r="B1668" s="41"/>
      <c r="C1668" s="312" t="s">
        <v>2584</v>
      </c>
      <c r="D1668" s="312" t="s">
        <v>497</v>
      </c>
      <c r="E1668" s="313" t="s">
        <v>2585</v>
      </c>
      <c r="F1668" s="314" t="s">
        <v>2586</v>
      </c>
      <c r="G1668" s="315" t="s">
        <v>269</v>
      </c>
      <c r="H1668" s="316">
        <v>100.03</v>
      </c>
      <c r="I1668" s="317"/>
      <c r="J1668" s="318">
        <f>ROUND(I1668*H1668,2)</f>
        <v>0</v>
      </c>
      <c r="K1668" s="314" t="s">
        <v>284</v>
      </c>
      <c r="L1668" s="319"/>
      <c r="M1668" s="320" t="s">
        <v>1</v>
      </c>
      <c r="N1668" s="321" t="s">
        <v>49</v>
      </c>
      <c r="O1668" s="93"/>
      <c r="P1668" s="254">
        <f>O1668*H1668</f>
        <v>0</v>
      </c>
      <c r="Q1668" s="254">
        <v>0.0028700000000000002</v>
      </c>
      <c r="R1668" s="254">
        <f>Q1668*H1668</f>
        <v>0.28708610000000001</v>
      </c>
      <c r="S1668" s="254">
        <v>0</v>
      </c>
      <c r="T1668" s="255">
        <f>S1668*H1668</f>
        <v>0</v>
      </c>
      <c r="U1668" s="40"/>
      <c r="V1668" s="40"/>
      <c r="W1668" s="40"/>
      <c r="X1668" s="40"/>
      <c r="Y1668" s="40"/>
      <c r="Z1668" s="40"/>
      <c r="AA1668" s="40"/>
      <c r="AB1668" s="40"/>
      <c r="AC1668" s="40"/>
      <c r="AD1668" s="40"/>
      <c r="AE1668" s="40"/>
      <c r="AR1668" s="256" t="s">
        <v>576</v>
      </c>
      <c r="AT1668" s="256" t="s">
        <v>497</v>
      </c>
      <c r="AU1668" s="256" t="s">
        <v>99</v>
      </c>
      <c r="AY1668" s="18" t="s">
        <v>184</v>
      </c>
      <c r="BE1668" s="257">
        <f>IF(N1668="základní",J1668,0)</f>
        <v>0</v>
      </c>
      <c r="BF1668" s="257">
        <f>IF(N1668="snížená",J1668,0)</f>
        <v>0</v>
      </c>
      <c r="BG1668" s="257">
        <f>IF(N1668="zákl. přenesená",J1668,0)</f>
        <v>0</v>
      </c>
      <c r="BH1668" s="257">
        <f>IF(N1668="sníž. přenesená",J1668,0)</f>
        <v>0</v>
      </c>
      <c r="BI1668" s="257">
        <f>IF(N1668="nulová",J1668,0)</f>
        <v>0</v>
      </c>
      <c r="BJ1668" s="18" t="s">
        <v>99</v>
      </c>
      <c r="BK1668" s="257">
        <f>ROUND(I1668*H1668,2)</f>
        <v>0</v>
      </c>
      <c r="BL1668" s="18" t="s">
        <v>332</v>
      </c>
      <c r="BM1668" s="256" t="s">
        <v>2587</v>
      </c>
    </row>
    <row r="1669" s="2" customFormat="1">
      <c r="A1669" s="40"/>
      <c r="B1669" s="41"/>
      <c r="C1669" s="42"/>
      <c r="D1669" s="258" t="s">
        <v>194</v>
      </c>
      <c r="E1669" s="42"/>
      <c r="F1669" s="259" t="s">
        <v>2492</v>
      </c>
      <c r="G1669" s="42"/>
      <c r="H1669" s="42"/>
      <c r="I1669" s="156"/>
      <c r="J1669" s="42"/>
      <c r="K1669" s="42"/>
      <c r="L1669" s="46"/>
      <c r="M1669" s="260"/>
      <c r="N1669" s="261"/>
      <c r="O1669" s="93"/>
      <c r="P1669" s="93"/>
      <c r="Q1669" s="93"/>
      <c r="R1669" s="93"/>
      <c r="S1669" s="93"/>
      <c r="T1669" s="94"/>
      <c r="U1669" s="40"/>
      <c r="V1669" s="40"/>
      <c r="W1669" s="40"/>
      <c r="X1669" s="40"/>
      <c r="Y1669" s="40"/>
      <c r="Z1669" s="40"/>
      <c r="AA1669" s="40"/>
      <c r="AB1669" s="40"/>
      <c r="AC1669" s="40"/>
      <c r="AD1669" s="40"/>
      <c r="AE1669" s="40"/>
      <c r="AT1669" s="18" t="s">
        <v>194</v>
      </c>
      <c r="AU1669" s="18" t="s">
        <v>99</v>
      </c>
    </row>
    <row r="1670" s="2" customFormat="1" ht="16.5" customHeight="1">
      <c r="A1670" s="40"/>
      <c r="B1670" s="41"/>
      <c r="C1670" s="312" t="s">
        <v>2588</v>
      </c>
      <c r="D1670" s="312" t="s">
        <v>497</v>
      </c>
      <c r="E1670" s="313" t="s">
        <v>2589</v>
      </c>
      <c r="F1670" s="314" t="s">
        <v>2590</v>
      </c>
      <c r="G1670" s="315" t="s">
        <v>269</v>
      </c>
      <c r="H1670" s="316">
        <v>140.59</v>
      </c>
      <c r="I1670" s="317"/>
      <c r="J1670" s="318">
        <f>ROUND(I1670*H1670,2)</f>
        <v>0</v>
      </c>
      <c r="K1670" s="314" t="s">
        <v>284</v>
      </c>
      <c r="L1670" s="319"/>
      <c r="M1670" s="320" t="s">
        <v>1</v>
      </c>
      <c r="N1670" s="321" t="s">
        <v>49</v>
      </c>
      <c r="O1670" s="93"/>
      <c r="P1670" s="254">
        <f>O1670*H1670</f>
        <v>0</v>
      </c>
      <c r="Q1670" s="254">
        <v>0.0028700000000000002</v>
      </c>
      <c r="R1670" s="254">
        <f>Q1670*H1670</f>
        <v>0.40349330000000005</v>
      </c>
      <c r="S1670" s="254">
        <v>0</v>
      </c>
      <c r="T1670" s="255">
        <f>S1670*H1670</f>
        <v>0</v>
      </c>
      <c r="U1670" s="40"/>
      <c r="V1670" s="40"/>
      <c r="W1670" s="40"/>
      <c r="X1670" s="40"/>
      <c r="Y1670" s="40"/>
      <c r="Z1670" s="40"/>
      <c r="AA1670" s="40"/>
      <c r="AB1670" s="40"/>
      <c r="AC1670" s="40"/>
      <c r="AD1670" s="40"/>
      <c r="AE1670" s="40"/>
      <c r="AR1670" s="256" t="s">
        <v>576</v>
      </c>
      <c r="AT1670" s="256" t="s">
        <v>497</v>
      </c>
      <c r="AU1670" s="256" t="s">
        <v>99</v>
      </c>
      <c r="AY1670" s="18" t="s">
        <v>184</v>
      </c>
      <c r="BE1670" s="257">
        <f>IF(N1670="základní",J1670,0)</f>
        <v>0</v>
      </c>
      <c r="BF1670" s="257">
        <f>IF(N1670="snížená",J1670,0)</f>
        <v>0</v>
      </c>
      <c r="BG1670" s="257">
        <f>IF(N1670="zákl. přenesená",J1670,0)</f>
        <v>0</v>
      </c>
      <c r="BH1670" s="257">
        <f>IF(N1670="sníž. přenesená",J1670,0)</f>
        <v>0</v>
      </c>
      <c r="BI1670" s="257">
        <f>IF(N1670="nulová",J1670,0)</f>
        <v>0</v>
      </c>
      <c r="BJ1670" s="18" t="s">
        <v>99</v>
      </c>
      <c r="BK1670" s="257">
        <f>ROUND(I1670*H1670,2)</f>
        <v>0</v>
      </c>
      <c r="BL1670" s="18" t="s">
        <v>332</v>
      </c>
      <c r="BM1670" s="256" t="s">
        <v>2591</v>
      </c>
    </row>
    <row r="1671" s="2" customFormat="1">
      <c r="A1671" s="40"/>
      <c r="B1671" s="41"/>
      <c r="C1671" s="42"/>
      <c r="D1671" s="258" t="s">
        <v>194</v>
      </c>
      <c r="E1671" s="42"/>
      <c r="F1671" s="259" t="s">
        <v>2492</v>
      </c>
      <c r="G1671" s="42"/>
      <c r="H1671" s="42"/>
      <c r="I1671" s="156"/>
      <c r="J1671" s="42"/>
      <c r="K1671" s="42"/>
      <c r="L1671" s="46"/>
      <c r="M1671" s="260"/>
      <c r="N1671" s="261"/>
      <c r="O1671" s="93"/>
      <c r="P1671" s="93"/>
      <c r="Q1671" s="93"/>
      <c r="R1671" s="93"/>
      <c r="S1671" s="93"/>
      <c r="T1671" s="94"/>
      <c r="U1671" s="40"/>
      <c r="V1671" s="40"/>
      <c r="W1671" s="40"/>
      <c r="X1671" s="40"/>
      <c r="Y1671" s="40"/>
      <c r="Z1671" s="40"/>
      <c r="AA1671" s="40"/>
      <c r="AB1671" s="40"/>
      <c r="AC1671" s="40"/>
      <c r="AD1671" s="40"/>
      <c r="AE1671" s="40"/>
      <c r="AT1671" s="18" t="s">
        <v>194</v>
      </c>
      <c r="AU1671" s="18" t="s">
        <v>99</v>
      </c>
    </row>
    <row r="1672" s="2" customFormat="1" ht="16.5" customHeight="1">
      <c r="A1672" s="40"/>
      <c r="B1672" s="41"/>
      <c r="C1672" s="245" t="s">
        <v>2592</v>
      </c>
      <c r="D1672" s="245" t="s">
        <v>187</v>
      </c>
      <c r="E1672" s="246" t="s">
        <v>2593</v>
      </c>
      <c r="F1672" s="247" t="s">
        <v>2594</v>
      </c>
      <c r="G1672" s="248" t="s">
        <v>1444</v>
      </c>
      <c r="H1672" s="322"/>
      <c r="I1672" s="250"/>
      <c r="J1672" s="251">
        <f>ROUND(I1672*H1672,2)</f>
        <v>0</v>
      </c>
      <c r="K1672" s="247" t="s">
        <v>191</v>
      </c>
      <c r="L1672" s="46"/>
      <c r="M1672" s="252" t="s">
        <v>1</v>
      </c>
      <c r="N1672" s="253" t="s">
        <v>49</v>
      </c>
      <c r="O1672" s="93"/>
      <c r="P1672" s="254">
        <f>O1672*H1672</f>
        <v>0</v>
      </c>
      <c r="Q1672" s="254">
        <v>0</v>
      </c>
      <c r="R1672" s="254">
        <f>Q1672*H1672</f>
        <v>0</v>
      </c>
      <c r="S1672" s="254">
        <v>0</v>
      </c>
      <c r="T1672" s="255">
        <f>S1672*H1672</f>
        <v>0</v>
      </c>
      <c r="U1672" s="40"/>
      <c r="V1672" s="40"/>
      <c r="W1672" s="40"/>
      <c r="X1672" s="40"/>
      <c r="Y1672" s="40"/>
      <c r="Z1672" s="40"/>
      <c r="AA1672" s="40"/>
      <c r="AB1672" s="40"/>
      <c r="AC1672" s="40"/>
      <c r="AD1672" s="40"/>
      <c r="AE1672" s="40"/>
      <c r="AR1672" s="256" t="s">
        <v>332</v>
      </c>
      <c r="AT1672" s="256" t="s">
        <v>187</v>
      </c>
      <c r="AU1672" s="256" t="s">
        <v>99</v>
      </c>
      <c r="AY1672" s="18" t="s">
        <v>184</v>
      </c>
      <c r="BE1672" s="257">
        <f>IF(N1672="základní",J1672,0)</f>
        <v>0</v>
      </c>
      <c r="BF1672" s="257">
        <f>IF(N1672="snížená",J1672,0)</f>
        <v>0</v>
      </c>
      <c r="BG1672" s="257">
        <f>IF(N1672="zákl. přenesená",J1672,0)</f>
        <v>0</v>
      </c>
      <c r="BH1672" s="257">
        <f>IF(N1672="sníž. přenesená",J1672,0)</f>
        <v>0</v>
      </c>
      <c r="BI1672" s="257">
        <f>IF(N1672="nulová",J1672,0)</f>
        <v>0</v>
      </c>
      <c r="BJ1672" s="18" t="s">
        <v>99</v>
      </c>
      <c r="BK1672" s="257">
        <f>ROUND(I1672*H1672,2)</f>
        <v>0</v>
      </c>
      <c r="BL1672" s="18" t="s">
        <v>332</v>
      </c>
      <c r="BM1672" s="256" t="s">
        <v>2595</v>
      </c>
    </row>
    <row r="1673" s="12" customFormat="1" ht="22.8" customHeight="1">
      <c r="A1673" s="12"/>
      <c r="B1673" s="229"/>
      <c r="C1673" s="230"/>
      <c r="D1673" s="231" t="s">
        <v>82</v>
      </c>
      <c r="E1673" s="243" t="s">
        <v>2596</v>
      </c>
      <c r="F1673" s="243" t="s">
        <v>2597</v>
      </c>
      <c r="G1673" s="230"/>
      <c r="H1673" s="230"/>
      <c r="I1673" s="233"/>
      <c r="J1673" s="244">
        <f>BK1673</f>
        <v>0</v>
      </c>
      <c r="K1673" s="230"/>
      <c r="L1673" s="235"/>
      <c r="M1673" s="236"/>
      <c r="N1673" s="237"/>
      <c r="O1673" s="237"/>
      <c r="P1673" s="238">
        <f>SUM(P1674:P1706)</f>
        <v>0</v>
      </c>
      <c r="Q1673" s="237"/>
      <c r="R1673" s="238">
        <f>SUM(R1674:R1706)</f>
        <v>15.226764450000001</v>
      </c>
      <c r="S1673" s="237"/>
      <c r="T1673" s="239">
        <f>SUM(T1674:T1706)</f>
        <v>0</v>
      </c>
      <c r="U1673" s="12"/>
      <c r="V1673" s="12"/>
      <c r="W1673" s="12"/>
      <c r="X1673" s="12"/>
      <c r="Y1673" s="12"/>
      <c r="Z1673" s="12"/>
      <c r="AA1673" s="12"/>
      <c r="AB1673" s="12"/>
      <c r="AC1673" s="12"/>
      <c r="AD1673" s="12"/>
      <c r="AE1673" s="12"/>
      <c r="AR1673" s="240" t="s">
        <v>99</v>
      </c>
      <c r="AT1673" s="241" t="s">
        <v>82</v>
      </c>
      <c r="AU1673" s="241" t="s">
        <v>91</v>
      </c>
      <c r="AY1673" s="240" t="s">
        <v>184</v>
      </c>
      <c r="BK1673" s="242">
        <f>SUM(BK1674:BK1706)</f>
        <v>0</v>
      </c>
    </row>
    <row r="1674" s="2" customFormat="1" ht="16.5" customHeight="1">
      <c r="A1674" s="40"/>
      <c r="B1674" s="41"/>
      <c r="C1674" s="245" t="s">
        <v>2598</v>
      </c>
      <c r="D1674" s="245" t="s">
        <v>187</v>
      </c>
      <c r="E1674" s="246" t="s">
        <v>2599</v>
      </c>
      <c r="F1674" s="247" t="s">
        <v>2600</v>
      </c>
      <c r="G1674" s="248" t="s">
        <v>269</v>
      </c>
      <c r="H1674" s="249">
        <v>722.98000000000002</v>
      </c>
      <c r="I1674" s="250"/>
      <c r="J1674" s="251">
        <f>ROUND(I1674*H1674,2)</f>
        <v>0</v>
      </c>
      <c r="K1674" s="247" t="s">
        <v>191</v>
      </c>
      <c r="L1674" s="46"/>
      <c r="M1674" s="252" t="s">
        <v>1</v>
      </c>
      <c r="N1674" s="253" t="s">
        <v>49</v>
      </c>
      <c r="O1674" s="93"/>
      <c r="P1674" s="254">
        <f>O1674*H1674</f>
        <v>0</v>
      </c>
      <c r="Q1674" s="254">
        <v>0.00029999999999999997</v>
      </c>
      <c r="R1674" s="254">
        <f>Q1674*H1674</f>
        <v>0.21689399999999998</v>
      </c>
      <c r="S1674" s="254">
        <v>0</v>
      </c>
      <c r="T1674" s="255">
        <f>S1674*H1674</f>
        <v>0</v>
      </c>
      <c r="U1674" s="40"/>
      <c r="V1674" s="40"/>
      <c r="W1674" s="40"/>
      <c r="X1674" s="40"/>
      <c r="Y1674" s="40"/>
      <c r="Z1674" s="40"/>
      <c r="AA1674" s="40"/>
      <c r="AB1674" s="40"/>
      <c r="AC1674" s="40"/>
      <c r="AD1674" s="40"/>
      <c r="AE1674" s="40"/>
      <c r="AR1674" s="256" t="s">
        <v>332</v>
      </c>
      <c r="AT1674" s="256" t="s">
        <v>187</v>
      </c>
      <c r="AU1674" s="256" t="s">
        <v>99</v>
      </c>
      <c r="AY1674" s="18" t="s">
        <v>184</v>
      </c>
      <c r="BE1674" s="257">
        <f>IF(N1674="základní",J1674,0)</f>
        <v>0</v>
      </c>
      <c r="BF1674" s="257">
        <f>IF(N1674="snížená",J1674,0)</f>
        <v>0</v>
      </c>
      <c r="BG1674" s="257">
        <f>IF(N1674="zákl. přenesená",J1674,0)</f>
        <v>0</v>
      </c>
      <c r="BH1674" s="257">
        <f>IF(N1674="sníž. přenesená",J1674,0)</f>
        <v>0</v>
      </c>
      <c r="BI1674" s="257">
        <f>IF(N1674="nulová",J1674,0)</f>
        <v>0</v>
      </c>
      <c r="BJ1674" s="18" t="s">
        <v>99</v>
      </c>
      <c r="BK1674" s="257">
        <f>ROUND(I1674*H1674,2)</f>
        <v>0</v>
      </c>
      <c r="BL1674" s="18" t="s">
        <v>332</v>
      </c>
      <c r="BM1674" s="256" t="s">
        <v>2601</v>
      </c>
    </row>
    <row r="1675" s="15" customFormat="1">
      <c r="A1675" s="15"/>
      <c r="B1675" s="288"/>
      <c r="C1675" s="289"/>
      <c r="D1675" s="258" t="s">
        <v>271</v>
      </c>
      <c r="E1675" s="290" t="s">
        <v>1</v>
      </c>
      <c r="F1675" s="291" t="s">
        <v>535</v>
      </c>
      <c r="G1675" s="289"/>
      <c r="H1675" s="290" t="s">
        <v>1</v>
      </c>
      <c r="I1675" s="292"/>
      <c r="J1675" s="289"/>
      <c r="K1675" s="289"/>
      <c r="L1675" s="293"/>
      <c r="M1675" s="294"/>
      <c r="N1675" s="295"/>
      <c r="O1675" s="295"/>
      <c r="P1675" s="295"/>
      <c r="Q1675" s="295"/>
      <c r="R1675" s="295"/>
      <c r="S1675" s="295"/>
      <c r="T1675" s="296"/>
      <c r="U1675" s="15"/>
      <c r="V1675" s="15"/>
      <c r="W1675" s="15"/>
      <c r="X1675" s="15"/>
      <c r="Y1675" s="15"/>
      <c r="Z1675" s="15"/>
      <c r="AA1675" s="15"/>
      <c r="AB1675" s="15"/>
      <c r="AC1675" s="15"/>
      <c r="AD1675" s="15"/>
      <c r="AE1675" s="15"/>
      <c r="AT1675" s="297" t="s">
        <v>271</v>
      </c>
      <c r="AU1675" s="297" t="s">
        <v>99</v>
      </c>
      <c r="AV1675" s="15" t="s">
        <v>91</v>
      </c>
      <c r="AW1675" s="15" t="s">
        <v>38</v>
      </c>
      <c r="AX1675" s="15" t="s">
        <v>83</v>
      </c>
      <c r="AY1675" s="297" t="s">
        <v>184</v>
      </c>
    </row>
    <row r="1676" s="13" customFormat="1">
      <c r="A1676" s="13"/>
      <c r="B1676" s="266"/>
      <c r="C1676" s="267"/>
      <c r="D1676" s="258" t="s">
        <v>271</v>
      </c>
      <c r="E1676" s="268" t="s">
        <v>1</v>
      </c>
      <c r="F1676" s="269" t="s">
        <v>2602</v>
      </c>
      <c r="G1676" s="267"/>
      <c r="H1676" s="270">
        <v>145.86000000000001</v>
      </c>
      <c r="I1676" s="271"/>
      <c r="J1676" s="267"/>
      <c r="K1676" s="267"/>
      <c r="L1676" s="272"/>
      <c r="M1676" s="273"/>
      <c r="N1676" s="274"/>
      <c r="O1676" s="274"/>
      <c r="P1676" s="274"/>
      <c r="Q1676" s="274"/>
      <c r="R1676" s="274"/>
      <c r="S1676" s="274"/>
      <c r="T1676" s="275"/>
      <c r="U1676" s="13"/>
      <c r="V1676" s="13"/>
      <c r="W1676" s="13"/>
      <c r="X1676" s="13"/>
      <c r="Y1676" s="13"/>
      <c r="Z1676" s="13"/>
      <c r="AA1676" s="13"/>
      <c r="AB1676" s="13"/>
      <c r="AC1676" s="13"/>
      <c r="AD1676" s="13"/>
      <c r="AE1676" s="13"/>
      <c r="AT1676" s="276" t="s">
        <v>271</v>
      </c>
      <c r="AU1676" s="276" t="s">
        <v>99</v>
      </c>
      <c r="AV1676" s="13" t="s">
        <v>99</v>
      </c>
      <c r="AW1676" s="13" t="s">
        <v>38</v>
      </c>
      <c r="AX1676" s="13" t="s">
        <v>83</v>
      </c>
      <c r="AY1676" s="276" t="s">
        <v>184</v>
      </c>
    </row>
    <row r="1677" s="13" customFormat="1">
      <c r="A1677" s="13"/>
      <c r="B1677" s="266"/>
      <c r="C1677" s="267"/>
      <c r="D1677" s="258" t="s">
        <v>271</v>
      </c>
      <c r="E1677" s="268" t="s">
        <v>1</v>
      </c>
      <c r="F1677" s="269" t="s">
        <v>2603</v>
      </c>
      <c r="G1677" s="267"/>
      <c r="H1677" s="270">
        <v>81.719999999999999</v>
      </c>
      <c r="I1677" s="271"/>
      <c r="J1677" s="267"/>
      <c r="K1677" s="267"/>
      <c r="L1677" s="272"/>
      <c r="M1677" s="273"/>
      <c r="N1677" s="274"/>
      <c r="O1677" s="274"/>
      <c r="P1677" s="274"/>
      <c r="Q1677" s="274"/>
      <c r="R1677" s="274"/>
      <c r="S1677" s="274"/>
      <c r="T1677" s="275"/>
      <c r="U1677" s="13"/>
      <c r="V1677" s="13"/>
      <c r="W1677" s="13"/>
      <c r="X1677" s="13"/>
      <c r="Y1677" s="13"/>
      <c r="Z1677" s="13"/>
      <c r="AA1677" s="13"/>
      <c r="AB1677" s="13"/>
      <c r="AC1677" s="13"/>
      <c r="AD1677" s="13"/>
      <c r="AE1677" s="13"/>
      <c r="AT1677" s="276" t="s">
        <v>271</v>
      </c>
      <c r="AU1677" s="276" t="s">
        <v>99</v>
      </c>
      <c r="AV1677" s="13" t="s">
        <v>99</v>
      </c>
      <c r="AW1677" s="13" t="s">
        <v>38</v>
      </c>
      <c r="AX1677" s="13" t="s">
        <v>83</v>
      </c>
      <c r="AY1677" s="276" t="s">
        <v>184</v>
      </c>
    </row>
    <row r="1678" s="13" customFormat="1">
      <c r="A1678" s="13"/>
      <c r="B1678" s="266"/>
      <c r="C1678" s="267"/>
      <c r="D1678" s="258" t="s">
        <v>271</v>
      </c>
      <c r="E1678" s="268" t="s">
        <v>1</v>
      </c>
      <c r="F1678" s="269" t="s">
        <v>2604</v>
      </c>
      <c r="G1678" s="267"/>
      <c r="H1678" s="270">
        <v>495.39999999999998</v>
      </c>
      <c r="I1678" s="271"/>
      <c r="J1678" s="267"/>
      <c r="K1678" s="267"/>
      <c r="L1678" s="272"/>
      <c r="M1678" s="273"/>
      <c r="N1678" s="274"/>
      <c r="O1678" s="274"/>
      <c r="P1678" s="274"/>
      <c r="Q1678" s="274"/>
      <c r="R1678" s="274"/>
      <c r="S1678" s="274"/>
      <c r="T1678" s="275"/>
      <c r="U1678" s="13"/>
      <c r="V1678" s="13"/>
      <c r="W1678" s="13"/>
      <c r="X1678" s="13"/>
      <c r="Y1678" s="13"/>
      <c r="Z1678" s="13"/>
      <c r="AA1678" s="13"/>
      <c r="AB1678" s="13"/>
      <c r="AC1678" s="13"/>
      <c r="AD1678" s="13"/>
      <c r="AE1678" s="13"/>
      <c r="AT1678" s="276" t="s">
        <v>271</v>
      </c>
      <c r="AU1678" s="276" t="s">
        <v>99</v>
      </c>
      <c r="AV1678" s="13" t="s">
        <v>99</v>
      </c>
      <c r="AW1678" s="13" t="s">
        <v>38</v>
      </c>
      <c r="AX1678" s="13" t="s">
        <v>83</v>
      </c>
      <c r="AY1678" s="276" t="s">
        <v>184</v>
      </c>
    </row>
    <row r="1679" s="14" customFormat="1">
      <c r="A1679" s="14"/>
      <c r="B1679" s="277"/>
      <c r="C1679" s="278"/>
      <c r="D1679" s="258" t="s">
        <v>271</v>
      </c>
      <c r="E1679" s="279" t="s">
        <v>1</v>
      </c>
      <c r="F1679" s="280" t="s">
        <v>273</v>
      </c>
      <c r="G1679" s="278"/>
      <c r="H1679" s="281">
        <v>722.98000000000002</v>
      </c>
      <c r="I1679" s="282"/>
      <c r="J1679" s="278"/>
      <c r="K1679" s="278"/>
      <c r="L1679" s="283"/>
      <c r="M1679" s="284"/>
      <c r="N1679" s="285"/>
      <c r="O1679" s="285"/>
      <c r="P1679" s="285"/>
      <c r="Q1679" s="285"/>
      <c r="R1679" s="285"/>
      <c r="S1679" s="285"/>
      <c r="T1679" s="286"/>
      <c r="U1679" s="14"/>
      <c r="V1679" s="14"/>
      <c r="W1679" s="14"/>
      <c r="X1679" s="14"/>
      <c r="Y1679" s="14"/>
      <c r="Z1679" s="14"/>
      <c r="AA1679" s="14"/>
      <c r="AB1679" s="14"/>
      <c r="AC1679" s="14"/>
      <c r="AD1679" s="14"/>
      <c r="AE1679" s="14"/>
      <c r="AT1679" s="287" t="s">
        <v>271</v>
      </c>
      <c r="AU1679" s="287" t="s">
        <v>99</v>
      </c>
      <c r="AV1679" s="14" t="s">
        <v>196</v>
      </c>
      <c r="AW1679" s="14" t="s">
        <v>38</v>
      </c>
      <c r="AX1679" s="14" t="s">
        <v>91</v>
      </c>
      <c r="AY1679" s="287" t="s">
        <v>184</v>
      </c>
    </row>
    <row r="1680" s="2" customFormat="1" ht="16.5" customHeight="1">
      <c r="A1680" s="40"/>
      <c r="B1680" s="41"/>
      <c r="C1680" s="245" t="s">
        <v>2605</v>
      </c>
      <c r="D1680" s="245" t="s">
        <v>187</v>
      </c>
      <c r="E1680" s="246" t="s">
        <v>2606</v>
      </c>
      <c r="F1680" s="247" t="s">
        <v>2607</v>
      </c>
      <c r="G1680" s="248" t="s">
        <v>269</v>
      </c>
      <c r="H1680" s="249">
        <v>722.98000000000002</v>
      </c>
      <c r="I1680" s="250"/>
      <c r="J1680" s="251">
        <f>ROUND(I1680*H1680,2)</f>
        <v>0</v>
      </c>
      <c r="K1680" s="247" t="s">
        <v>191</v>
      </c>
      <c r="L1680" s="46"/>
      <c r="M1680" s="252" t="s">
        <v>1</v>
      </c>
      <c r="N1680" s="253" t="s">
        <v>49</v>
      </c>
      <c r="O1680" s="93"/>
      <c r="P1680" s="254">
        <f>O1680*H1680</f>
        <v>0</v>
      </c>
      <c r="Q1680" s="254">
        <v>0.0015</v>
      </c>
      <c r="R1680" s="254">
        <f>Q1680*H1680</f>
        <v>1.0844700000000001</v>
      </c>
      <c r="S1680" s="254">
        <v>0</v>
      </c>
      <c r="T1680" s="255">
        <f>S1680*H1680</f>
        <v>0</v>
      </c>
      <c r="U1680" s="40"/>
      <c r="V1680" s="40"/>
      <c r="W1680" s="40"/>
      <c r="X1680" s="40"/>
      <c r="Y1680" s="40"/>
      <c r="Z1680" s="40"/>
      <c r="AA1680" s="40"/>
      <c r="AB1680" s="40"/>
      <c r="AC1680" s="40"/>
      <c r="AD1680" s="40"/>
      <c r="AE1680" s="40"/>
      <c r="AR1680" s="256" t="s">
        <v>332</v>
      </c>
      <c r="AT1680" s="256" t="s">
        <v>187</v>
      </c>
      <c r="AU1680" s="256" t="s">
        <v>99</v>
      </c>
      <c r="AY1680" s="18" t="s">
        <v>184</v>
      </c>
      <c r="BE1680" s="257">
        <f>IF(N1680="základní",J1680,0)</f>
        <v>0</v>
      </c>
      <c r="BF1680" s="257">
        <f>IF(N1680="snížená",J1680,0)</f>
        <v>0</v>
      </c>
      <c r="BG1680" s="257">
        <f>IF(N1680="zákl. přenesená",J1680,0)</f>
        <v>0</v>
      </c>
      <c r="BH1680" s="257">
        <f>IF(N1680="sníž. přenesená",J1680,0)</f>
        <v>0</v>
      </c>
      <c r="BI1680" s="257">
        <f>IF(N1680="nulová",J1680,0)</f>
        <v>0</v>
      </c>
      <c r="BJ1680" s="18" t="s">
        <v>99</v>
      </c>
      <c r="BK1680" s="257">
        <f>ROUND(I1680*H1680,2)</f>
        <v>0</v>
      </c>
      <c r="BL1680" s="18" t="s">
        <v>332</v>
      </c>
      <c r="BM1680" s="256" t="s">
        <v>2608</v>
      </c>
    </row>
    <row r="1681" s="2" customFormat="1" ht="16.5" customHeight="1">
      <c r="A1681" s="40"/>
      <c r="B1681" s="41"/>
      <c r="C1681" s="245" t="s">
        <v>2609</v>
      </c>
      <c r="D1681" s="245" t="s">
        <v>187</v>
      </c>
      <c r="E1681" s="246" t="s">
        <v>2610</v>
      </c>
      <c r="F1681" s="247" t="s">
        <v>2611</v>
      </c>
      <c r="G1681" s="248" t="s">
        <v>309</v>
      </c>
      <c r="H1681" s="249">
        <v>390.33999999999998</v>
      </c>
      <c r="I1681" s="250"/>
      <c r="J1681" s="251">
        <f>ROUND(I1681*H1681,2)</f>
        <v>0</v>
      </c>
      <c r="K1681" s="247" t="s">
        <v>191</v>
      </c>
      <c r="L1681" s="46"/>
      <c r="M1681" s="252" t="s">
        <v>1</v>
      </c>
      <c r="N1681" s="253" t="s">
        <v>49</v>
      </c>
      <c r="O1681" s="93"/>
      <c r="P1681" s="254">
        <f>O1681*H1681</f>
        <v>0</v>
      </c>
      <c r="Q1681" s="254">
        <v>0.00032000000000000003</v>
      </c>
      <c r="R1681" s="254">
        <f>Q1681*H1681</f>
        <v>0.1249088</v>
      </c>
      <c r="S1681" s="254">
        <v>0</v>
      </c>
      <c r="T1681" s="255">
        <f>S1681*H1681</f>
        <v>0</v>
      </c>
      <c r="U1681" s="40"/>
      <c r="V1681" s="40"/>
      <c r="W1681" s="40"/>
      <c r="X1681" s="40"/>
      <c r="Y1681" s="40"/>
      <c r="Z1681" s="40"/>
      <c r="AA1681" s="40"/>
      <c r="AB1681" s="40"/>
      <c r="AC1681" s="40"/>
      <c r="AD1681" s="40"/>
      <c r="AE1681" s="40"/>
      <c r="AR1681" s="256" t="s">
        <v>332</v>
      </c>
      <c r="AT1681" s="256" t="s">
        <v>187</v>
      </c>
      <c r="AU1681" s="256" t="s">
        <v>99</v>
      </c>
      <c r="AY1681" s="18" t="s">
        <v>184</v>
      </c>
      <c r="BE1681" s="257">
        <f>IF(N1681="základní",J1681,0)</f>
        <v>0</v>
      </c>
      <c r="BF1681" s="257">
        <f>IF(N1681="snížená",J1681,0)</f>
        <v>0</v>
      </c>
      <c r="BG1681" s="257">
        <f>IF(N1681="zákl. přenesená",J1681,0)</f>
        <v>0</v>
      </c>
      <c r="BH1681" s="257">
        <f>IF(N1681="sníž. přenesená",J1681,0)</f>
        <v>0</v>
      </c>
      <c r="BI1681" s="257">
        <f>IF(N1681="nulová",J1681,0)</f>
        <v>0</v>
      </c>
      <c r="BJ1681" s="18" t="s">
        <v>99</v>
      </c>
      <c r="BK1681" s="257">
        <f>ROUND(I1681*H1681,2)</f>
        <v>0</v>
      </c>
      <c r="BL1681" s="18" t="s">
        <v>332</v>
      </c>
      <c r="BM1681" s="256" t="s">
        <v>2612</v>
      </c>
    </row>
    <row r="1682" s="2" customFormat="1" ht="16.5" customHeight="1">
      <c r="A1682" s="40"/>
      <c r="B1682" s="41"/>
      <c r="C1682" s="245" t="s">
        <v>2613</v>
      </c>
      <c r="D1682" s="245" t="s">
        <v>187</v>
      </c>
      <c r="E1682" s="246" t="s">
        <v>2614</v>
      </c>
      <c r="F1682" s="247" t="s">
        <v>2615</v>
      </c>
      <c r="G1682" s="248" t="s">
        <v>269</v>
      </c>
      <c r="H1682" s="249">
        <v>722.98000000000002</v>
      </c>
      <c r="I1682" s="250"/>
      <c r="J1682" s="251">
        <f>ROUND(I1682*H1682,2)</f>
        <v>0</v>
      </c>
      <c r="K1682" s="247" t="s">
        <v>191</v>
      </c>
      <c r="L1682" s="46"/>
      <c r="M1682" s="252" t="s">
        <v>1</v>
      </c>
      <c r="N1682" s="253" t="s">
        <v>49</v>
      </c>
      <c r="O1682" s="93"/>
      <c r="P1682" s="254">
        <f>O1682*H1682</f>
        <v>0</v>
      </c>
      <c r="Q1682" s="254">
        <v>0.0051999999999999998</v>
      </c>
      <c r="R1682" s="254">
        <f>Q1682*H1682</f>
        <v>3.7594959999999999</v>
      </c>
      <c r="S1682" s="254">
        <v>0</v>
      </c>
      <c r="T1682" s="255">
        <f>S1682*H1682</f>
        <v>0</v>
      </c>
      <c r="U1682" s="40"/>
      <c r="V1682" s="40"/>
      <c r="W1682" s="40"/>
      <c r="X1682" s="40"/>
      <c r="Y1682" s="40"/>
      <c r="Z1682" s="40"/>
      <c r="AA1682" s="40"/>
      <c r="AB1682" s="40"/>
      <c r="AC1682" s="40"/>
      <c r="AD1682" s="40"/>
      <c r="AE1682" s="40"/>
      <c r="AR1682" s="256" t="s">
        <v>332</v>
      </c>
      <c r="AT1682" s="256" t="s">
        <v>187</v>
      </c>
      <c r="AU1682" s="256" t="s">
        <v>99</v>
      </c>
      <c r="AY1682" s="18" t="s">
        <v>184</v>
      </c>
      <c r="BE1682" s="257">
        <f>IF(N1682="základní",J1682,0)</f>
        <v>0</v>
      </c>
      <c r="BF1682" s="257">
        <f>IF(N1682="snížená",J1682,0)</f>
        <v>0</v>
      </c>
      <c r="BG1682" s="257">
        <f>IF(N1682="zákl. přenesená",J1682,0)</f>
        <v>0</v>
      </c>
      <c r="BH1682" s="257">
        <f>IF(N1682="sníž. přenesená",J1682,0)</f>
        <v>0</v>
      </c>
      <c r="BI1682" s="257">
        <f>IF(N1682="nulová",J1682,0)</f>
        <v>0</v>
      </c>
      <c r="BJ1682" s="18" t="s">
        <v>99</v>
      </c>
      <c r="BK1682" s="257">
        <f>ROUND(I1682*H1682,2)</f>
        <v>0</v>
      </c>
      <c r="BL1682" s="18" t="s">
        <v>332</v>
      </c>
      <c r="BM1682" s="256" t="s">
        <v>2616</v>
      </c>
    </row>
    <row r="1683" s="2" customFormat="1">
      <c r="A1683" s="40"/>
      <c r="B1683" s="41"/>
      <c r="C1683" s="42"/>
      <c r="D1683" s="258" t="s">
        <v>194</v>
      </c>
      <c r="E1683" s="42"/>
      <c r="F1683" s="259" t="s">
        <v>2617</v>
      </c>
      <c r="G1683" s="42"/>
      <c r="H1683" s="42"/>
      <c r="I1683" s="156"/>
      <c r="J1683" s="42"/>
      <c r="K1683" s="42"/>
      <c r="L1683" s="46"/>
      <c r="M1683" s="260"/>
      <c r="N1683" s="261"/>
      <c r="O1683" s="93"/>
      <c r="P1683" s="93"/>
      <c r="Q1683" s="93"/>
      <c r="R1683" s="93"/>
      <c r="S1683" s="93"/>
      <c r="T1683" s="94"/>
      <c r="U1683" s="40"/>
      <c r="V1683" s="40"/>
      <c r="W1683" s="40"/>
      <c r="X1683" s="40"/>
      <c r="Y1683" s="40"/>
      <c r="Z1683" s="40"/>
      <c r="AA1683" s="40"/>
      <c r="AB1683" s="40"/>
      <c r="AC1683" s="40"/>
      <c r="AD1683" s="40"/>
      <c r="AE1683" s="40"/>
      <c r="AT1683" s="18" t="s">
        <v>194</v>
      </c>
      <c r="AU1683" s="18" t="s">
        <v>99</v>
      </c>
    </row>
    <row r="1684" s="15" customFormat="1">
      <c r="A1684" s="15"/>
      <c r="B1684" s="288"/>
      <c r="C1684" s="289"/>
      <c r="D1684" s="258" t="s">
        <v>271</v>
      </c>
      <c r="E1684" s="290" t="s">
        <v>1</v>
      </c>
      <c r="F1684" s="291" t="s">
        <v>535</v>
      </c>
      <c r="G1684" s="289"/>
      <c r="H1684" s="290" t="s">
        <v>1</v>
      </c>
      <c r="I1684" s="292"/>
      <c r="J1684" s="289"/>
      <c r="K1684" s="289"/>
      <c r="L1684" s="293"/>
      <c r="M1684" s="294"/>
      <c r="N1684" s="295"/>
      <c r="O1684" s="295"/>
      <c r="P1684" s="295"/>
      <c r="Q1684" s="295"/>
      <c r="R1684" s="295"/>
      <c r="S1684" s="295"/>
      <c r="T1684" s="296"/>
      <c r="U1684" s="15"/>
      <c r="V1684" s="15"/>
      <c r="W1684" s="15"/>
      <c r="X1684" s="15"/>
      <c r="Y1684" s="15"/>
      <c r="Z1684" s="15"/>
      <c r="AA1684" s="15"/>
      <c r="AB1684" s="15"/>
      <c r="AC1684" s="15"/>
      <c r="AD1684" s="15"/>
      <c r="AE1684" s="15"/>
      <c r="AT1684" s="297" t="s">
        <v>271</v>
      </c>
      <c r="AU1684" s="297" t="s">
        <v>99</v>
      </c>
      <c r="AV1684" s="15" t="s">
        <v>91</v>
      </c>
      <c r="AW1684" s="15" t="s">
        <v>38</v>
      </c>
      <c r="AX1684" s="15" t="s">
        <v>83</v>
      </c>
      <c r="AY1684" s="297" t="s">
        <v>184</v>
      </c>
    </row>
    <row r="1685" s="13" customFormat="1">
      <c r="A1685" s="13"/>
      <c r="B1685" s="266"/>
      <c r="C1685" s="267"/>
      <c r="D1685" s="258" t="s">
        <v>271</v>
      </c>
      <c r="E1685" s="268" t="s">
        <v>1</v>
      </c>
      <c r="F1685" s="269" t="s">
        <v>2602</v>
      </c>
      <c r="G1685" s="267"/>
      <c r="H1685" s="270">
        <v>145.86000000000001</v>
      </c>
      <c r="I1685" s="271"/>
      <c r="J1685" s="267"/>
      <c r="K1685" s="267"/>
      <c r="L1685" s="272"/>
      <c r="M1685" s="273"/>
      <c r="N1685" s="274"/>
      <c r="O1685" s="274"/>
      <c r="P1685" s="274"/>
      <c r="Q1685" s="274"/>
      <c r="R1685" s="274"/>
      <c r="S1685" s="274"/>
      <c r="T1685" s="275"/>
      <c r="U1685" s="13"/>
      <c r="V1685" s="13"/>
      <c r="W1685" s="13"/>
      <c r="X1685" s="13"/>
      <c r="Y1685" s="13"/>
      <c r="Z1685" s="13"/>
      <c r="AA1685" s="13"/>
      <c r="AB1685" s="13"/>
      <c r="AC1685" s="13"/>
      <c r="AD1685" s="13"/>
      <c r="AE1685" s="13"/>
      <c r="AT1685" s="276" t="s">
        <v>271</v>
      </c>
      <c r="AU1685" s="276" t="s">
        <v>99</v>
      </c>
      <c r="AV1685" s="13" t="s">
        <v>99</v>
      </c>
      <c r="AW1685" s="13" t="s">
        <v>38</v>
      </c>
      <c r="AX1685" s="13" t="s">
        <v>83</v>
      </c>
      <c r="AY1685" s="276" t="s">
        <v>184</v>
      </c>
    </row>
    <row r="1686" s="13" customFormat="1">
      <c r="A1686" s="13"/>
      <c r="B1686" s="266"/>
      <c r="C1686" s="267"/>
      <c r="D1686" s="258" t="s">
        <v>271</v>
      </c>
      <c r="E1686" s="268" t="s">
        <v>1</v>
      </c>
      <c r="F1686" s="269" t="s">
        <v>2603</v>
      </c>
      <c r="G1686" s="267"/>
      <c r="H1686" s="270">
        <v>81.719999999999999</v>
      </c>
      <c r="I1686" s="271"/>
      <c r="J1686" s="267"/>
      <c r="K1686" s="267"/>
      <c r="L1686" s="272"/>
      <c r="M1686" s="273"/>
      <c r="N1686" s="274"/>
      <c r="O1686" s="274"/>
      <c r="P1686" s="274"/>
      <c r="Q1686" s="274"/>
      <c r="R1686" s="274"/>
      <c r="S1686" s="274"/>
      <c r="T1686" s="275"/>
      <c r="U1686" s="13"/>
      <c r="V1686" s="13"/>
      <c r="W1686" s="13"/>
      <c r="X1686" s="13"/>
      <c r="Y1686" s="13"/>
      <c r="Z1686" s="13"/>
      <c r="AA1686" s="13"/>
      <c r="AB1686" s="13"/>
      <c r="AC1686" s="13"/>
      <c r="AD1686" s="13"/>
      <c r="AE1686" s="13"/>
      <c r="AT1686" s="276" t="s">
        <v>271</v>
      </c>
      <c r="AU1686" s="276" t="s">
        <v>99</v>
      </c>
      <c r="AV1686" s="13" t="s">
        <v>99</v>
      </c>
      <c r="AW1686" s="13" t="s">
        <v>38</v>
      </c>
      <c r="AX1686" s="13" t="s">
        <v>83</v>
      </c>
      <c r="AY1686" s="276" t="s">
        <v>184</v>
      </c>
    </row>
    <row r="1687" s="13" customFormat="1">
      <c r="A1687" s="13"/>
      <c r="B1687" s="266"/>
      <c r="C1687" s="267"/>
      <c r="D1687" s="258" t="s">
        <v>271</v>
      </c>
      <c r="E1687" s="268" t="s">
        <v>1</v>
      </c>
      <c r="F1687" s="269" t="s">
        <v>2604</v>
      </c>
      <c r="G1687" s="267"/>
      <c r="H1687" s="270">
        <v>495.39999999999998</v>
      </c>
      <c r="I1687" s="271"/>
      <c r="J1687" s="267"/>
      <c r="K1687" s="267"/>
      <c r="L1687" s="272"/>
      <c r="M1687" s="273"/>
      <c r="N1687" s="274"/>
      <c r="O1687" s="274"/>
      <c r="P1687" s="274"/>
      <c r="Q1687" s="274"/>
      <c r="R1687" s="274"/>
      <c r="S1687" s="274"/>
      <c r="T1687" s="275"/>
      <c r="U1687" s="13"/>
      <c r="V1687" s="13"/>
      <c r="W1687" s="13"/>
      <c r="X1687" s="13"/>
      <c r="Y1687" s="13"/>
      <c r="Z1687" s="13"/>
      <c r="AA1687" s="13"/>
      <c r="AB1687" s="13"/>
      <c r="AC1687" s="13"/>
      <c r="AD1687" s="13"/>
      <c r="AE1687" s="13"/>
      <c r="AT1687" s="276" t="s">
        <v>271</v>
      </c>
      <c r="AU1687" s="276" t="s">
        <v>99</v>
      </c>
      <c r="AV1687" s="13" t="s">
        <v>99</v>
      </c>
      <c r="AW1687" s="13" t="s">
        <v>38</v>
      </c>
      <c r="AX1687" s="13" t="s">
        <v>83</v>
      </c>
      <c r="AY1687" s="276" t="s">
        <v>184</v>
      </c>
    </row>
    <row r="1688" s="14" customFormat="1">
      <c r="A1688" s="14"/>
      <c r="B1688" s="277"/>
      <c r="C1688" s="278"/>
      <c r="D1688" s="258" t="s">
        <v>271</v>
      </c>
      <c r="E1688" s="279" t="s">
        <v>1</v>
      </c>
      <c r="F1688" s="280" t="s">
        <v>273</v>
      </c>
      <c r="G1688" s="278"/>
      <c r="H1688" s="281">
        <v>722.98000000000002</v>
      </c>
      <c r="I1688" s="282"/>
      <c r="J1688" s="278"/>
      <c r="K1688" s="278"/>
      <c r="L1688" s="283"/>
      <c r="M1688" s="284"/>
      <c r="N1688" s="285"/>
      <c r="O1688" s="285"/>
      <c r="P1688" s="285"/>
      <c r="Q1688" s="285"/>
      <c r="R1688" s="285"/>
      <c r="S1688" s="285"/>
      <c r="T1688" s="286"/>
      <c r="U1688" s="14"/>
      <c r="V1688" s="14"/>
      <c r="W1688" s="14"/>
      <c r="X1688" s="14"/>
      <c r="Y1688" s="14"/>
      <c r="Z1688" s="14"/>
      <c r="AA1688" s="14"/>
      <c r="AB1688" s="14"/>
      <c r="AC1688" s="14"/>
      <c r="AD1688" s="14"/>
      <c r="AE1688" s="14"/>
      <c r="AT1688" s="287" t="s">
        <v>271</v>
      </c>
      <c r="AU1688" s="287" t="s">
        <v>99</v>
      </c>
      <c r="AV1688" s="14" t="s">
        <v>196</v>
      </c>
      <c r="AW1688" s="14" t="s">
        <v>38</v>
      </c>
      <c r="AX1688" s="14" t="s">
        <v>91</v>
      </c>
      <c r="AY1688" s="287" t="s">
        <v>184</v>
      </c>
    </row>
    <row r="1689" s="2" customFormat="1" ht="16.5" customHeight="1">
      <c r="A1689" s="40"/>
      <c r="B1689" s="41"/>
      <c r="C1689" s="312" t="s">
        <v>2618</v>
      </c>
      <c r="D1689" s="312" t="s">
        <v>497</v>
      </c>
      <c r="E1689" s="313" t="s">
        <v>2619</v>
      </c>
      <c r="F1689" s="314" t="s">
        <v>2620</v>
      </c>
      <c r="G1689" s="315" t="s">
        <v>269</v>
      </c>
      <c r="H1689" s="316">
        <v>795.27800000000002</v>
      </c>
      <c r="I1689" s="317"/>
      <c r="J1689" s="318">
        <f>ROUND(I1689*H1689,2)</f>
        <v>0</v>
      </c>
      <c r="K1689" s="314" t="s">
        <v>284</v>
      </c>
      <c r="L1689" s="319"/>
      <c r="M1689" s="320" t="s">
        <v>1</v>
      </c>
      <c r="N1689" s="321" t="s">
        <v>49</v>
      </c>
      <c r="O1689" s="93"/>
      <c r="P1689" s="254">
        <f>O1689*H1689</f>
        <v>0</v>
      </c>
      <c r="Q1689" s="254">
        <v>0.0126</v>
      </c>
      <c r="R1689" s="254">
        <f>Q1689*H1689</f>
        <v>10.020502800000001</v>
      </c>
      <c r="S1689" s="254">
        <v>0</v>
      </c>
      <c r="T1689" s="255">
        <f>S1689*H1689</f>
        <v>0</v>
      </c>
      <c r="U1689" s="40"/>
      <c r="V1689" s="40"/>
      <c r="W1689" s="40"/>
      <c r="X1689" s="40"/>
      <c r="Y1689" s="40"/>
      <c r="Z1689" s="40"/>
      <c r="AA1689" s="40"/>
      <c r="AB1689" s="40"/>
      <c r="AC1689" s="40"/>
      <c r="AD1689" s="40"/>
      <c r="AE1689" s="40"/>
      <c r="AR1689" s="256" t="s">
        <v>576</v>
      </c>
      <c r="AT1689" s="256" t="s">
        <v>497</v>
      </c>
      <c r="AU1689" s="256" t="s">
        <v>99</v>
      </c>
      <c r="AY1689" s="18" t="s">
        <v>184</v>
      </c>
      <c r="BE1689" s="257">
        <f>IF(N1689="základní",J1689,0)</f>
        <v>0</v>
      </c>
      <c r="BF1689" s="257">
        <f>IF(N1689="snížená",J1689,0)</f>
        <v>0</v>
      </c>
      <c r="BG1689" s="257">
        <f>IF(N1689="zákl. přenesená",J1689,0)</f>
        <v>0</v>
      </c>
      <c r="BH1689" s="257">
        <f>IF(N1689="sníž. přenesená",J1689,0)</f>
        <v>0</v>
      </c>
      <c r="BI1689" s="257">
        <f>IF(N1689="nulová",J1689,0)</f>
        <v>0</v>
      </c>
      <c r="BJ1689" s="18" t="s">
        <v>99</v>
      </c>
      <c r="BK1689" s="257">
        <f>ROUND(I1689*H1689,2)</f>
        <v>0</v>
      </c>
      <c r="BL1689" s="18" t="s">
        <v>332</v>
      </c>
      <c r="BM1689" s="256" t="s">
        <v>2621</v>
      </c>
    </row>
    <row r="1690" s="2" customFormat="1">
      <c r="A1690" s="40"/>
      <c r="B1690" s="41"/>
      <c r="C1690" s="42"/>
      <c r="D1690" s="258" t="s">
        <v>194</v>
      </c>
      <c r="E1690" s="42"/>
      <c r="F1690" s="259" t="s">
        <v>2622</v>
      </c>
      <c r="G1690" s="42"/>
      <c r="H1690" s="42"/>
      <c r="I1690" s="156"/>
      <c r="J1690" s="42"/>
      <c r="K1690" s="42"/>
      <c r="L1690" s="46"/>
      <c r="M1690" s="260"/>
      <c r="N1690" s="261"/>
      <c r="O1690" s="93"/>
      <c r="P1690" s="93"/>
      <c r="Q1690" s="93"/>
      <c r="R1690" s="93"/>
      <c r="S1690" s="93"/>
      <c r="T1690" s="94"/>
      <c r="U1690" s="40"/>
      <c r="V1690" s="40"/>
      <c r="W1690" s="40"/>
      <c r="X1690" s="40"/>
      <c r="Y1690" s="40"/>
      <c r="Z1690" s="40"/>
      <c r="AA1690" s="40"/>
      <c r="AB1690" s="40"/>
      <c r="AC1690" s="40"/>
      <c r="AD1690" s="40"/>
      <c r="AE1690" s="40"/>
      <c r="AT1690" s="18" t="s">
        <v>194</v>
      </c>
      <c r="AU1690" s="18" t="s">
        <v>99</v>
      </c>
    </row>
    <row r="1691" s="13" customFormat="1">
      <c r="A1691" s="13"/>
      <c r="B1691" s="266"/>
      <c r="C1691" s="267"/>
      <c r="D1691" s="258" t="s">
        <v>271</v>
      </c>
      <c r="E1691" s="267"/>
      <c r="F1691" s="269" t="s">
        <v>2623</v>
      </c>
      <c r="G1691" s="267"/>
      <c r="H1691" s="270">
        <v>795.27800000000002</v>
      </c>
      <c r="I1691" s="271"/>
      <c r="J1691" s="267"/>
      <c r="K1691" s="267"/>
      <c r="L1691" s="272"/>
      <c r="M1691" s="273"/>
      <c r="N1691" s="274"/>
      <c r="O1691" s="274"/>
      <c r="P1691" s="274"/>
      <c r="Q1691" s="274"/>
      <c r="R1691" s="274"/>
      <c r="S1691" s="274"/>
      <c r="T1691" s="275"/>
      <c r="U1691" s="13"/>
      <c r="V1691" s="13"/>
      <c r="W1691" s="13"/>
      <c r="X1691" s="13"/>
      <c r="Y1691" s="13"/>
      <c r="Z1691" s="13"/>
      <c r="AA1691" s="13"/>
      <c r="AB1691" s="13"/>
      <c r="AC1691" s="13"/>
      <c r="AD1691" s="13"/>
      <c r="AE1691" s="13"/>
      <c r="AT1691" s="276" t="s">
        <v>271</v>
      </c>
      <c r="AU1691" s="276" t="s">
        <v>99</v>
      </c>
      <c r="AV1691" s="13" t="s">
        <v>99</v>
      </c>
      <c r="AW1691" s="13" t="s">
        <v>4</v>
      </c>
      <c r="AX1691" s="13" t="s">
        <v>91</v>
      </c>
      <c r="AY1691" s="276" t="s">
        <v>184</v>
      </c>
    </row>
    <row r="1692" s="2" customFormat="1" ht="16.5" customHeight="1">
      <c r="A1692" s="40"/>
      <c r="B1692" s="41"/>
      <c r="C1692" s="245" t="s">
        <v>2624</v>
      </c>
      <c r="D1692" s="245" t="s">
        <v>187</v>
      </c>
      <c r="E1692" s="246" t="s">
        <v>2625</v>
      </c>
      <c r="F1692" s="247" t="s">
        <v>2626</v>
      </c>
      <c r="G1692" s="248" t="s">
        <v>269</v>
      </c>
      <c r="H1692" s="249">
        <v>722.98000000000002</v>
      </c>
      <c r="I1692" s="250"/>
      <c r="J1692" s="251">
        <f>ROUND(I1692*H1692,2)</f>
        <v>0</v>
      </c>
      <c r="K1692" s="247" t="s">
        <v>191</v>
      </c>
      <c r="L1692" s="46"/>
      <c r="M1692" s="252" t="s">
        <v>1</v>
      </c>
      <c r="N1692" s="253" t="s">
        <v>49</v>
      </c>
      <c r="O1692" s="93"/>
      <c r="P1692" s="254">
        <f>O1692*H1692</f>
        <v>0</v>
      </c>
      <c r="Q1692" s="254">
        <v>0</v>
      </c>
      <c r="R1692" s="254">
        <f>Q1692*H1692</f>
        <v>0</v>
      </c>
      <c r="S1692" s="254">
        <v>0</v>
      </c>
      <c r="T1692" s="255">
        <f>S1692*H1692</f>
        <v>0</v>
      </c>
      <c r="U1692" s="40"/>
      <c r="V1692" s="40"/>
      <c r="W1692" s="40"/>
      <c r="X1692" s="40"/>
      <c r="Y1692" s="40"/>
      <c r="Z1692" s="40"/>
      <c r="AA1692" s="40"/>
      <c r="AB1692" s="40"/>
      <c r="AC1692" s="40"/>
      <c r="AD1692" s="40"/>
      <c r="AE1692" s="40"/>
      <c r="AR1692" s="256" t="s">
        <v>332</v>
      </c>
      <c r="AT1692" s="256" t="s">
        <v>187</v>
      </c>
      <c r="AU1692" s="256" t="s">
        <v>99</v>
      </c>
      <c r="AY1692" s="18" t="s">
        <v>184</v>
      </c>
      <c r="BE1692" s="257">
        <f>IF(N1692="základní",J1692,0)</f>
        <v>0</v>
      </c>
      <c r="BF1692" s="257">
        <f>IF(N1692="snížená",J1692,0)</f>
        <v>0</v>
      </c>
      <c r="BG1692" s="257">
        <f>IF(N1692="zákl. přenesená",J1692,0)</f>
        <v>0</v>
      </c>
      <c r="BH1692" s="257">
        <f>IF(N1692="sníž. přenesená",J1692,0)</f>
        <v>0</v>
      </c>
      <c r="BI1692" s="257">
        <f>IF(N1692="nulová",J1692,0)</f>
        <v>0</v>
      </c>
      <c r="BJ1692" s="18" t="s">
        <v>99</v>
      </c>
      <c r="BK1692" s="257">
        <f>ROUND(I1692*H1692,2)</f>
        <v>0</v>
      </c>
      <c r="BL1692" s="18" t="s">
        <v>332</v>
      </c>
      <c r="BM1692" s="256" t="s">
        <v>2627</v>
      </c>
    </row>
    <row r="1693" s="15" customFormat="1">
      <c r="A1693" s="15"/>
      <c r="B1693" s="288"/>
      <c r="C1693" s="289"/>
      <c r="D1693" s="258" t="s">
        <v>271</v>
      </c>
      <c r="E1693" s="290" t="s">
        <v>1</v>
      </c>
      <c r="F1693" s="291" t="s">
        <v>535</v>
      </c>
      <c r="G1693" s="289"/>
      <c r="H1693" s="290" t="s">
        <v>1</v>
      </c>
      <c r="I1693" s="292"/>
      <c r="J1693" s="289"/>
      <c r="K1693" s="289"/>
      <c r="L1693" s="293"/>
      <c r="M1693" s="294"/>
      <c r="N1693" s="295"/>
      <c r="O1693" s="295"/>
      <c r="P1693" s="295"/>
      <c r="Q1693" s="295"/>
      <c r="R1693" s="295"/>
      <c r="S1693" s="295"/>
      <c r="T1693" s="296"/>
      <c r="U1693" s="15"/>
      <c r="V1693" s="15"/>
      <c r="W1693" s="15"/>
      <c r="X1693" s="15"/>
      <c r="Y1693" s="15"/>
      <c r="Z1693" s="15"/>
      <c r="AA1693" s="15"/>
      <c r="AB1693" s="15"/>
      <c r="AC1693" s="15"/>
      <c r="AD1693" s="15"/>
      <c r="AE1693" s="15"/>
      <c r="AT1693" s="297" t="s">
        <v>271</v>
      </c>
      <c r="AU1693" s="297" t="s">
        <v>99</v>
      </c>
      <c r="AV1693" s="15" t="s">
        <v>91</v>
      </c>
      <c r="AW1693" s="15" t="s">
        <v>38</v>
      </c>
      <c r="AX1693" s="15" t="s">
        <v>83</v>
      </c>
      <c r="AY1693" s="297" t="s">
        <v>184</v>
      </c>
    </row>
    <row r="1694" s="13" customFormat="1">
      <c r="A1694" s="13"/>
      <c r="B1694" s="266"/>
      <c r="C1694" s="267"/>
      <c r="D1694" s="258" t="s">
        <v>271</v>
      </c>
      <c r="E1694" s="268" t="s">
        <v>1</v>
      </c>
      <c r="F1694" s="269" t="s">
        <v>2602</v>
      </c>
      <c r="G1694" s="267"/>
      <c r="H1694" s="270">
        <v>145.86000000000001</v>
      </c>
      <c r="I1694" s="271"/>
      <c r="J1694" s="267"/>
      <c r="K1694" s="267"/>
      <c r="L1694" s="272"/>
      <c r="M1694" s="273"/>
      <c r="N1694" s="274"/>
      <c r="O1694" s="274"/>
      <c r="P1694" s="274"/>
      <c r="Q1694" s="274"/>
      <c r="R1694" s="274"/>
      <c r="S1694" s="274"/>
      <c r="T1694" s="275"/>
      <c r="U1694" s="13"/>
      <c r="V1694" s="13"/>
      <c r="W1694" s="13"/>
      <c r="X1694" s="13"/>
      <c r="Y1694" s="13"/>
      <c r="Z1694" s="13"/>
      <c r="AA1694" s="13"/>
      <c r="AB1694" s="13"/>
      <c r="AC1694" s="13"/>
      <c r="AD1694" s="13"/>
      <c r="AE1694" s="13"/>
      <c r="AT1694" s="276" t="s">
        <v>271</v>
      </c>
      <c r="AU1694" s="276" t="s">
        <v>99</v>
      </c>
      <c r="AV1694" s="13" t="s">
        <v>99</v>
      </c>
      <c r="AW1694" s="13" t="s">
        <v>38</v>
      </c>
      <c r="AX1694" s="13" t="s">
        <v>83</v>
      </c>
      <c r="AY1694" s="276" t="s">
        <v>184</v>
      </c>
    </row>
    <row r="1695" s="13" customFormat="1">
      <c r="A1695" s="13"/>
      <c r="B1695" s="266"/>
      <c r="C1695" s="267"/>
      <c r="D1695" s="258" t="s">
        <v>271</v>
      </c>
      <c r="E1695" s="268" t="s">
        <v>1</v>
      </c>
      <c r="F1695" s="269" t="s">
        <v>2603</v>
      </c>
      <c r="G1695" s="267"/>
      <c r="H1695" s="270">
        <v>81.719999999999999</v>
      </c>
      <c r="I1695" s="271"/>
      <c r="J1695" s="267"/>
      <c r="K1695" s="267"/>
      <c r="L1695" s="272"/>
      <c r="M1695" s="273"/>
      <c r="N1695" s="274"/>
      <c r="O1695" s="274"/>
      <c r="P1695" s="274"/>
      <c r="Q1695" s="274"/>
      <c r="R1695" s="274"/>
      <c r="S1695" s="274"/>
      <c r="T1695" s="275"/>
      <c r="U1695" s="13"/>
      <c r="V1695" s="13"/>
      <c r="W1695" s="13"/>
      <c r="X1695" s="13"/>
      <c r="Y1695" s="13"/>
      <c r="Z1695" s="13"/>
      <c r="AA1695" s="13"/>
      <c r="AB1695" s="13"/>
      <c r="AC1695" s="13"/>
      <c r="AD1695" s="13"/>
      <c r="AE1695" s="13"/>
      <c r="AT1695" s="276" t="s">
        <v>271</v>
      </c>
      <c r="AU1695" s="276" t="s">
        <v>99</v>
      </c>
      <c r="AV1695" s="13" t="s">
        <v>99</v>
      </c>
      <c r="AW1695" s="13" t="s">
        <v>38</v>
      </c>
      <c r="AX1695" s="13" t="s">
        <v>83</v>
      </c>
      <c r="AY1695" s="276" t="s">
        <v>184</v>
      </c>
    </row>
    <row r="1696" s="13" customFormat="1">
      <c r="A1696" s="13"/>
      <c r="B1696" s="266"/>
      <c r="C1696" s="267"/>
      <c r="D1696" s="258" t="s">
        <v>271</v>
      </c>
      <c r="E1696" s="268" t="s">
        <v>1</v>
      </c>
      <c r="F1696" s="269" t="s">
        <v>2604</v>
      </c>
      <c r="G1696" s="267"/>
      <c r="H1696" s="270">
        <v>495.39999999999998</v>
      </c>
      <c r="I1696" s="271"/>
      <c r="J1696" s="267"/>
      <c r="K1696" s="267"/>
      <c r="L1696" s="272"/>
      <c r="M1696" s="273"/>
      <c r="N1696" s="274"/>
      <c r="O1696" s="274"/>
      <c r="P1696" s="274"/>
      <c r="Q1696" s="274"/>
      <c r="R1696" s="274"/>
      <c r="S1696" s="274"/>
      <c r="T1696" s="275"/>
      <c r="U1696" s="13"/>
      <c r="V1696" s="13"/>
      <c r="W1696" s="13"/>
      <c r="X1696" s="13"/>
      <c r="Y1696" s="13"/>
      <c r="Z1696" s="13"/>
      <c r="AA1696" s="13"/>
      <c r="AB1696" s="13"/>
      <c r="AC1696" s="13"/>
      <c r="AD1696" s="13"/>
      <c r="AE1696" s="13"/>
      <c r="AT1696" s="276" t="s">
        <v>271</v>
      </c>
      <c r="AU1696" s="276" t="s">
        <v>99</v>
      </c>
      <c r="AV1696" s="13" t="s">
        <v>99</v>
      </c>
      <c r="AW1696" s="13" t="s">
        <v>38</v>
      </c>
      <c r="AX1696" s="13" t="s">
        <v>83</v>
      </c>
      <c r="AY1696" s="276" t="s">
        <v>184</v>
      </c>
    </row>
    <row r="1697" s="14" customFormat="1">
      <c r="A1697" s="14"/>
      <c r="B1697" s="277"/>
      <c r="C1697" s="278"/>
      <c r="D1697" s="258" t="s">
        <v>271</v>
      </c>
      <c r="E1697" s="279" t="s">
        <v>1</v>
      </c>
      <c r="F1697" s="280" t="s">
        <v>273</v>
      </c>
      <c r="G1697" s="278"/>
      <c r="H1697" s="281">
        <v>722.98000000000002</v>
      </c>
      <c r="I1697" s="282"/>
      <c r="J1697" s="278"/>
      <c r="K1697" s="278"/>
      <c r="L1697" s="283"/>
      <c r="M1697" s="284"/>
      <c r="N1697" s="285"/>
      <c r="O1697" s="285"/>
      <c r="P1697" s="285"/>
      <c r="Q1697" s="285"/>
      <c r="R1697" s="285"/>
      <c r="S1697" s="285"/>
      <c r="T1697" s="286"/>
      <c r="U1697" s="14"/>
      <c r="V1697" s="14"/>
      <c r="W1697" s="14"/>
      <c r="X1697" s="14"/>
      <c r="Y1697" s="14"/>
      <c r="Z1697" s="14"/>
      <c r="AA1697" s="14"/>
      <c r="AB1697" s="14"/>
      <c r="AC1697" s="14"/>
      <c r="AD1697" s="14"/>
      <c r="AE1697" s="14"/>
      <c r="AT1697" s="287" t="s">
        <v>271</v>
      </c>
      <c r="AU1697" s="287" t="s">
        <v>99</v>
      </c>
      <c r="AV1697" s="14" t="s">
        <v>196</v>
      </c>
      <c r="AW1697" s="14" t="s">
        <v>38</v>
      </c>
      <c r="AX1697" s="14" t="s">
        <v>91</v>
      </c>
      <c r="AY1697" s="287" t="s">
        <v>184</v>
      </c>
    </row>
    <row r="1698" s="2" customFormat="1" ht="16.5" customHeight="1">
      <c r="A1698" s="40"/>
      <c r="B1698" s="41"/>
      <c r="C1698" s="245" t="s">
        <v>2628</v>
      </c>
      <c r="D1698" s="245" t="s">
        <v>187</v>
      </c>
      <c r="E1698" s="246" t="s">
        <v>2629</v>
      </c>
      <c r="F1698" s="247" t="s">
        <v>2630</v>
      </c>
      <c r="G1698" s="248" t="s">
        <v>269</v>
      </c>
      <c r="H1698" s="249">
        <v>722.98000000000002</v>
      </c>
      <c r="I1698" s="250"/>
      <c r="J1698" s="251">
        <f>ROUND(I1698*H1698,2)</f>
        <v>0</v>
      </c>
      <c r="K1698" s="247" t="s">
        <v>284</v>
      </c>
      <c r="L1698" s="46"/>
      <c r="M1698" s="252" t="s">
        <v>1</v>
      </c>
      <c r="N1698" s="253" t="s">
        <v>49</v>
      </c>
      <c r="O1698" s="93"/>
      <c r="P1698" s="254">
        <f>O1698*H1698</f>
        <v>0</v>
      </c>
      <c r="Q1698" s="254">
        <v>0</v>
      </c>
      <c r="R1698" s="254">
        <f>Q1698*H1698</f>
        <v>0</v>
      </c>
      <c r="S1698" s="254">
        <v>0</v>
      </c>
      <c r="T1698" s="255">
        <f>S1698*H1698</f>
        <v>0</v>
      </c>
      <c r="U1698" s="40"/>
      <c r="V1698" s="40"/>
      <c r="W1698" s="40"/>
      <c r="X1698" s="40"/>
      <c r="Y1698" s="40"/>
      <c r="Z1698" s="40"/>
      <c r="AA1698" s="40"/>
      <c r="AB1698" s="40"/>
      <c r="AC1698" s="40"/>
      <c r="AD1698" s="40"/>
      <c r="AE1698" s="40"/>
      <c r="AR1698" s="256" t="s">
        <v>332</v>
      </c>
      <c r="AT1698" s="256" t="s">
        <v>187</v>
      </c>
      <c r="AU1698" s="256" t="s">
        <v>99</v>
      </c>
      <c r="AY1698" s="18" t="s">
        <v>184</v>
      </c>
      <c r="BE1698" s="257">
        <f>IF(N1698="základní",J1698,0)</f>
        <v>0</v>
      </c>
      <c r="BF1698" s="257">
        <f>IF(N1698="snížená",J1698,0)</f>
        <v>0</v>
      </c>
      <c r="BG1698" s="257">
        <f>IF(N1698="zákl. přenesená",J1698,0)</f>
        <v>0</v>
      </c>
      <c r="BH1698" s="257">
        <f>IF(N1698="sníž. přenesená",J1698,0)</f>
        <v>0</v>
      </c>
      <c r="BI1698" s="257">
        <f>IF(N1698="nulová",J1698,0)</f>
        <v>0</v>
      </c>
      <c r="BJ1698" s="18" t="s">
        <v>99</v>
      </c>
      <c r="BK1698" s="257">
        <f>ROUND(I1698*H1698,2)</f>
        <v>0</v>
      </c>
      <c r="BL1698" s="18" t="s">
        <v>332</v>
      </c>
      <c r="BM1698" s="256" t="s">
        <v>2631</v>
      </c>
    </row>
    <row r="1699" s="2" customFormat="1">
      <c r="A1699" s="40"/>
      <c r="B1699" s="41"/>
      <c r="C1699" s="42"/>
      <c r="D1699" s="258" t="s">
        <v>194</v>
      </c>
      <c r="E1699" s="42"/>
      <c r="F1699" s="259" t="s">
        <v>2632</v>
      </c>
      <c r="G1699" s="42"/>
      <c r="H1699" s="42"/>
      <c r="I1699" s="156"/>
      <c r="J1699" s="42"/>
      <c r="K1699" s="42"/>
      <c r="L1699" s="46"/>
      <c r="M1699" s="260"/>
      <c r="N1699" s="261"/>
      <c r="O1699" s="93"/>
      <c r="P1699" s="93"/>
      <c r="Q1699" s="93"/>
      <c r="R1699" s="93"/>
      <c r="S1699" s="93"/>
      <c r="T1699" s="94"/>
      <c r="U1699" s="40"/>
      <c r="V1699" s="40"/>
      <c r="W1699" s="40"/>
      <c r="X1699" s="40"/>
      <c r="Y1699" s="40"/>
      <c r="Z1699" s="40"/>
      <c r="AA1699" s="40"/>
      <c r="AB1699" s="40"/>
      <c r="AC1699" s="40"/>
      <c r="AD1699" s="40"/>
      <c r="AE1699" s="40"/>
      <c r="AT1699" s="18" t="s">
        <v>194</v>
      </c>
      <c r="AU1699" s="18" t="s">
        <v>99</v>
      </c>
    </row>
    <row r="1700" s="15" customFormat="1">
      <c r="A1700" s="15"/>
      <c r="B1700" s="288"/>
      <c r="C1700" s="289"/>
      <c r="D1700" s="258" t="s">
        <v>271</v>
      </c>
      <c r="E1700" s="290" t="s">
        <v>1</v>
      </c>
      <c r="F1700" s="291" t="s">
        <v>535</v>
      </c>
      <c r="G1700" s="289"/>
      <c r="H1700" s="290" t="s">
        <v>1</v>
      </c>
      <c r="I1700" s="292"/>
      <c r="J1700" s="289"/>
      <c r="K1700" s="289"/>
      <c r="L1700" s="293"/>
      <c r="M1700" s="294"/>
      <c r="N1700" s="295"/>
      <c r="O1700" s="295"/>
      <c r="P1700" s="295"/>
      <c r="Q1700" s="295"/>
      <c r="R1700" s="295"/>
      <c r="S1700" s="295"/>
      <c r="T1700" s="296"/>
      <c r="U1700" s="15"/>
      <c r="V1700" s="15"/>
      <c r="W1700" s="15"/>
      <c r="X1700" s="15"/>
      <c r="Y1700" s="15"/>
      <c r="Z1700" s="15"/>
      <c r="AA1700" s="15"/>
      <c r="AB1700" s="15"/>
      <c r="AC1700" s="15"/>
      <c r="AD1700" s="15"/>
      <c r="AE1700" s="15"/>
      <c r="AT1700" s="297" t="s">
        <v>271</v>
      </c>
      <c r="AU1700" s="297" t="s">
        <v>99</v>
      </c>
      <c r="AV1700" s="15" t="s">
        <v>91</v>
      </c>
      <c r="AW1700" s="15" t="s">
        <v>38</v>
      </c>
      <c r="AX1700" s="15" t="s">
        <v>83</v>
      </c>
      <c r="AY1700" s="297" t="s">
        <v>184</v>
      </c>
    </row>
    <row r="1701" s="13" customFormat="1">
      <c r="A1701" s="13"/>
      <c r="B1701" s="266"/>
      <c r="C1701" s="267"/>
      <c r="D1701" s="258" t="s">
        <v>271</v>
      </c>
      <c r="E1701" s="268" t="s">
        <v>1</v>
      </c>
      <c r="F1701" s="269" t="s">
        <v>2602</v>
      </c>
      <c r="G1701" s="267"/>
      <c r="H1701" s="270">
        <v>145.86000000000001</v>
      </c>
      <c r="I1701" s="271"/>
      <c r="J1701" s="267"/>
      <c r="K1701" s="267"/>
      <c r="L1701" s="272"/>
      <c r="M1701" s="273"/>
      <c r="N1701" s="274"/>
      <c r="O1701" s="274"/>
      <c r="P1701" s="274"/>
      <c r="Q1701" s="274"/>
      <c r="R1701" s="274"/>
      <c r="S1701" s="274"/>
      <c r="T1701" s="275"/>
      <c r="U1701" s="13"/>
      <c r="V1701" s="13"/>
      <c r="W1701" s="13"/>
      <c r="X1701" s="13"/>
      <c r="Y1701" s="13"/>
      <c r="Z1701" s="13"/>
      <c r="AA1701" s="13"/>
      <c r="AB1701" s="13"/>
      <c r="AC1701" s="13"/>
      <c r="AD1701" s="13"/>
      <c r="AE1701" s="13"/>
      <c r="AT1701" s="276" t="s">
        <v>271</v>
      </c>
      <c r="AU1701" s="276" t="s">
        <v>99</v>
      </c>
      <c r="AV1701" s="13" t="s">
        <v>99</v>
      </c>
      <c r="AW1701" s="13" t="s">
        <v>38</v>
      </c>
      <c r="AX1701" s="13" t="s">
        <v>83</v>
      </c>
      <c r="AY1701" s="276" t="s">
        <v>184</v>
      </c>
    </row>
    <row r="1702" s="13" customFormat="1">
      <c r="A1702" s="13"/>
      <c r="B1702" s="266"/>
      <c r="C1702" s="267"/>
      <c r="D1702" s="258" t="s">
        <v>271</v>
      </c>
      <c r="E1702" s="268" t="s">
        <v>1</v>
      </c>
      <c r="F1702" s="269" t="s">
        <v>2603</v>
      </c>
      <c r="G1702" s="267"/>
      <c r="H1702" s="270">
        <v>81.719999999999999</v>
      </c>
      <c r="I1702" s="271"/>
      <c r="J1702" s="267"/>
      <c r="K1702" s="267"/>
      <c r="L1702" s="272"/>
      <c r="M1702" s="273"/>
      <c r="N1702" s="274"/>
      <c r="O1702" s="274"/>
      <c r="P1702" s="274"/>
      <c r="Q1702" s="274"/>
      <c r="R1702" s="274"/>
      <c r="S1702" s="274"/>
      <c r="T1702" s="275"/>
      <c r="U1702" s="13"/>
      <c r="V1702" s="13"/>
      <c r="W1702" s="13"/>
      <c r="X1702" s="13"/>
      <c r="Y1702" s="13"/>
      <c r="Z1702" s="13"/>
      <c r="AA1702" s="13"/>
      <c r="AB1702" s="13"/>
      <c r="AC1702" s="13"/>
      <c r="AD1702" s="13"/>
      <c r="AE1702" s="13"/>
      <c r="AT1702" s="276" t="s">
        <v>271</v>
      </c>
      <c r="AU1702" s="276" t="s">
        <v>99</v>
      </c>
      <c r="AV1702" s="13" t="s">
        <v>99</v>
      </c>
      <c r="AW1702" s="13" t="s">
        <v>38</v>
      </c>
      <c r="AX1702" s="13" t="s">
        <v>83</v>
      </c>
      <c r="AY1702" s="276" t="s">
        <v>184</v>
      </c>
    </row>
    <row r="1703" s="13" customFormat="1">
      <c r="A1703" s="13"/>
      <c r="B1703" s="266"/>
      <c r="C1703" s="267"/>
      <c r="D1703" s="258" t="s">
        <v>271</v>
      </c>
      <c r="E1703" s="268" t="s">
        <v>1</v>
      </c>
      <c r="F1703" s="269" t="s">
        <v>2604</v>
      </c>
      <c r="G1703" s="267"/>
      <c r="H1703" s="270">
        <v>495.39999999999998</v>
      </c>
      <c r="I1703" s="271"/>
      <c r="J1703" s="267"/>
      <c r="K1703" s="267"/>
      <c r="L1703" s="272"/>
      <c r="M1703" s="273"/>
      <c r="N1703" s="274"/>
      <c r="O1703" s="274"/>
      <c r="P1703" s="274"/>
      <c r="Q1703" s="274"/>
      <c r="R1703" s="274"/>
      <c r="S1703" s="274"/>
      <c r="T1703" s="275"/>
      <c r="U1703" s="13"/>
      <c r="V1703" s="13"/>
      <c r="W1703" s="13"/>
      <c r="X1703" s="13"/>
      <c r="Y1703" s="13"/>
      <c r="Z1703" s="13"/>
      <c r="AA1703" s="13"/>
      <c r="AB1703" s="13"/>
      <c r="AC1703" s="13"/>
      <c r="AD1703" s="13"/>
      <c r="AE1703" s="13"/>
      <c r="AT1703" s="276" t="s">
        <v>271</v>
      </c>
      <c r="AU1703" s="276" t="s">
        <v>99</v>
      </c>
      <c r="AV1703" s="13" t="s">
        <v>99</v>
      </c>
      <c r="AW1703" s="13" t="s">
        <v>38</v>
      </c>
      <c r="AX1703" s="13" t="s">
        <v>83</v>
      </c>
      <c r="AY1703" s="276" t="s">
        <v>184</v>
      </c>
    </row>
    <row r="1704" s="14" customFormat="1">
      <c r="A1704" s="14"/>
      <c r="B1704" s="277"/>
      <c r="C1704" s="278"/>
      <c r="D1704" s="258" t="s">
        <v>271</v>
      </c>
      <c r="E1704" s="279" t="s">
        <v>1</v>
      </c>
      <c r="F1704" s="280" t="s">
        <v>273</v>
      </c>
      <c r="G1704" s="278"/>
      <c r="H1704" s="281">
        <v>722.98000000000002</v>
      </c>
      <c r="I1704" s="282"/>
      <c r="J1704" s="278"/>
      <c r="K1704" s="278"/>
      <c r="L1704" s="283"/>
      <c r="M1704" s="284"/>
      <c r="N1704" s="285"/>
      <c r="O1704" s="285"/>
      <c r="P1704" s="285"/>
      <c r="Q1704" s="285"/>
      <c r="R1704" s="285"/>
      <c r="S1704" s="285"/>
      <c r="T1704" s="286"/>
      <c r="U1704" s="14"/>
      <c r="V1704" s="14"/>
      <c r="W1704" s="14"/>
      <c r="X1704" s="14"/>
      <c r="Y1704" s="14"/>
      <c r="Z1704" s="14"/>
      <c r="AA1704" s="14"/>
      <c r="AB1704" s="14"/>
      <c r="AC1704" s="14"/>
      <c r="AD1704" s="14"/>
      <c r="AE1704" s="14"/>
      <c r="AT1704" s="287" t="s">
        <v>271</v>
      </c>
      <c r="AU1704" s="287" t="s">
        <v>99</v>
      </c>
      <c r="AV1704" s="14" t="s">
        <v>196</v>
      </c>
      <c r="AW1704" s="14" t="s">
        <v>38</v>
      </c>
      <c r="AX1704" s="14" t="s">
        <v>91</v>
      </c>
      <c r="AY1704" s="287" t="s">
        <v>184</v>
      </c>
    </row>
    <row r="1705" s="2" customFormat="1" ht="16.5" customHeight="1">
      <c r="A1705" s="40"/>
      <c r="B1705" s="41"/>
      <c r="C1705" s="245" t="s">
        <v>2633</v>
      </c>
      <c r="D1705" s="245" t="s">
        <v>187</v>
      </c>
      <c r="E1705" s="246" t="s">
        <v>2634</v>
      </c>
      <c r="F1705" s="247" t="s">
        <v>2635</v>
      </c>
      <c r="G1705" s="248" t="s">
        <v>309</v>
      </c>
      <c r="H1705" s="249">
        <v>683.09500000000003</v>
      </c>
      <c r="I1705" s="250"/>
      <c r="J1705" s="251">
        <f>ROUND(I1705*H1705,2)</f>
        <v>0</v>
      </c>
      <c r="K1705" s="247" t="s">
        <v>191</v>
      </c>
      <c r="L1705" s="46"/>
      <c r="M1705" s="252" t="s">
        <v>1</v>
      </c>
      <c r="N1705" s="253" t="s">
        <v>49</v>
      </c>
      <c r="O1705" s="93"/>
      <c r="P1705" s="254">
        <f>O1705*H1705</f>
        <v>0</v>
      </c>
      <c r="Q1705" s="254">
        <v>3.0000000000000001E-05</v>
      </c>
      <c r="R1705" s="254">
        <f>Q1705*H1705</f>
        <v>0.02049285</v>
      </c>
      <c r="S1705" s="254">
        <v>0</v>
      </c>
      <c r="T1705" s="255">
        <f>S1705*H1705</f>
        <v>0</v>
      </c>
      <c r="U1705" s="40"/>
      <c r="V1705" s="40"/>
      <c r="W1705" s="40"/>
      <c r="X1705" s="40"/>
      <c r="Y1705" s="40"/>
      <c r="Z1705" s="40"/>
      <c r="AA1705" s="40"/>
      <c r="AB1705" s="40"/>
      <c r="AC1705" s="40"/>
      <c r="AD1705" s="40"/>
      <c r="AE1705" s="40"/>
      <c r="AR1705" s="256" t="s">
        <v>196</v>
      </c>
      <c r="AT1705" s="256" t="s">
        <v>187</v>
      </c>
      <c r="AU1705" s="256" t="s">
        <v>99</v>
      </c>
      <c r="AY1705" s="18" t="s">
        <v>184</v>
      </c>
      <c r="BE1705" s="257">
        <f>IF(N1705="základní",J1705,0)</f>
        <v>0</v>
      </c>
      <c r="BF1705" s="257">
        <f>IF(N1705="snížená",J1705,0)</f>
        <v>0</v>
      </c>
      <c r="BG1705" s="257">
        <f>IF(N1705="zákl. přenesená",J1705,0)</f>
        <v>0</v>
      </c>
      <c r="BH1705" s="257">
        <f>IF(N1705="sníž. přenesená",J1705,0)</f>
        <v>0</v>
      </c>
      <c r="BI1705" s="257">
        <f>IF(N1705="nulová",J1705,0)</f>
        <v>0</v>
      </c>
      <c r="BJ1705" s="18" t="s">
        <v>99</v>
      </c>
      <c r="BK1705" s="257">
        <f>ROUND(I1705*H1705,2)</f>
        <v>0</v>
      </c>
      <c r="BL1705" s="18" t="s">
        <v>196</v>
      </c>
      <c r="BM1705" s="256" t="s">
        <v>2636</v>
      </c>
    </row>
    <row r="1706" s="2" customFormat="1" ht="16.5" customHeight="1">
      <c r="A1706" s="40"/>
      <c r="B1706" s="41"/>
      <c r="C1706" s="245" t="s">
        <v>2637</v>
      </c>
      <c r="D1706" s="245" t="s">
        <v>187</v>
      </c>
      <c r="E1706" s="246" t="s">
        <v>2638</v>
      </c>
      <c r="F1706" s="247" t="s">
        <v>2639</v>
      </c>
      <c r="G1706" s="248" t="s">
        <v>1444</v>
      </c>
      <c r="H1706" s="322"/>
      <c r="I1706" s="250"/>
      <c r="J1706" s="251">
        <f>ROUND(I1706*H1706,2)</f>
        <v>0</v>
      </c>
      <c r="K1706" s="247" t="s">
        <v>191</v>
      </c>
      <c r="L1706" s="46"/>
      <c r="M1706" s="252" t="s">
        <v>1</v>
      </c>
      <c r="N1706" s="253" t="s">
        <v>49</v>
      </c>
      <c r="O1706" s="93"/>
      <c r="P1706" s="254">
        <f>O1706*H1706</f>
        <v>0</v>
      </c>
      <c r="Q1706" s="254">
        <v>0</v>
      </c>
      <c r="R1706" s="254">
        <f>Q1706*H1706</f>
        <v>0</v>
      </c>
      <c r="S1706" s="254">
        <v>0</v>
      </c>
      <c r="T1706" s="255">
        <f>S1706*H1706</f>
        <v>0</v>
      </c>
      <c r="U1706" s="40"/>
      <c r="V1706" s="40"/>
      <c r="W1706" s="40"/>
      <c r="X1706" s="40"/>
      <c r="Y1706" s="40"/>
      <c r="Z1706" s="40"/>
      <c r="AA1706" s="40"/>
      <c r="AB1706" s="40"/>
      <c r="AC1706" s="40"/>
      <c r="AD1706" s="40"/>
      <c r="AE1706" s="40"/>
      <c r="AR1706" s="256" t="s">
        <v>332</v>
      </c>
      <c r="AT1706" s="256" t="s">
        <v>187</v>
      </c>
      <c r="AU1706" s="256" t="s">
        <v>99</v>
      </c>
      <c r="AY1706" s="18" t="s">
        <v>184</v>
      </c>
      <c r="BE1706" s="257">
        <f>IF(N1706="základní",J1706,0)</f>
        <v>0</v>
      </c>
      <c r="BF1706" s="257">
        <f>IF(N1706="snížená",J1706,0)</f>
        <v>0</v>
      </c>
      <c r="BG1706" s="257">
        <f>IF(N1706="zákl. přenesená",J1706,0)</f>
        <v>0</v>
      </c>
      <c r="BH1706" s="257">
        <f>IF(N1706="sníž. přenesená",J1706,0)</f>
        <v>0</v>
      </c>
      <c r="BI1706" s="257">
        <f>IF(N1706="nulová",J1706,0)</f>
        <v>0</v>
      </c>
      <c r="BJ1706" s="18" t="s">
        <v>99</v>
      </c>
      <c r="BK1706" s="257">
        <f>ROUND(I1706*H1706,2)</f>
        <v>0</v>
      </c>
      <c r="BL1706" s="18" t="s">
        <v>332</v>
      </c>
      <c r="BM1706" s="256" t="s">
        <v>2640</v>
      </c>
    </row>
    <row r="1707" s="12" customFormat="1" ht="22.8" customHeight="1">
      <c r="A1707" s="12"/>
      <c r="B1707" s="229"/>
      <c r="C1707" s="230"/>
      <c r="D1707" s="231" t="s">
        <v>82</v>
      </c>
      <c r="E1707" s="243" t="s">
        <v>2641</v>
      </c>
      <c r="F1707" s="243" t="s">
        <v>2642</v>
      </c>
      <c r="G1707" s="230"/>
      <c r="H1707" s="230"/>
      <c r="I1707" s="233"/>
      <c r="J1707" s="244">
        <f>BK1707</f>
        <v>0</v>
      </c>
      <c r="K1707" s="230"/>
      <c r="L1707" s="235"/>
      <c r="M1707" s="236"/>
      <c r="N1707" s="237"/>
      <c r="O1707" s="237"/>
      <c r="P1707" s="238">
        <f>SUM(P1708:P1717)</f>
        <v>0</v>
      </c>
      <c r="Q1707" s="237"/>
      <c r="R1707" s="238">
        <f>SUM(R1708:R1717)</f>
        <v>0.27937875000000001</v>
      </c>
      <c r="S1707" s="237"/>
      <c r="T1707" s="239">
        <f>SUM(T1708:T1717)</f>
        <v>0</v>
      </c>
      <c r="U1707" s="12"/>
      <c r="V1707" s="12"/>
      <c r="W1707" s="12"/>
      <c r="X1707" s="12"/>
      <c r="Y1707" s="12"/>
      <c r="Z1707" s="12"/>
      <c r="AA1707" s="12"/>
      <c r="AB1707" s="12"/>
      <c r="AC1707" s="12"/>
      <c r="AD1707" s="12"/>
      <c r="AE1707" s="12"/>
      <c r="AR1707" s="240" t="s">
        <v>99</v>
      </c>
      <c r="AT1707" s="241" t="s">
        <v>82</v>
      </c>
      <c r="AU1707" s="241" t="s">
        <v>91</v>
      </c>
      <c r="AY1707" s="240" t="s">
        <v>184</v>
      </c>
      <c r="BK1707" s="242">
        <f>SUM(BK1708:BK1717)</f>
        <v>0</v>
      </c>
    </row>
    <row r="1708" s="2" customFormat="1" ht="16.5" customHeight="1">
      <c r="A1708" s="40"/>
      <c r="B1708" s="41"/>
      <c r="C1708" s="245" t="s">
        <v>2643</v>
      </c>
      <c r="D1708" s="245" t="s">
        <v>187</v>
      </c>
      <c r="E1708" s="246" t="s">
        <v>2644</v>
      </c>
      <c r="F1708" s="247" t="s">
        <v>2645</v>
      </c>
      <c r="G1708" s="248" t="s">
        <v>269</v>
      </c>
      <c r="H1708" s="249">
        <v>51.950000000000003</v>
      </c>
      <c r="I1708" s="250"/>
      <c r="J1708" s="251">
        <f>ROUND(I1708*H1708,2)</f>
        <v>0</v>
      </c>
      <c r="K1708" s="247" t="s">
        <v>191</v>
      </c>
      <c r="L1708" s="46"/>
      <c r="M1708" s="252" t="s">
        <v>1</v>
      </c>
      <c r="N1708" s="253" t="s">
        <v>49</v>
      </c>
      <c r="O1708" s="93"/>
      <c r="P1708" s="254">
        <f>O1708*H1708</f>
        <v>0</v>
      </c>
      <c r="Q1708" s="254">
        <v>0.00017000000000000001</v>
      </c>
      <c r="R1708" s="254">
        <f>Q1708*H1708</f>
        <v>0.0088315000000000008</v>
      </c>
      <c r="S1708" s="254">
        <v>0</v>
      </c>
      <c r="T1708" s="255">
        <f>S1708*H1708</f>
        <v>0</v>
      </c>
      <c r="U1708" s="40"/>
      <c r="V1708" s="40"/>
      <c r="W1708" s="40"/>
      <c r="X1708" s="40"/>
      <c r="Y1708" s="40"/>
      <c r="Z1708" s="40"/>
      <c r="AA1708" s="40"/>
      <c r="AB1708" s="40"/>
      <c r="AC1708" s="40"/>
      <c r="AD1708" s="40"/>
      <c r="AE1708" s="40"/>
      <c r="AR1708" s="256" t="s">
        <v>332</v>
      </c>
      <c r="AT1708" s="256" t="s">
        <v>187</v>
      </c>
      <c r="AU1708" s="256" t="s">
        <v>99</v>
      </c>
      <c r="AY1708" s="18" t="s">
        <v>184</v>
      </c>
      <c r="BE1708" s="257">
        <f>IF(N1708="základní",J1708,0)</f>
        <v>0</v>
      </c>
      <c r="BF1708" s="257">
        <f>IF(N1708="snížená",J1708,0)</f>
        <v>0</v>
      </c>
      <c r="BG1708" s="257">
        <f>IF(N1708="zákl. přenesená",J1708,0)</f>
        <v>0</v>
      </c>
      <c r="BH1708" s="257">
        <f>IF(N1708="sníž. přenesená",J1708,0)</f>
        <v>0</v>
      </c>
      <c r="BI1708" s="257">
        <f>IF(N1708="nulová",J1708,0)</f>
        <v>0</v>
      </c>
      <c r="BJ1708" s="18" t="s">
        <v>99</v>
      </c>
      <c r="BK1708" s="257">
        <f>ROUND(I1708*H1708,2)</f>
        <v>0</v>
      </c>
      <c r="BL1708" s="18" t="s">
        <v>332</v>
      </c>
      <c r="BM1708" s="256" t="s">
        <v>2646</v>
      </c>
    </row>
    <row r="1709" s="15" customFormat="1">
      <c r="A1709" s="15"/>
      <c r="B1709" s="288"/>
      <c r="C1709" s="289"/>
      <c r="D1709" s="258" t="s">
        <v>271</v>
      </c>
      <c r="E1709" s="290" t="s">
        <v>1</v>
      </c>
      <c r="F1709" s="291" t="s">
        <v>643</v>
      </c>
      <c r="G1709" s="289"/>
      <c r="H1709" s="290" t="s">
        <v>1</v>
      </c>
      <c r="I1709" s="292"/>
      <c r="J1709" s="289"/>
      <c r="K1709" s="289"/>
      <c r="L1709" s="293"/>
      <c r="M1709" s="294"/>
      <c r="N1709" s="295"/>
      <c r="O1709" s="295"/>
      <c r="P1709" s="295"/>
      <c r="Q1709" s="295"/>
      <c r="R1709" s="295"/>
      <c r="S1709" s="295"/>
      <c r="T1709" s="296"/>
      <c r="U1709" s="15"/>
      <c r="V1709" s="15"/>
      <c r="W1709" s="15"/>
      <c r="X1709" s="15"/>
      <c r="Y1709" s="15"/>
      <c r="Z1709" s="15"/>
      <c r="AA1709" s="15"/>
      <c r="AB1709" s="15"/>
      <c r="AC1709" s="15"/>
      <c r="AD1709" s="15"/>
      <c r="AE1709" s="15"/>
      <c r="AT1709" s="297" t="s">
        <v>271</v>
      </c>
      <c r="AU1709" s="297" t="s">
        <v>99</v>
      </c>
      <c r="AV1709" s="15" t="s">
        <v>91</v>
      </c>
      <c r="AW1709" s="15" t="s">
        <v>38</v>
      </c>
      <c r="AX1709" s="15" t="s">
        <v>83</v>
      </c>
      <c r="AY1709" s="297" t="s">
        <v>184</v>
      </c>
    </row>
    <row r="1710" s="13" customFormat="1">
      <c r="A1710" s="13"/>
      <c r="B1710" s="266"/>
      <c r="C1710" s="267"/>
      <c r="D1710" s="258" t="s">
        <v>271</v>
      </c>
      <c r="E1710" s="268" t="s">
        <v>1</v>
      </c>
      <c r="F1710" s="269" t="s">
        <v>2647</v>
      </c>
      <c r="G1710" s="267"/>
      <c r="H1710" s="270">
        <v>51.950000000000003</v>
      </c>
      <c r="I1710" s="271"/>
      <c r="J1710" s="267"/>
      <c r="K1710" s="267"/>
      <c r="L1710" s="272"/>
      <c r="M1710" s="273"/>
      <c r="N1710" s="274"/>
      <c r="O1710" s="274"/>
      <c r="P1710" s="274"/>
      <c r="Q1710" s="274"/>
      <c r="R1710" s="274"/>
      <c r="S1710" s="274"/>
      <c r="T1710" s="275"/>
      <c r="U1710" s="13"/>
      <c r="V1710" s="13"/>
      <c r="W1710" s="13"/>
      <c r="X1710" s="13"/>
      <c r="Y1710" s="13"/>
      <c r="Z1710" s="13"/>
      <c r="AA1710" s="13"/>
      <c r="AB1710" s="13"/>
      <c r="AC1710" s="13"/>
      <c r="AD1710" s="13"/>
      <c r="AE1710" s="13"/>
      <c r="AT1710" s="276" t="s">
        <v>271</v>
      </c>
      <c r="AU1710" s="276" t="s">
        <v>99</v>
      </c>
      <c r="AV1710" s="13" t="s">
        <v>99</v>
      </c>
      <c r="AW1710" s="13" t="s">
        <v>38</v>
      </c>
      <c r="AX1710" s="13" t="s">
        <v>83</v>
      </c>
      <c r="AY1710" s="276" t="s">
        <v>184</v>
      </c>
    </row>
    <row r="1711" s="14" customFormat="1">
      <c r="A1711" s="14"/>
      <c r="B1711" s="277"/>
      <c r="C1711" s="278"/>
      <c r="D1711" s="258" t="s">
        <v>271</v>
      </c>
      <c r="E1711" s="279" t="s">
        <v>1</v>
      </c>
      <c r="F1711" s="280" t="s">
        <v>273</v>
      </c>
      <c r="G1711" s="278"/>
      <c r="H1711" s="281">
        <v>51.950000000000003</v>
      </c>
      <c r="I1711" s="282"/>
      <c r="J1711" s="278"/>
      <c r="K1711" s="278"/>
      <c r="L1711" s="283"/>
      <c r="M1711" s="284"/>
      <c r="N1711" s="285"/>
      <c r="O1711" s="285"/>
      <c r="P1711" s="285"/>
      <c r="Q1711" s="285"/>
      <c r="R1711" s="285"/>
      <c r="S1711" s="285"/>
      <c r="T1711" s="286"/>
      <c r="U1711" s="14"/>
      <c r="V1711" s="14"/>
      <c r="W1711" s="14"/>
      <c r="X1711" s="14"/>
      <c r="Y1711" s="14"/>
      <c r="Z1711" s="14"/>
      <c r="AA1711" s="14"/>
      <c r="AB1711" s="14"/>
      <c r="AC1711" s="14"/>
      <c r="AD1711" s="14"/>
      <c r="AE1711" s="14"/>
      <c r="AT1711" s="287" t="s">
        <v>271</v>
      </c>
      <c r="AU1711" s="287" t="s">
        <v>99</v>
      </c>
      <c r="AV1711" s="14" t="s">
        <v>196</v>
      </c>
      <c r="AW1711" s="14" t="s">
        <v>38</v>
      </c>
      <c r="AX1711" s="14" t="s">
        <v>91</v>
      </c>
      <c r="AY1711" s="287" t="s">
        <v>184</v>
      </c>
    </row>
    <row r="1712" s="2" customFormat="1" ht="16.5" customHeight="1">
      <c r="A1712" s="40"/>
      <c r="B1712" s="41"/>
      <c r="C1712" s="245" t="s">
        <v>2648</v>
      </c>
      <c r="D1712" s="245" t="s">
        <v>187</v>
      </c>
      <c r="E1712" s="246" t="s">
        <v>2649</v>
      </c>
      <c r="F1712" s="247" t="s">
        <v>2650</v>
      </c>
      <c r="G1712" s="248" t="s">
        <v>269</v>
      </c>
      <c r="H1712" s="249">
        <v>51.950000000000003</v>
      </c>
      <c r="I1712" s="250"/>
      <c r="J1712" s="251">
        <f>ROUND(I1712*H1712,2)</f>
        <v>0</v>
      </c>
      <c r="K1712" s="247" t="s">
        <v>191</v>
      </c>
      <c r="L1712" s="46"/>
      <c r="M1712" s="252" t="s">
        <v>1</v>
      </c>
      <c r="N1712" s="253" t="s">
        <v>49</v>
      </c>
      <c r="O1712" s="93"/>
      <c r="P1712" s="254">
        <f>O1712*H1712</f>
        <v>0</v>
      </c>
      <c r="Q1712" s="254">
        <v>0.00012</v>
      </c>
      <c r="R1712" s="254">
        <f>Q1712*H1712</f>
        <v>0.0062340000000000008</v>
      </c>
      <c r="S1712" s="254">
        <v>0</v>
      </c>
      <c r="T1712" s="255">
        <f>S1712*H1712</f>
        <v>0</v>
      </c>
      <c r="U1712" s="40"/>
      <c r="V1712" s="40"/>
      <c r="W1712" s="40"/>
      <c r="X1712" s="40"/>
      <c r="Y1712" s="40"/>
      <c r="Z1712" s="40"/>
      <c r="AA1712" s="40"/>
      <c r="AB1712" s="40"/>
      <c r="AC1712" s="40"/>
      <c r="AD1712" s="40"/>
      <c r="AE1712" s="40"/>
      <c r="AR1712" s="256" t="s">
        <v>332</v>
      </c>
      <c r="AT1712" s="256" t="s">
        <v>187</v>
      </c>
      <c r="AU1712" s="256" t="s">
        <v>99</v>
      </c>
      <c r="AY1712" s="18" t="s">
        <v>184</v>
      </c>
      <c r="BE1712" s="257">
        <f>IF(N1712="základní",J1712,0)</f>
        <v>0</v>
      </c>
      <c r="BF1712" s="257">
        <f>IF(N1712="snížená",J1712,0)</f>
        <v>0</v>
      </c>
      <c r="BG1712" s="257">
        <f>IF(N1712="zákl. přenesená",J1712,0)</f>
        <v>0</v>
      </c>
      <c r="BH1712" s="257">
        <f>IF(N1712="sníž. přenesená",J1712,0)</f>
        <v>0</v>
      </c>
      <c r="BI1712" s="257">
        <f>IF(N1712="nulová",J1712,0)</f>
        <v>0</v>
      </c>
      <c r="BJ1712" s="18" t="s">
        <v>99</v>
      </c>
      <c r="BK1712" s="257">
        <f>ROUND(I1712*H1712,2)</f>
        <v>0</v>
      </c>
      <c r="BL1712" s="18" t="s">
        <v>332</v>
      </c>
      <c r="BM1712" s="256" t="s">
        <v>2651</v>
      </c>
    </row>
    <row r="1713" s="2" customFormat="1" ht="16.5" customHeight="1">
      <c r="A1713" s="40"/>
      <c r="B1713" s="41"/>
      <c r="C1713" s="245" t="s">
        <v>2652</v>
      </c>
      <c r="D1713" s="245" t="s">
        <v>187</v>
      </c>
      <c r="E1713" s="246" t="s">
        <v>2653</v>
      </c>
      <c r="F1713" s="247" t="s">
        <v>2654</v>
      </c>
      <c r="G1713" s="248" t="s">
        <v>269</v>
      </c>
      <c r="H1713" s="249">
        <v>1057.2529999999999</v>
      </c>
      <c r="I1713" s="250"/>
      <c r="J1713" s="251">
        <f>ROUND(I1713*H1713,2)</f>
        <v>0</v>
      </c>
      <c r="K1713" s="247" t="s">
        <v>191</v>
      </c>
      <c r="L1713" s="46"/>
      <c r="M1713" s="252" t="s">
        <v>1</v>
      </c>
      <c r="N1713" s="253" t="s">
        <v>49</v>
      </c>
      <c r="O1713" s="93"/>
      <c r="P1713" s="254">
        <f>O1713*H1713</f>
        <v>0</v>
      </c>
      <c r="Q1713" s="254">
        <v>0.00025000000000000001</v>
      </c>
      <c r="R1713" s="254">
        <f>Q1713*H1713</f>
        <v>0.26431325</v>
      </c>
      <c r="S1713" s="254">
        <v>0</v>
      </c>
      <c r="T1713" s="255">
        <f>S1713*H1713</f>
        <v>0</v>
      </c>
      <c r="U1713" s="40"/>
      <c r="V1713" s="40"/>
      <c r="W1713" s="40"/>
      <c r="X1713" s="40"/>
      <c r="Y1713" s="40"/>
      <c r="Z1713" s="40"/>
      <c r="AA1713" s="40"/>
      <c r="AB1713" s="40"/>
      <c r="AC1713" s="40"/>
      <c r="AD1713" s="40"/>
      <c r="AE1713" s="40"/>
      <c r="AR1713" s="256" t="s">
        <v>332</v>
      </c>
      <c r="AT1713" s="256" t="s">
        <v>187</v>
      </c>
      <c r="AU1713" s="256" t="s">
        <v>99</v>
      </c>
      <c r="AY1713" s="18" t="s">
        <v>184</v>
      </c>
      <c r="BE1713" s="257">
        <f>IF(N1713="základní",J1713,0)</f>
        <v>0</v>
      </c>
      <c r="BF1713" s="257">
        <f>IF(N1713="snížená",J1713,0)</f>
        <v>0</v>
      </c>
      <c r="BG1713" s="257">
        <f>IF(N1713="zákl. přenesená",J1713,0)</f>
        <v>0</v>
      </c>
      <c r="BH1713" s="257">
        <f>IF(N1713="sníž. přenesená",J1713,0)</f>
        <v>0</v>
      </c>
      <c r="BI1713" s="257">
        <f>IF(N1713="nulová",J1713,0)</f>
        <v>0</v>
      </c>
      <c r="BJ1713" s="18" t="s">
        <v>99</v>
      </c>
      <c r="BK1713" s="257">
        <f>ROUND(I1713*H1713,2)</f>
        <v>0</v>
      </c>
      <c r="BL1713" s="18" t="s">
        <v>332</v>
      </c>
      <c r="BM1713" s="256" t="s">
        <v>2655</v>
      </c>
    </row>
    <row r="1714" s="2" customFormat="1">
      <c r="A1714" s="40"/>
      <c r="B1714" s="41"/>
      <c r="C1714" s="42"/>
      <c r="D1714" s="258" t="s">
        <v>194</v>
      </c>
      <c r="E1714" s="42"/>
      <c r="F1714" s="259" t="s">
        <v>2656</v>
      </c>
      <c r="G1714" s="42"/>
      <c r="H1714" s="42"/>
      <c r="I1714" s="156"/>
      <c r="J1714" s="42"/>
      <c r="K1714" s="42"/>
      <c r="L1714" s="46"/>
      <c r="M1714" s="260"/>
      <c r="N1714" s="261"/>
      <c r="O1714" s="93"/>
      <c r="P1714" s="93"/>
      <c r="Q1714" s="93"/>
      <c r="R1714" s="93"/>
      <c r="S1714" s="93"/>
      <c r="T1714" s="94"/>
      <c r="U1714" s="40"/>
      <c r="V1714" s="40"/>
      <c r="W1714" s="40"/>
      <c r="X1714" s="40"/>
      <c r="Y1714" s="40"/>
      <c r="Z1714" s="40"/>
      <c r="AA1714" s="40"/>
      <c r="AB1714" s="40"/>
      <c r="AC1714" s="40"/>
      <c r="AD1714" s="40"/>
      <c r="AE1714" s="40"/>
      <c r="AT1714" s="18" t="s">
        <v>194</v>
      </c>
      <c r="AU1714" s="18" t="s">
        <v>99</v>
      </c>
    </row>
    <row r="1715" s="15" customFormat="1">
      <c r="A1715" s="15"/>
      <c r="B1715" s="288"/>
      <c r="C1715" s="289"/>
      <c r="D1715" s="258" t="s">
        <v>271</v>
      </c>
      <c r="E1715" s="290" t="s">
        <v>1</v>
      </c>
      <c r="F1715" s="291" t="s">
        <v>760</v>
      </c>
      <c r="G1715" s="289"/>
      <c r="H1715" s="290" t="s">
        <v>1</v>
      </c>
      <c r="I1715" s="292"/>
      <c r="J1715" s="289"/>
      <c r="K1715" s="289"/>
      <c r="L1715" s="293"/>
      <c r="M1715" s="294"/>
      <c r="N1715" s="295"/>
      <c r="O1715" s="295"/>
      <c r="P1715" s="295"/>
      <c r="Q1715" s="295"/>
      <c r="R1715" s="295"/>
      <c r="S1715" s="295"/>
      <c r="T1715" s="296"/>
      <c r="U1715" s="15"/>
      <c r="V1715" s="15"/>
      <c r="W1715" s="15"/>
      <c r="X1715" s="15"/>
      <c r="Y1715" s="15"/>
      <c r="Z1715" s="15"/>
      <c r="AA1715" s="15"/>
      <c r="AB1715" s="15"/>
      <c r="AC1715" s="15"/>
      <c r="AD1715" s="15"/>
      <c r="AE1715" s="15"/>
      <c r="AT1715" s="297" t="s">
        <v>271</v>
      </c>
      <c r="AU1715" s="297" t="s">
        <v>99</v>
      </c>
      <c r="AV1715" s="15" t="s">
        <v>91</v>
      </c>
      <c r="AW1715" s="15" t="s">
        <v>38</v>
      </c>
      <c r="AX1715" s="15" t="s">
        <v>83</v>
      </c>
      <c r="AY1715" s="297" t="s">
        <v>184</v>
      </c>
    </row>
    <row r="1716" s="13" customFormat="1">
      <c r="A1716" s="13"/>
      <c r="B1716" s="266"/>
      <c r="C1716" s="267"/>
      <c r="D1716" s="258" t="s">
        <v>271</v>
      </c>
      <c r="E1716" s="268" t="s">
        <v>1</v>
      </c>
      <c r="F1716" s="269" t="s">
        <v>2657</v>
      </c>
      <c r="G1716" s="267"/>
      <c r="H1716" s="270">
        <v>1057.2529999999999</v>
      </c>
      <c r="I1716" s="271"/>
      <c r="J1716" s="267"/>
      <c r="K1716" s="267"/>
      <c r="L1716" s="272"/>
      <c r="M1716" s="273"/>
      <c r="N1716" s="274"/>
      <c r="O1716" s="274"/>
      <c r="P1716" s="274"/>
      <c r="Q1716" s="274"/>
      <c r="R1716" s="274"/>
      <c r="S1716" s="274"/>
      <c r="T1716" s="275"/>
      <c r="U1716" s="13"/>
      <c r="V1716" s="13"/>
      <c r="W1716" s="13"/>
      <c r="X1716" s="13"/>
      <c r="Y1716" s="13"/>
      <c r="Z1716" s="13"/>
      <c r="AA1716" s="13"/>
      <c r="AB1716" s="13"/>
      <c r="AC1716" s="13"/>
      <c r="AD1716" s="13"/>
      <c r="AE1716" s="13"/>
      <c r="AT1716" s="276" t="s">
        <v>271</v>
      </c>
      <c r="AU1716" s="276" t="s">
        <v>99</v>
      </c>
      <c r="AV1716" s="13" t="s">
        <v>99</v>
      </c>
      <c r="AW1716" s="13" t="s">
        <v>38</v>
      </c>
      <c r="AX1716" s="13" t="s">
        <v>83</v>
      </c>
      <c r="AY1716" s="276" t="s">
        <v>184</v>
      </c>
    </row>
    <row r="1717" s="14" customFormat="1">
      <c r="A1717" s="14"/>
      <c r="B1717" s="277"/>
      <c r="C1717" s="278"/>
      <c r="D1717" s="258" t="s">
        <v>271</v>
      </c>
      <c r="E1717" s="279" t="s">
        <v>1</v>
      </c>
      <c r="F1717" s="280" t="s">
        <v>273</v>
      </c>
      <c r="G1717" s="278"/>
      <c r="H1717" s="281">
        <v>1057.2529999999999</v>
      </c>
      <c r="I1717" s="282"/>
      <c r="J1717" s="278"/>
      <c r="K1717" s="278"/>
      <c r="L1717" s="283"/>
      <c r="M1717" s="284"/>
      <c r="N1717" s="285"/>
      <c r="O1717" s="285"/>
      <c r="P1717" s="285"/>
      <c r="Q1717" s="285"/>
      <c r="R1717" s="285"/>
      <c r="S1717" s="285"/>
      <c r="T1717" s="286"/>
      <c r="U1717" s="14"/>
      <c r="V1717" s="14"/>
      <c r="W1717" s="14"/>
      <c r="X1717" s="14"/>
      <c r="Y1717" s="14"/>
      <c r="Z1717" s="14"/>
      <c r="AA1717" s="14"/>
      <c r="AB1717" s="14"/>
      <c r="AC1717" s="14"/>
      <c r="AD1717" s="14"/>
      <c r="AE1717" s="14"/>
      <c r="AT1717" s="287" t="s">
        <v>271</v>
      </c>
      <c r="AU1717" s="287" t="s">
        <v>99</v>
      </c>
      <c r="AV1717" s="14" t="s">
        <v>196</v>
      </c>
      <c r="AW1717" s="14" t="s">
        <v>38</v>
      </c>
      <c r="AX1717" s="14" t="s">
        <v>91</v>
      </c>
      <c r="AY1717" s="287" t="s">
        <v>184</v>
      </c>
    </row>
    <row r="1718" s="12" customFormat="1" ht="22.8" customHeight="1">
      <c r="A1718" s="12"/>
      <c r="B1718" s="229"/>
      <c r="C1718" s="230"/>
      <c r="D1718" s="231" t="s">
        <v>82</v>
      </c>
      <c r="E1718" s="243" t="s">
        <v>2658</v>
      </c>
      <c r="F1718" s="243" t="s">
        <v>2659</v>
      </c>
      <c r="G1718" s="230"/>
      <c r="H1718" s="230"/>
      <c r="I1718" s="233"/>
      <c r="J1718" s="244">
        <f>BK1718</f>
        <v>0</v>
      </c>
      <c r="K1718" s="230"/>
      <c r="L1718" s="235"/>
      <c r="M1718" s="236"/>
      <c r="N1718" s="237"/>
      <c r="O1718" s="237"/>
      <c r="P1718" s="238">
        <f>SUM(P1719:P1720)</f>
        <v>0</v>
      </c>
      <c r="Q1718" s="237"/>
      <c r="R1718" s="238">
        <f>SUM(R1719:R1720)</f>
        <v>3.50910805</v>
      </c>
      <c r="S1718" s="237"/>
      <c r="T1718" s="239">
        <f>SUM(T1719:T1720)</f>
        <v>0</v>
      </c>
      <c r="U1718" s="12"/>
      <c r="V1718" s="12"/>
      <c r="W1718" s="12"/>
      <c r="X1718" s="12"/>
      <c r="Y1718" s="12"/>
      <c r="Z1718" s="12"/>
      <c r="AA1718" s="12"/>
      <c r="AB1718" s="12"/>
      <c r="AC1718" s="12"/>
      <c r="AD1718" s="12"/>
      <c r="AE1718" s="12"/>
      <c r="AR1718" s="240" t="s">
        <v>99</v>
      </c>
      <c r="AT1718" s="241" t="s">
        <v>82</v>
      </c>
      <c r="AU1718" s="241" t="s">
        <v>91</v>
      </c>
      <c r="AY1718" s="240" t="s">
        <v>184</v>
      </c>
      <c r="BK1718" s="242">
        <f>SUM(BK1719:BK1720)</f>
        <v>0</v>
      </c>
    </row>
    <row r="1719" s="2" customFormat="1" ht="16.5" customHeight="1">
      <c r="A1719" s="40"/>
      <c r="B1719" s="41"/>
      <c r="C1719" s="245" t="s">
        <v>2660</v>
      </c>
      <c r="D1719" s="245" t="s">
        <v>187</v>
      </c>
      <c r="E1719" s="246" t="s">
        <v>2661</v>
      </c>
      <c r="F1719" s="247" t="s">
        <v>2662</v>
      </c>
      <c r="G1719" s="248" t="s">
        <v>269</v>
      </c>
      <c r="H1719" s="249">
        <v>7161.4449999999997</v>
      </c>
      <c r="I1719" s="250"/>
      <c r="J1719" s="251">
        <f>ROUND(I1719*H1719,2)</f>
        <v>0</v>
      </c>
      <c r="K1719" s="247" t="s">
        <v>191</v>
      </c>
      <c r="L1719" s="46"/>
      <c r="M1719" s="252" t="s">
        <v>1</v>
      </c>
      <c r="N1719" s="253" t="s">
        <v>49</v>
      </c>
      <c r="O1719" s="93"/>
      <c r="P1719" s="254">
        <f>O1719*H1719</f>
        <v>0</v>
      </c>
      <c r="Q1719" s="254">
        <v>0.00020000000000000001</v>
      </c>
      <c r="R1719" s="254">
        <f>Q1719*H1719</f>
        <v>1.4322889999999999</v>
      </c>
      <c r="S1719" s="254">
        <v>0</v>
      </c>
      <c r="T1719" s="255">
        <f>S1719*H1719</f>
        <v>0</v>
      </c>
      <c r="U1719" s="40"/>
      <c r="V1719" s="40"/>
      <c r="W1719" s="40"/>
      <c r="X1719" s="40"/>
      <c r="Y1719" s="40"/>
      <c r="Z1719" s="40"/>
      <c r="AA1719" s="40"/>
      <c r="AB1719" s="40"/>
      <c r="AC1719" s="40"/>
      <c r="AD1719" s="40"/>
      <c r="AE1719" s="40"/>
      <c r="AR1719" s="256" t="s">
        <v>332</v>
      </c>
      <c r="AT1719" s="256" t="s">
        <v>187</v>
      </c>
      <c r="AU1719" s="256" t="s">
        <v>99</v>
      </c>
      <c r="AY1719" s="18" t="s">
        <v>184</v>
      </c>
      <c r="BE1719" s="257">
        <f>IF(N1719="základní",J1719,0)</f>
        <v>0</v>
      </c>
      <c r="BF1719" s="257">
        <f>IF(N1719="snížená",J1719,0)</f>
        <v>0</v>
      </c>
      <c r="BG1719" s="257">
        <f>IF(N1719="zákl. přenesená",J1719,0)</f>
        <v>0</v>
      </c>
      <c r="BH1719" s="257">
        <f>IF(N1719="sníž. přenesená",J1719,0)</f>
        <v>0</v>
      </c>
      <c r="BI1719" s="257">
        <f>IF(N1719="nulová",J1719,0)</f>
        <v>0</v>
      </c>
      <c r="BJ1719" s="18" t="s">
        <v>99</v>
      </c>
      <c r="BK1719" s="257">
        <f>ROUND(I1719*H1719,2)</f>
        <v>0</v>
      </c>
      <c r="BL1719" s="18" t="s">
        <v>332</v>
      </c>
      <c r="BM1719" s="256" t="s">
        <v>2663</v>
      </c>
    </row>
    <row r="1720" s="2" customFormat="1" ht="16.5" customHeight="1">
      <c r="A1720" s="40"/>
      <c r="B1720" s="41"/>
      <c r="C1720" s="245" t="s">
        <v>2664</v>
      </c>
      <c r="D1720" s="245" t="s">
        <v>187</v>
      </c>
      <c r="E1720" s="246" t="s">
        <v>2665</v>
      </c>
      <c r="F1720" s="247" t="s">
        <v>2666</v>
      </c>
      <c r="G1720" s="248" t="s">
        <v>269</v>
      </c>
      <c r="H1720" s="249">
        <v>7161.4449999999997</v>
      </c>
      <c r="I1720" s="250"/>
      <c r="J1720" s="251">
        <f>ROUND(I1720*H1720,2)</f>
        <v>0</v>
      </c>
      <c r="K1720" s="247" t="s">
        <v>191</v>
      </c>
      <c r="L1720" s="46"/>
      <c r="M1720" s="252" t="s">
        <v>1</v>
      </c>
      <c r="N1720" s="253" t="s">
        <v>49</v>
      </c>
      <c r="O1720" s="93"/>
      <c r="P1720" s="254">
        <f>O1720*H1720</f>
        <v>0</v>
      </c>
      <c r="Q1720" s="254">
        <v>0.00029</v>
      </c>
      <c r="R1720" s="254">
        <f>Q1720*H1720</f>
        <v>2.0768190500000001</v>
      </c>
      <c r="S1720" s="254">
        <v>0</v>
      </c>
      <c r="T1720" s="255">
        <f>S1720*H1720</f>
        <v>0</v>
      </c>
      <c r="U1720" s="40"/>
      <c r="V1720" s="40"/>
      <c r="W1720" s="40"/>
      <c r="X1720" s="40"/>
      <c r="Y1720" s="40"/>
      <c r="Z1720" s="40"/>
      <c r="AA1720" s="40"/>
      <c r="AB1720" s="40"/>
      <c r="AC1720" s="40"/>
      <c r="AD1720" s="40"/>
      <c r="AE1720" s="40"/>
      <c r="AR1720" s="256" t="s">
        <v>332</v>
      </c>
      <c r="AT1720" s="256" t="s">
        <v>187</v>
      </c>
      <c r="AU1720" s="256" t="s">
        <v>99</v>
      </c>
      <c r="AY1720" s="18" t="s">
        <v>184</v>
      </c>
      <c r="BE1720" s="257">
        <f>IF(N1720="základní",J1720,0)</f>
        <v>0</v>
      </c>
      <c r="BF1720" s="257">
        <f>IF(N1720="snížená",J1720,0)</f>
        <v>0</v>
      </c>
      <c r="BG1720" s="257">
        <f>IF(N1720="zákl. přenesená",J1720,0)</f>
        <v>0</v>
      </c>
      <c r="BH1720" s="257">
        <f>IF(N1720="sníž. přenesená",J1720,0)</f>
        <v>0</v>
      </c>
      <c r="BI1720" s="257">
        <f>IF(N1720="nulová",J1720,0)</f>
        <v>0</v>
      </c>
      <c r="BJ1720" s="18" t="s">
        <v>99</v>
      </c>
      <c r="BK1720" s="257">
        <f>ROUND(I1720*H1720,2)</f>
        <v>0</v>
      </c>
      <c r="BL1720" s="18" t="s">
        <v>332</v>
      </c>
      <c r="BM1720" s="256" t="s">
        <v>2667</v>
      </c>
    </row>
    <row r="1721" s="12" customFormat="1" ht="25.92" customHeight="1">
      <c r="A1721" s="12"/>
      <c r="B1721" s="229"/>
      <c r="C1721" s="230"/>
      <c r="D1721" s="231" t="s">
        <v>82</v>
      </c>
      <c r="E1721" s="232" t="s">
        <v>405</v>
      </c>
      <c r="F1721" s="232" t="s">
        <v>406</v>
      </c>
      <c r="G1721" s="230"/>
      <c r="H1721" s="230"/>
      <c r="I1721" s="233"/>
      <c r="J1721" s="234">
        <f>BK1721</f>
        <v>0</v>
      </c>
      <c r="K1721" s="230"/>
      <c r="L1721" s="235"/>
      <c r="M1721" s="236"/>
      <c r="N1721" s="237"/>
      <c r="O1721" s="237"/>
      <c r="P1721" s="238">
        <f>SUM(P1722:P1724)</f>
        <v>0</v>
      </c>
      <c r="Q1721" s="237"/>
      <c r="R1721" s="238">
        <f>SUM(R1722:R1724)</f>
        <v>0</v>
      </c>
      <c r="S1721" s="237"/>
      <c r="T1721" s="239">
        <f>SUM(T1722:T1724)</f>
        <v>0</v>
      </c>
      <c r="U1721" s="12"/>
      <c r="V1721" s="12"/>
      <c r="W1721" s="12"/>
      <c r="X1721" s="12"/>
      <c r="Y1721" s="12"/>
      <c r="Z1721" s="12"/>
      <c r="AA1721" s="12"/>
      <c r="AB1721" s="12"/>
      <c r="AC1721" s="12"/>
      <c r="AD1721" s="12"/>
      <c r="AE1721" s="12"/>
      <c r="AR1721" s="240" t="s">
        <v>196</v>
      </c>
      <c r="AT1721" s="241" t="s">
        <v>82</v>
      </c>
      <c r="AU1721" s="241" t="s">
        <v>83</v>
      </c>
      <c r="AY1721" s="240" t="s">
        <v>184</v>
      </c>
      <c r="BK1721" s="242">
        <f>SUM(BK1722:BK1724)</f>
        <v>0</v>
      </c>
    </row>
    <row r="1722" s="2" customFormat="1" ht="16.5" customHeight="1">
      <c r="A1722" s="40"/>
      <c r="B1722" s="41"/>
      <c r="C1722" s="245" t="s">
        <v>2668</v>
      </c>
      <c r="D1722" s="245" t="s">
        <v>187</v>
      </c>
      <c r="E1722" s="246" t="s">
        <v>2669</v>
      </c>
      <c r="F1722" s="247" t="s">
        <v>2670</v>
      </c>
      <c r="G1722" s="248" t="s">
        <v>410</v>
      </c>
      <c r="H1722" s="249">
        <v>425</v>
      </c>
      <c r="I1722" s="250"/>
      <c r="J1722" s="251">
        <f>ROUND(I1722*H1722,2)</f>
        <v>0</v>
      </c>
      <c r="K1722" s="247" t="s">
        <v>191</v>
      </c>
      <c r="L1722" s="46"/>
      <c r="M1722" s="252" t="s">
        <v>1</v>
      </c>
      <c r="N1722" s="253" t="s">
        <v>49</v>
      </c>
      <c r="O1722" s="93"/>
      <c r="P1722" s="254">
        <f>O1722*H1722</f>
        <v>0</v>
      </c>
      <c r="Q1722" s="254">
        <v>0</v>
      </c>
      <c r="R1722" s="254">
        <f>Q1722*H1722</f>
        <v>0</v>
      </c>
      <c r="S1722" s="254">
        <v>0</v>
      </c>
      <c r="T1722" s="255">
        <f>S1722*H1722</f>
        <v>0</v>
      </c>
      <c r="U1722" s="40"/>
      <c r="V1722" s="40"/>
      <c r="W1722" s="40"/>
      <c r="X1722" s="40"/>
      <c r="Y1722" s="40"/>
      <c r="Z1722" s="40"/>
      <c r="AA1722" s="40"/>
      <c r="AB1722" s="40"/>
      <c r="AC1722" s="40"/>
      <c r="AD1722" s="40"/>
      <c r="AE1722" s="40"/>
      <c r="AR1722" s="256" t="s">
        <v>411</v>
      </c>
      <c r="AT1722" s="256" t="s">
        <v>187</v>
      </c>
      <c r="AU1722" s="256" t="s">
        <v>91</v>
      </c>
      <c r="AY1722" s="18" t="s">
        <v>184</v>
      </c>
      <c r="BE1722" s="257">
        <f>IF(N1722="základní",J1722,0)</f>
        <v>0</v>
      </c>
      <c r="BF1722" s="257">
        <f>IF(N1722="snížená",J1722,0)</f>
        <v>0</v>
      </c>
      <c r="BG1722" s="257">
        <f>IF(N1722="zákl. přenesená",J1722,0)</f>
        <v>0</v>
      </c>
      <c r="BH1722" s="257">
        <f>IF(N1722="sníž. přenesená",J1722,0)</f>
        <v>0</v>
      </c>
      <c r="BI1722" s="257">
        <f>IF(N1722="nulová",J1722,0)</f>
        <v>0</v>
      </c>
      <c r="BJ1722" s="18" t="s">
        <v>99</v>
      </c>
      <c r="BK1722" s="257">
        <f>ROUND(I1722*H1722,2)</f>
        <v>0</v>
      </c>
      <c r="BL1722" s="18" t="s">
        <v>411</v>
      </c>
      <c r="BM1722" s="256" t="s">
        <v>2671</v>
      </c>
    </row>
    <row r="1723" s="13" customFormat="1">
      <c r="A1723" s="13"/>
      <c r="B1723" s="266"/>
      <c r="C1723" s="267"/>
      <c r="D1723" s="258" t="s">
        <v>271</v>
      </c>
      <c r="E1723" s="268" t="s">
        <v>1</v>
      </c>
      <c r="F1723" s="269" t="s">
        <v>2672</v>
      </c>
      <c r="G1723" s="267"/>
      <c r="H1723" s="270">
        <v>425</v>
      </c>
      <c r="I1723" s="271"/>
      <c r="J1723" s="267"/>
      <c r="K1723" s="267"/>
      <c r="L1723" s="272"/>
      <c r="M1723" s="273"/>
      <c r="N1723" s="274"/>
      <c r="O1723" s="274"/>
      <c r="P1723" s="274"/>
      <c r="Q1723" s="274"/>
      <c r="R1723" s="274"/>
      <c r="S1723" s="274"/>
      <c r="T1723" s="275"/>
      <c r="U1723" s="13"/>
      <c r="V1723" s="13"/>
      <c r="W1723" s="13"/>
      <c r="X1723" s="13"/>
      <c r="Y1723" s="13"/>
      <c r="Z1723" s="13"/>
      <c r="AA1723" s="13"/>
      <c r="AB1723" s="13"/>
      <c r="AC1723" s="13"/>
      <c r="AD1723" s="13"/>
      <c r="AE1723" s="13"/>
      <c r="AT1723" s="276" t="s">
        <v>271</v>
      </c>
      <c r="AU1723" s="276" t="s">
        <v>91</v>
      </c>
      <c r="AV1723" s="13" t="s">
        <v>99</v>
      </c>
      <c r="AW1723" s="13" t="s">
        <v>38</v>
      </c>
      <c r="AX1723" s="13" t="s">
        <v>83</v>
      </c>
      <c r="AY1723" s="276" t="s">
        <v>184</v>
      </c>
    </row>
    <row r="1724" s="14" customFormat="1">
      <c r="A1724" s="14"/>
      <c r="B1724" s="277"/>
      <c r="C1724" s="278"/>
      <c r="D1724" s="258" t="s">
        <v>271</v>
      </c>
      <c r="E1724" s="279" t="s">
        <v>1</v>
      </c>
      <c r="F1724" s="280" t="s">
        <v>273</v>
      </c>
      <c r="G1724" s="278"/>
      <c r="H1724" s="281">
        <v>425</v>
      </c>
      <c r="I1724" s="282"/>
      <c r="J1724" s="278"/>
      <c r="K1724" s="278"/>
      <c r="L1724" s="283"/>
      <c r="M1724" s="284"/>
      <c r="N1724" s="285"/>
      <c r="O1724" s="285"/>
      <c r="P1724" s="285"/>
      <c r="Q1724" s="285"/>
      <c r="R1724" s="285"/>
      <c r="S1724" s="285"/>
      <c r="T1724" s="286"/>
      <c r="U1724" s="14"/>
      <c r="V1724" s="14"/>
      <c r="W1724" s="14"/>
      <c r="X1724" s="14"/>
      <c r="Y1724" s="14"/>
      <c r="Z1724" s="14"/>
      <c r="AA1724" s="14"/>
      <c r="AB1724" s="14"/>
      <c r="AC1724" s="14"/>
      <c r="AD1724" s="14"/>
      <c r="AE1724" s="14"/>
      <c r="AT1724" s="287" t="s">
        <v>271</v>
      </c>
      <c r="AU1724" s="287" t="s">
        <v>91</v>
      </c>
      <c r="AV1724" s="14" t="s">
        <v>196</v>
      </c>
      <c r="AW1724" s="14" t="s">
        <v>38</v>
      </c>
      <c r="AX1724" s="14" t="s">
        <v>91</v>
      </c>
      <c r="AY1724" s="287" t="s">
        <v>184</v>
      </c>
    </row>
    <row r="1725" s="12" customFormat="1" ht="25.92" customHeight="1">
      <c r="A1725" s="12"/>
      <c r="B1725" s="229"/>
      <c r="C1725" s="230"/>
      <c r="D1725" s="231" t="s">
        <v>82</v>
      </c>
      <c r="E1725" s="232" t="s">
        <v>2673</v>
      </c>
      <c r="F1725" s="232" t="s">
        <v>2674</v>
      </c>
      <c r="G1725" s="230"/>
      <c r="H1725" s="230"/>
      <c r="I1725" s="233"/>
      <c r="J1725" s="234">
        <f>BK1725</f>
        <v>0</v>
      </c>
      <c r="K1725" s="230"/>
      <c r="L1725" s="235"/>
      <c r="M1725" s="236"/>
      <c r="N1725" s="237"/>
      <c r="O1725" s="237"/>
      <c r="P1725" s="238">
        <f>SUM(P1726:P1733)</f>
        <v>0</v>
      </c>
      <c r="Q1725" s="237"/>
      <c r="R1725" s="238">
        <f>SUM(R1726:R1733)</f>
        <v>0</v>
      </c>
      <c r="S1725" s="237"/>
      <c r="T1725" s="239">
        <f>SUM(T1726:T1733)</f>
        <v>0</v>
      </c>
      <c r="U1725" s="12"/>
      <c r="V1725" s="12"/>
      <c r="W1725" s="12"/>
      <c r="X1725" s="12"/>
      <c r="Y1725" s="12"/>
      <c r="Z1725" s="12"/>
      <c r="AA1725" s="12"/>
      <c r="AB1725" s="12"/>
      <c r="AC1725" s="12"/>
      <c r="AD1725" s="12"/>
      <c r="AE1725" s="12"/>
      <c r="AR1725" s="240" t="s">
        <v>196</v>
      </c>
      <c r="AT1725" s="241" t="s">
        <v>82</v>
      </c>
      <c r="AU1725" s="241" t="s">
        <v>83</v>
      </c>
      <c r="AY1725" s="240" t="s">
        <v>184</v>
      </c>
      <c r="BK1725" s="242">
        <f>SUM(BK1726:BK1733)</f>
        <v>0</v>
      </c>
    </row>
    <row r="1726" s="2" customFormat="1" ht="21.75" customHeight="1">
      <c r="A1726" s="40"/>
      <c r="B1726" s="41"/>
      <c r="C1726" s="245" t="s">
        <v>2675</v>
      </c>
      <c r="D1726" s="245" t="s">
        <v>187</v>
      </c>
      <c r="E1726" s="246" t="s">
        <v>2676</v>
      </c>
      <c r="F1726" s="247" t="s">
        <v>2677</v>
      </c>
      <c r="G1726" s="248" t="s">
        <v>269</v>
      </c>
      <c r="H1726" s="249">
        <v>419.19</v>
      </c>
      <c r="I1726" s="250"/>
      <c r="J1726" s="251">
        <f>ROUND(I1726*H1726,2)</f>
        <v>0</v>
      </c>
      <c r="K1726" s="247" t="s">
        <v>284</v>
      </c>
      <c r="L1726" s="46"/>
      <c r="M1726" s="252" t="s">
        <v>1</v>
      </c>
      <c r="N1726" s="253" t="s">
        <v>49</v>
      </c>
      <c r="O1726" s="93"/>
      <c r="P1726" s="254">
        <f>O1726*H1726</f>
        <v>0</v>
      </c>
      <c r="Q1726" s="254">
        <v>0</v>
      </c>
      <c r="R1726" s="254">
        <f>Q1726*H1726</f>
        <v>0</v>
      </c>
      <c r="S1726" s="254">
        <v>0</v>
      </c>
      <c r="T1726" s="255">
        <f>S1726*H1726</f>
        <v>0</v>
      </c>
      <c r="U1726" s="40"/>
      <c r="V1726" s="40"/>
      <c r="W1726" s="40"/>
      <c r="X1726" s="40"/>
      <c r="Y1726" s="40"/>
      <c r="Z1726" s="40"/>
      <c r="AA1726" s="40"/>
      <c r="AB1726" s="40"/>
      <c r="AC1726" s="40"/>
      <c r="AD1726" s="40"/>
      <c r="AE1726" s="40"/>
      <c r="AR1726" s="256" t="s">
        <v>411</v>
      </c>
      <c r="AT1726" s="256" t="s">
        <v>187</v>
      </c>
      <c r="AU1726" s="256" t="s">
        <v>91</v>
      </c>
      <c r="AY1726" s="18" t="s">
        <v>184</v>
      </c>
      <c r="BE1726" s="257">
        <f>IF(N1726="základní",J1726,0)</f>
        <v>0</v>
      </c>
      <c r="BF1726" s="257">
        <f>IF(N1726="snížená",J1726,0)</f>
        <v>0</v>
      </c>
      <c r="BG1726" s="257">
        <f>IF(N1726="zákl. přenesená",J1726,0)</f>
        <v>0</v>
      </c>
      <c r="BH1726" s="257">
        <f>IF(N1726="sníž. přenesená",J1726,0)</f>
        <v>0</v>
      </c>
      <c r="BI1726" s="257">
        <f>IF(N1726="nulová",J1726,0)</f>
        <v>0</v>
      </c>
      <c r="BJ1726" s="18" t="s">
        <v>99</v>
      </c>
      <c r="BK1726" s="257">
        <f>ROUND(I1726*H1726,2)</f>
        <v>0</v>
      </c>
      <c r="BL1726" s="18" t="s">
        <v>411</v>
      </c>
      <c r="BM1726" s="256" t="s">
        <v>2678</v>
      </c>
    </row>
    <row r="1727" s="2" customFormat="1">
      <c r="A1727" s="40"/>
      <c r="B1727" s="41"/>
      <c r="C1727" s="42"/>
      <c r="D1727" s="258" t="s">
        <v>194</v>
      </c>
      <c r="E1727" s="42"/>
      <c r="F1727" s="259" t="s">
        <v>2679</v>
      </c>
      <c r="G1727" s="42"/>
      <c r="H1727" s="42"/>
      <c r="I1727" s="156"/>
      <c r="J1727" s="42"/>
      <c r="K1727" s="42"/>
      <c r="L1727" s="46"/>
      <c r="M1727" s="260"/>
      <c r="N1727" s="261"/>
      <c r="O1727" s="93"/>
      <c r="P1727" s="93"/>
      <c r="Q1727" s="93"/>
      <c r="R1727" s="93"/>
      <c r="S1727" s="93"/>
      <c r="T1727" s="94"/>
      <c r="U1727" s="40"/>
      <c r="V1727" s="40"/>
      <c r="W1727" s="40"/>
      <c r="X1727" s="40"/>
      <c r="Y1727" s="40"/>
      <c r="Z1727" s="40"/>
      <c r="AA1727" s="40"/>
      <c r="AB1727" s="40"/>
      <c r="AC1727" s="40"/>
      <c r="AD1727" s="40"/>
      <c r="AE1727" s="40"/>
      <c r="AT1727" s="18" t="s">
        <v>194</v>
      </c>
      <c r="AU1727" s="18" t="s">
        <v>91</v>
      </c>
    </row>
    <row r="1728" s="13" customFormat="1">
      <c r="A1728" s="13"/>
      <c r="B1728" s="266"/>
      <c r="C1728" s="267"/>
      <c r="D1728" s="258" t="s">
        <v>271</v>
      </c>
      <c r="E1728" s="268" t="s">
        <v>1</v>
      </c>
      <c r="F1728" s="269" t="s">
        <v>2680</v>
      </c>
      <c r="G1728" s="267"/>
      <c r="H1728" s="270">
        <v>419.19</v>
      </c>
      <c r="I1728" s="271"/>
      <c r="J1728" s="267"/>
      <c r="K1728" s="267"/>
      <c r="L1728" s="272"/>
      <c r="M1728" s="273"/>
      <c r="N1728" s="274"/>
      <c r="O1728" s="274"/>
      <c r="P1728" s="274"/>
      <c r="Q1728" s="274"/>
      <c r="R1728" s="274"/>
      <c r="S1728" s="274"/>
      <c r="T1728" s="275"/>
      <c r="U1728" s="13"/>
      <c r="V1728" s="13"/>
      <c r="W1728" s="13"/>
      <c r="X1728" s="13"/>
      <c r="Y1728" s="13"/>
      <c r="Z1728" s="13"/>
      <c r="AA1728" s="13"/>
      <c r="AB1728" s="13"/>
      <c r="AC1728" s="13"/>
      <c r="AD1728" s="13"/>
      <c r="AE1728" s="13"/>
      <c r="AT1728" s="276" t="s">
        <v>271</v>
      </c>
      <c r="AU1728" s="276" t="s">
        <v>91</v>
      </c>
      <c r="AV1728" s="13" t="s">
        <v>99</v>
      </c>
      <c r="AW1728" s="13" t="s">
        <v>38</v>
      </c>
      <c r="AX1728" s="13" t="s">
        <v>83</v>
      </c>
      <c r="AY1728" s="276" t="s">
        <v>184</v>
      </c>
    </row>
    <row r="1729" s="14" customFormat="1">
      <c r="A1729" s="14"/>
      <c r="B1729" s="277"/>
      <c r="C1729" s="278"/>
      <c r="D1729" s="258" t="s">
        <v>271</v>
      </c>
      <c r="E1729" s="279" t="s">
        <v>1</v>
      </c>
      <c r="F1729" s="280" t="s">
        <v>273</v>
      </c>
      <c r="G1729" s="278"/>
      <c r="H1729" s="281">
        <v>419.19</v>
      </c>
      <c r="I1729" s="282"/>
      <c r="J1729" s="278"/>
      <c r="K1729" s="278"/>
      <c r="L1729" s="283"/>
      <c r="M1729" s="284"/>
      <c r="N1729" s="285"/>
      <c r="O1729" s="285"/>
      <c r="P1729" s="285"/>
      <c r="Q1729" s="285"/>
      <c r="R1729" s="285"/>
      <c r="S1729" s="285"/>
      <c r="T1729" s="286"/>
      <c r="U1729" s="14"/>
      <c r="V1729" s="14"/>
      <c r="W1729" s="14"/>
      <c r="X1729" s="14"/>
      <c r="Y1729" s="14"/>
      <c r="Z1729" s="14"/>
      <c r="AA1729" s="14"/>
      <c r="AB1729" s="14"/>
      <c r="AC1729" s="14"/>
      <c r="AD1729" s="14"/>
      <c r="AE1729" s="14"/>
      <c r="AT1729" s="287" t="s">
        <v>271</v>
      </c>
      <c r="AU1729" s="287" t="s">
        <v>91</v>
      </c>
      <c r="AV1729" s="14" t="s">
        <v>196</v>
      </c>
      <c r="AW1729" s="14" t="s">
        <v>38</v>
      </c>
      <c r="AX1729" s="14" t="s">
        <v>91</v>
      </c>
      <c r="AY1729" s="287" t="s">
        <v>184</v>
      </c>
    </row>
    <row r="1730" s="2" customFormat="1" ht="21.75" customHeight="1">
      <c r="A1730" s="40"/>
      <c r="B1730" s="41"/>
      <c r="C1730" s="245" t="s">
        <v>2681</v>
      </c>
      <c r="D1730" s="245" t="s">
        <v>187</v>
      </c>
      <c r="E1730" s="246" t="s">
        <v>2682</v>
      </c>
      <c r="F1730" s="247" t="s">
        <v>2683</v>
      </c>
      <c r="G1730" s="248" t="s">
        <v>269</v>
      </c>
      <c r="H1730" s="249">
        <v>595.56700000000001</v>
      </c>
      <c r="I1730" s="250"/>
      <c r="J1730" s="251">
        <f>ROUND(I1730*H1730,2)</f>
        <v>0</v>
      </c>
      <c r="K1730" s="247" t="s">
        <v>284</v>
      </c>
      <c r="L1730" s="46"/>
      <c r="M1730" s="252" t="s">
        <v>1</v>
      </c>
      <c r="N1730" s="253" t="s">
        <v>49</v>
      </c>
      <c r="O1730" s="93"/>
      <c r="P1730" s="254">
        <f>O1730*H1730</f>
        <v>0</v>
      </c>
      <c r="Q1730" s="254">
        <v>0</v>
      </c>
      <c r="R1730" s="254">
        <f>Q1730*H1730</f>
        <v>0</v>
      </c>
      <c r="S1730" s="254">
        <v>0</v>
      </c>
      <c r="T1730" s="255">
        <f>S1730*H1730</f>
        <v>0</v>
      </c>
      <c r="U1730" s="40"/>
      <c r="V1730" s="40"/>
      <c r="W1730" s="40"/>
      <c r="X1730" s="40"/>
      <c r="Y1730" s="40"/>
      <c r="Z1730" s="40"/>
      <c r="AA1730" s="40"/>
      <c r="AB1730" s="40"/>
      <c r="AC1730" s="40"/>
      <c r="AD1730" s="40"/>
      <c r="AE1730" s="40"/>
      <c r="AR1730" s="256" t="s">
        <v>411</v>
      </c>
      <c r="AT1730" s="256" t="s">
        <v>187</v>
      </c>
      <c r="AU1730" s="256" t="s">
        <v>91</v>
      </c>
      <c r="AY1730" s="18" t="s">
        <v>184</v>
      </c>
      <c r="BE1730" s="257">
        <f>IF(N1730="základní",J1730,0)</f>
        <v>0</v>
      </c>
      <c r="BF1730" s="257">
        <f>IF(N1730="snížená",J1730,0)</f>
        <v>0</v>
      </c>
      <c r="BG1730" s="257">
        <f>IF(N1730="zákl. přenesená",J1730,0)</f>
        <v>0</v>
      </c>
      <c r="BH1730" s="257">
        <f>IF(N1730="sníž. přenesená",J1730,0)</f>
        <v>0</v>
      </c>
      <c r="BI1730" s="257">
        <f>IF(N1730="nulová",J1730,0)</f>
        <v>0</v>
      </c>
      <c r="BJ1730" s="18" t="s">
        <v>99</v>
      </c>
      <c r="BK1730" s="257">
        <f>ROUND(I1730*H1730,2)</f>
        <v>0</v>
      </c>
      <c r="BL1730" s="18" t="s">
        <v>411</v>
      </c>
      <c r="BM1730" s="256" t="s">
        <v>2684</v>
      </c>
    </row>
    <row r="1731" s="2" customFormat="1">
      <c r="A1731" s="40"/>
      <c r="B1731" s="41"/>
      <c r="C1731" s="42"/>
      <c r="D1731" s="258" t="s">
        <v>194</v>
      </c>
      <c r="E1731" s="42"/>
      <c r="F1731" s="259" t="s">
        <v>2679</v>
      </c>
      <c r="G1731" s="42"/>
      <c r="H1731" s="42"/>
      <c r="I1731" s="156"/>
      <c r="J1731" s="42"/>
      <c r="K1731" s="42"/>
      <c r="L1731" s="46"/>
      <c r="M1731" s="260"/>
      <c r="N1731" s="261"/>
      <c r="O1731" s="93"/>
      <c r="P1731" s="93"/>
      <c r="Q1731" s="93"/>
      <c r="R1731" s="93"/>
      <c r="S1731" s="93"/>
      <c r="T1731" s="94"/>
      <c r="U1731" s="40"/>
      <c r="V1731" s="40"/>
      <c r="W1731" s="40"/>
      <c r="X1731" s="40"/>
      <c r="Y1731" s="40"/>
      <c r="Z1731" s="40"/>
      <c r="AA1731" s="40"/>
      <c r="AB1731" s="40"/>
      <c r="AC1731" s="40"/>
      <c r="AD1731" s="40"/>
      <c r="AE1731" s="40"/>
      <c r="AT1731" s="18" t="s">
        <v>194</v>
      </c>
      <c r="AU1731" s="18" t="s">
        <v>91</v>
      </c>
    </row>
    <row r="1732" s="13" customFormat="1">
      <c r="A1732" s="13"/>
      <c r="B1732" s="266"/>
      <c r="C1732" s="267"/>
      <c r="D1732" s="258" t="s">
        <v>271</v>
      </c>
      <c r="E1732" s="268" t="s">
        <v>1</v>
      </c>
      <c r="F1732" s="269" t="s">
        <v>2685</v>
      </c>
      <c r="G1732" s="267"/>
      <c r="H1732" s="270">
        <v>595.56700000000001</v>
      </c>
      <c r="I1732" s="271"/>
      <c r="J1732" s="267"/>
      <c r="K1732" s="267"/>
      <c r="L1732" s="272"/>
      <c r="M1732" s="273"/>
      <c r="N1732" s="274"/>
      <c r="O1732" s="274"/>
      <c r="P1732" s="274"/>
      <c r="Q1732" s="274"/>
      <c r="R1732" s="274"/>
      <c r="S1732" s="274"/>
      <c r="T1732" s="275"/>
      <c r="U1732" s="13"/>
      <c r="V1732" s="13"/>
      <c r="W1732" s="13"/>
      <c r="X1732" s="13"/>
      <c r="Y1732" s="13"/>
      <c r="Z1732" s="13"/>
      <c r="AA1732" s="13"/>
      <c r="AB1732" s="13"/>
      <c r="AC1732" s="13"/>
      <c r="AD1732" s="13"/>
      <c r="AE1732" s="13"/>
      <c r="AT1732" s="276" t="s">
        <v>271</v>
      </c>
      <c r="AU1732" s="276" t="s">
        <v>91</v>
      </c>
      <c r="AV1732" s="13" t="s">
        <v>99</v>
      </c>
      <c r="AW1732" s="13" t="s">
        <v>38</v>
      </c>
      <c r="AX1732" s="13" t="s">
        <v>83</v>
      </c>
      <c r="AY1732" s="276" t="s">
        <v>184</v>
      </c>
    </row>
    <row r="1733" s="14" customFormat="1">
      <c r="A1733" s="14"/>
      <c r="B1733" s="277"/>
      <c r="C1733" s="278"/>
      <c r="D1733" s="258" t="s">
        <v>271</v>
      </c>
      <c r="E1733" s="279" t="s">
        <v>1</v>
      </c>
      <c r="F1733" s="280" t="s">
        <v>273</v>
      </c>
      <c r="G1733" s="278"/>
      <c r="H1733" s="281">
        <v>595.56700000000001</v>
      </c>
      <c r="I1733" s="282"/>
      <c r="J1733" s="278"/>
      <c r="K1733" s="278"/>
      <c r="L1733" s="283"/>
      <c r="M1733" s="284"/>
      <c r="N1733" s="285"/>
      <c r="O1733" s="285"/>
      <c r="P1733" s="285"/>
      <c r="Q1733" s="285"/>
      <c r="R1733" s="285"/>
      <c r="S1733" s="285"/>
      <c r="T1733" s="286"/>
      <c r="U1733" s="14"/>
      <c r="V1733" s="14"/>
      <c r="W1733" s="14"/>
      <c r="X1733" s="14"/>
      <c r="Y1733" s="14"/>
      <c r="Z1733" s="14"/>
      <c r="AA1733" s="14"/>
      <c r="AB1733" s="14"/>
      <c r="AC1733" s="14"/>
      <c r="AD1733" s="14"/>
      <c r="AE1733" s="14"/>
      <c r="AT1733" s="287" t="s">
        <v>271</v>
      </c>
      <c r="AU1733" s="287" t="s">
        <v>91</v>
      </c>
      <c r="AV1733" s="14" t="s">
        <v>196</v>
      </c>
      <c r="AW1733" s="14" t="s">
        <v>38</v>
      </c>
      <c r="AX1733" s="14" t="s">
        <v>91</v>
      </c>
      <c r="AY1733" s="287" t="s">
        <v>184</v>
      </c>
    </row>
    <row r="1734" s="12" customFormat="1" ht="25.92" customHeight="1">
      <c r="A1734" s="12"/>
      <c r="B1734" s="229"/>
      <c r="C1734" s="230"/>
      <c r="D1734" s="231" t="s">
        <v>82</v>
      </c>
      <c r="E1734" s="232" t="s">
        <v>2686</v>
      </c>
      <c r="F1734" s="232" t="s">
        <v>2686</v>
      </c>
      <c r="G1734" s="230"/>
      <c r="H1734" s="230"/>
      <c r="I1734" s="233"/>
      <c r="J1734" s="234">
        <f>BK1734</f>
        <v>0</v>
      </c>
      <c r="K1734" s="230"/>
      <c r="L1734" s="235"/>
      <c r="M1734" s="236"/>
      <c r="N1734" s="237"/>
      <c r="O1734" s="237"/>
      <c r="P1734" s="238">
        <f>P1735+P1741+P1746</f>
        <v>0</v>
      </c>
      <c r="Q1734" s="237"/>
      <c r="R1734" s="238">
        <f>R1735+R1741+R1746</f>
        <v>0</v>
      </c>
      <c r="S1734" s="237"/>
      <c r="T1734" s="239">
        <f>T1735+T1741+T1746</f>
        <v>0</v>
      </c>
      <c r="U1734" s="12"/>
      <c r="V1734" s="12"/>
      <c r="W1734" s="12"/>
      <c r="X1734" s="12"/>
      <c r="Y1734" s="12"/>
      <c r="Z1734" s="12"/>
      <c r="AA1734" s="12"/>
      <c r="AB1734" s="12"/>
      <c r="AC1734" s="12"/>
      <c r="AD1734" s="12"/>
      <c r="AE1734" s="12"/>
      <c r="AR1734" s="240" t="s">
        <v>196</v>
      </c>
      <c r="AT1734" s="241" t="s">
        <v>82</v>
      </c>
      <c r="AU1734" s="241" t="s">
        <v>83</v>
      </c>
      <c r="AY1734" s="240" t="s">
        <v>184</v>
      </c>
      <c r="BK1734" s="242">
        <f>BK1735+BK1741+BK1746</f>
        <v>0</v>
      </c>
    </row>
    <row r="1735" s="12" customFormat="1" ht="22.8" customHeight="1">
      <c r="A1735" s="12"/>
      <c r="B1735" s="229"/>
      <c r="C1735" s="230"/>
      <c r="D1735" s="231" t="s">
        <v>82</v>
      </c>
      <c r="E1735" s="243" t="s">
        <v>2687</v>
      </c>
      <c r="F1735" s="243" t="s">
        <v>2688</v>
      </c>
      <c r="G1735" s="230"/>
      <c r="H1735" s="230"/>
      <c r="I1735" s="233"/>
      <c r="J1735" s="244">
        <f>BK1735</f>
        <v>0</v>
      </c>
      <c r="K1735" s="230"/>
      <c r="L1735" s="235"/>
      <c r="M1735" s="236"/>
      <c r="N1735" s="237"/>
      <c r="O1735" s="237"/>
      <c r="P1735" s="238">
        <f>SUM(P1736:P1740)</f>
        <v>0</v>
      </c>
      <c r="Q1735" s="237"/>
      <c r="R1735" s="238">
        <f>SUM(R1736:R1740)</f>
        <v>0</v>
      </c>
      <c r="S1735" s="237"/>
      <c r="T1735" s="239">
        <f>SUM(T1736:T1740)</f>
        <v>0</v>
      </c>
      <c r="U1735" s="12"/>
      <c r="V1735" s="12"/>
      <c r="W1735" s="12"/>
      <c r="X1735" s="12"/>
      <c r="Y1735" s="12"/>
      <c r="Z1735" s="12"/>
      <c r="AA1735" s="12"/>
      <c r="AB1735" s="12"/>
      <c r="AC1735" s="12"/>
      <c r="AD1735" s="12"/>
      <c r="AE1735" s="12"/>
      <c r="AR1735" s="240" t="s">
        <v>196</v>
      </c>
      <c r="AT1735" s="241" t="s">
        <v>82</v>
      </c>
      <c r="AU1735" s="241" t="s">
        <v>91</v>
      </c>
      <c r="AY1735" s="240" t="s">
        <v>184</v>
      </c>
      <c r="BK1735" s="242">
        <f>SUM(BK1736:BK1740)</f>
        <v>0</v>
      </c>
    </row>
    <row r="1736" s="2" customFormat="1" ht="16.5" customHeight="1">
      <c r="A1736" s="40"/>
      <c r="B1736" s="41"/>
      <c r="C1736" s="245" t="s">
        <v>2689</v>
      </c>
      <c r="D1736" s="245" t="s">
        <v>187</v>
      </c>
      <c r="E1736" s="246" t="s">
        <v>2690</v>
      </c>
      <c r="F1736" s="247" t="s">
        <v>2691</v>
      </c>
      <c r="G1736" s="248" t="s">
        <v>269</v>
      </c>
      <c r="H1736" s="249">
        <v>52.051000000000002</v>
      </c>
      <c r="I1736" s="250"/>
      <c r="J1736" s="251">
        <f>ROUND(I1736*H1736,2)</f>
        <v>0</v>
      </c>
      <c r="K1736" s="247" t="s">
        <v>284</v>
      </c>
      <c r="L1736" s="46"/>
      <c r="M1736" s="252" t="s">
        <v>1</v>
      </c>
      <c r="N1736" s="253" t="s">
        <v>49</v>
      </c>
      <c r="O1736" s="93"/>
      <c r="P1736" s="254">
        <f>O1736*H1736</f>
        <v>0</v>
      </c>
      <c r="Q1736" s="254">
        <v>0</v>
      </c>
      <c r="R1736" s="254">
        <f>Q1736*H1736</f>
        <v>0</v>
      </c>
      <c r="S1736" s="254">
        <v>0</v>
      </c>
      <c r="T1736" s="255">
        <f>S1736*H1736</f>
        <v>0</v>
      </c>
      <c r="U1736" s="40"/>
      <c r="V1736" s="40"/>
      <c r="W1736" s="40"/>
      <c r="X1736" s="40"/>
      <c r="Y1736" s="40"/>
      <c r="Z1736" s="40"/>
      <c r="AA1736" s="40"/>
      <c r="AB1736" s="40"/>
      <c r="AC1736" s="40"/>
      <c r="AD1736" s="40"/>
      <c r="AE1736" s="40"/>
      <c r="AR1736" s="256" t="s">
        <v>411</v>
      </c>
      <c r="AT1736" s="256" t="s">
        <v>187</v>
      </c>
      <c r="AU1736" s="256" t="s">
        <v>99</v>
      </c>
      <c r="AY1736" s="18" t="s">
        <v>184</v>
      </c>
      <c r="BE1736" s="257">
        <f>IF(N1736="základní",J1736,0)</f>
        <v>0</v>
      </c>
      <c r="BF1736" s="257">
        <f>IF(N1736="snížená",J1736,0)</f>
        <v>0</v>
      </c>
      <c r="BG1736" s="257">
        <f>IF(N1736="zákl. přenesená",J1736,0)</f>
        <v>0</v>
      </c>
      <c r="BH1736" s="257">
        <f>IF(N1736="sníž. přenesená",J1736,0)</f>
        <v>0</v>
      </c>
      <c r="BI1736" s="257">
        <f>IF(N1736="nulová",J1736,0)</f>
        <v>0</v>
      </c>
      <c r="BJ1736" s="18" t="s">
        <v>99</v>
      </c>
      <c r="BK1736" s="257">
        <f>ROUND(I1736*H1736,2)</f>
        <v>0</v>
      </c>
      <c r="BL1736" s="18" t="s">
        <v>411</v>
      </c>
      <c r="BM1736" s="256" t="s">
        <v>2692</v>
      </c>
    </row>
    <row r="1737" s="2" customFormat="1">
      <c r="A1737" s="40"/>
      <c r="B1737" s="41"/>
      <c r="C1737" s="42"/>
      <c r="D1737" s="258" t="s">
        <v>194</v>
      </c>
      <c r="E1737" s="42"/>
      <c r="F1737" s="259" t="s">
        <v>2693</v>
      </c>
      <c r="G1737" s="42"/>
      <c r="H1737" s="42"/>
      <c r="I1737" s="156"/>
      <c r="J1737" s="42"/>
      <c r="K1737" s="42"/>
      <c r="L1737" s="46"/>
      <c r="M1737" s="260"/>
      <c r="N1737" s="261"/>
      <c r="O1737" s="93"/>
      <c r="P1737" s="93"/>
      <c r="Q1737" s="93"/>
      <c r="R1737" s="93"/>
      <c r="S1737" s="93"/>
      <c r="T1737" s="94"/>
      <c r="U1737" s="40"/>
      <c r="V1737" s="40"/>
      <c r="W1737" s="40"/>
      <c r="X1737" s="40"/>
      <c r="Y1737" s="40"/>
      <c r="Z1737" s="40"/>
      <c r="AA1737" s="40"/>
      <c r="AB1737" s="40"/>
      <c r="AC1737" s="40"/>
      <c r="AD1737" s="40"/>
      <c r="AE1737" s="40"/>
      <c r="AT1737" s="18" t="s">
        <v>194</v>
      </c>
      <c r="AU1737" s="18" t="s">
        <v>99</v>
      </c>
    </row>
    <row r="1738" s="15" customFormat="1">
      <c r="A1738" s="15"/>
      <c r="B1738" s="288"/>
      <c r="C1738" s="289"/>
      <c r="D1738" s="258" t="s">
        <v>271</v>
      </c>
      <c r="E1738" s="290" t="s">
        <v>1</v>
      </c>
      <c r="F1738" s="291" t="s">
        <v>544</v>
      </c>
      <c r="G1738" s="289"/>
      <c r="H1738" s="290" t="s">
        <v>1</v>
      </c>
      <c r="I1738" s="292"/>
      <c r="J1738" s="289"/>
      <c r="K1738" s="289"/>
      <c r="L1738" s="293"/>
      <c r="M1738" s="294"/>
      <c r="N1738" s="295"/>
      <c r="O1738" s="295"/>
      <c r="P1738" s="295"/>
      <c r="Q1738" s="295"/>
      <c r="R1738" s="295"/>
      <c r="S1738" s="295"/>
      <c r="T1738" s="296"/>
      <c r="U1738" s="15"/>
      <c r="V1738" s="15"/>
      <c r="W1738" s="15"/>
      <c r="X1738" s="15"/>
      <c r="Y1738" s="15"/>
      <c r="Z1738" s="15"/>
      <c r="AA1738" s="15"/>
      <c r="AB1738" s="15"/>
      <c r="AC1738" s="15"/>
      <c r="AD1738" s="15"/>
      <c r="AE1738" s="15"/>
      <c r="AT1738" s="297" t="s">
        <v>271</v>
      </c>
      <c r="AU1738" s="297" t="s">
        <v>99</v>
      </c>
      <c r="AV1738" s="15" t="s">
        <v>91</v>
      </c>
      <c r="AW1738" s="15" t="s">
        <v>38</v>
      </c>
      <c r="AX1738" s="15" t="s">
        <v>83</v>
      </c>
      <c r="AY1738" s="297" t="s">
        <v>184</v>
      </c>
    </row>
    <row r="1739" s="13" customFormat="1">
      <c r="A1739" s="13"/>
      <c r="B1739" s="266"/>
      <c r="C1739" s="267"/>
      <c r="D1739" s="258" t="s">
        <v>271</v>
      </c>
      <c r="E1739" s="268" t="s">
        <v>1</v>
      </c>
      <c r="F1739" s="269" t="s">
        <v>2694</v>
      </c>
      <c r="G1739" s="267"/>
      <c r="H1739" s="270">
        <v>52.051000000000002</v>
      </c>
      <c r="I1739" s="271"/>
      <c r="J1739" s="267"/>
      <c r="K1739" s="267"/>
      <c r="L1739" s="272"/>
      <c r="M1739" s="273"/>
      <c r="N1739" s="274"/>
      <c r="O1739" s="274"/>
      <c r="P1739" s="274"/>
      <c r="Q1739" s="274"/>
      <c r="R1739" s="274"/>
      <c r="S1739" s="274"/>
      <c r="T1739" s="275"/>
      <c r="U1739" s="13"/>
      <c r="V1739" s="13"/>
      <c r="W1739" s="13"/>
      <c r="X1739" s="13"/>
      <c r="Y1739" s="13"/>
      <c r="Z1739" s="13"/>
      <c r="AA1739" s="13"/>
      <c r="AB1739" s="13"/>
      <c r="AC1739" s="13"/>
      <c r="AD1739" s="13"/>
      <c r="AE1739" s="13"/>
      <c r="AT1739" s="276" t="s">
        <v>271</v>
      </c>
      <c r="AU1739" s="276" t="s">
        <v>99</v>
      </c>
      <c r="AV1739" s="13" t="s">
        <v>99</v>
      </c>
      <c r="AW1739" s="13" t="s">
        <v>38</v>
      </c>
      <c r="AX1739" s="13" t="s">
        <v>83</v>
      </c>
      <c r="AY1739" s="276" t="s">
        <v>184</v>
      </c>
    </row>
    <row r="1740" s="14" customFormat="1">
      <c r="A1740" s="14"/>
      <c r="B1740" s="277"/>
      <c r="C1740" s="278"/>
      <c r="D1740" s="258" t="s">
        <v>271</v>
      </c>
      <c r="E1740" s="279" t="s">
        <v>1</v>
      </c>
      <c r="F1740" s="280" t="s">
        <v>273</v>
      </c>
      <c r="G1740" s="278"/>
      <c r="H1740" s="281">
        <v>52.051000000000002</v>
      </c>
      <c r="I1740" s="282"/>
      <c r="J1740" s="278"/>
      <c r="K1740" s="278"/>
      <c r="L1740" s="283"/>
      <c r="M1740" s="284"/>
      <c r="N1740" s="285"/>
      <c r="O1740" s="285"/>
      <c r="P1740" s="285"/>
      <c r="Q1740" s="285"/>
      <c r="R1740" s="285"/>
      <c r="S1740" s="285"/>
      <c r="T1740" s="286"/>
      <c r="U1740" s="14"/>
      <c r="V1740" s="14"/>
      <c r="W1740" s="14"/>
      <c r="X1740" s="14"/>
      <c r="Y1740" s="14"/>
      <c r="Z1740" s="14"/>
      <c r="AA1740" s="14"/>
      <c r="AB1740" s="14"/>
      <c r="AC1740" s="14"/>
      <c r="AD1740" s="14"/>
      <c r="AE1740" s="14"/>
      <c r="AT1740" s="287" t="s">
        <v>271</v>
      </c>
      <c r="AU1740" s="287" t="s">
        <v>99</v>
      </c>
      <c r="AV1740" s="14" t="s">
        <v>196</v>
      </c>
      <c r="AW1740" s="14" t="s">
        <v>38</v>
      </c>
      <c r="AX1740" s="14" t="s">
        <v>91</v>
      </c>
      <c r="AY1740" s="287" t="s">
        <v>184</v>
      </c>
    </row>
    <row r="1741" s="12" customFormat="1" ht="22.8" customHeight="1">
      <c r="A1741" s="12"/>
      <c r="B1741" s="229"/>
      <c r="C1741" s="230"/>
      <c r="D1741" s="231" t="s">
        <v>82</v>
      </c>
      <c r="E1741" s="243" t="s">
        <v>2695</v>
      </c>
      <c r="F1741" s="243" t="s">
        <v>2696</v>
      </c>
      <c r="G1741" s="230"/>
      <c r="H1741" s="230"/>
      <c r="I1741" s="233"/>
      <c r="J1741" s="244">
        <f>BK1741</f>
        <v>0</v>
      </c>
      <c r="K1741" s="230"/>
      <c r="L1741" s="235"/>
      <c r="M1741" s="236"/>
      <c r="N1741" s="237"/>
      <c r="O1741" s="237"/>
      <c r="P1741" s="238">
        <f>SUM(P1742:P1745)</f>
        <v>0</v>
      </c>
      <c r="Q1741" s="237"/>
      <c r="R1741" s="238">
        <f>SUM(R1742:R1745)</f>
        <v>0</v>
      </c>
      <c r="S1741" s="237"/>
      <c r="T1741" s="239">
        <f>SUM(T1742:T1745)</f>
        <v>0</v>
      </c>
      <c r="U1741" s="12"/>
      <c r="V1741" s="12"/>
      <c r="W1741" s="12"/>
      <c r="X1741" s="12"/>
      <c r="Y1741" s="12"/>
      <c r="Z1741" s="12"/>
      <c r="AA1741" s="12"/>
      <c r="AB1741" s="12"/>
      <c r="AC1741" s="12"/>
      <c r="AD1741" s="12"/>
      <c r="AE1741" s="12"/>
      <c r="AR1741" s="240" t="s">
        <v>196</v>
      </c>
      <c r="AT1741" s="241" t="s">
        <v>82</v>
      </c>
      <c r="AU1741" s="241" t="s">
        <v>91</v>
      </c>
      <c r="AY1741" s="240" t="s">
        <v>184</v>
      </c>
      <c r="BK1741" s="242">
        <f>SUM(BK1742:BK1745)</f>
        <v>0</v>
      </c>
    </row>
    <row r="1742" s="2" customFormat="1" ht="16.5" customHeight="1">
      <c r="A1742" s="40"/>
      <c r="B1742" s="41"/>
      <c r="C1742" s="245" t="s">
        <v>2697</v>
      </c>
      <c r="D1742" s="245" t="s">
        <v>187</v>
      </c>
      <c r="E1742" s="246" t="s">
        <v>2698</v>
      </c>
      <c r="F1742" s="247" t="s">
        <v>2699</v>
      </c>
      <c r="G1742" s="248" t="s">
        <v>190</v>
      </c>
      <c r="H1742" s="249">
        <v>1</v>
      </c>
      <c r="I1742" s="250"/>
      <c r="J1742" s="251">
        <f>ROUND(I1742*H1742,2)</f>
        <v>0</v>
      </c>
      <c r="K1742" s="247" t="s">
        <v>284</v>
      </c>
      <c r="L1742" s="46"/>
      <c r="M1742" s="252" t="s">
        <v>1</v>
      </c>
      <c r="N1742" s="253" t="s">
        <v>49</v>
      </c>
      <c r="O1742" s="93"/>
      <c r="P1742" s="254">
        <f>O1742*H1742</f>
        <v>0</v>
      </c>
      <c r="Q1742" s="254">
        <v>0</v>
      </c>
      <c r="R1742" s="254">
        <f>Q1742*H1742</f>
        <v>0</v>
      </c>
      <c r="S1742" s="254">
        <v>0</v>
      </c>
      <c r="T1742" s="255">
        <f>S1742*H1742</f>
        <v>0</v>
      </c>
      <c r="U1742" s="40"/>
      <c r="V1742" s="40"/>
      <c r="W1742" s="40"/>
      <c r="X1742" s="40"/>
      <c r="Y1742" s="40"/>
      <c r="Z1742" s="40"/>
      <c r="AA1742" s="40"/>
      <c r="AB1742" s="40"/>
      <c r="AC1742" s="40"/>
      <c r="AD1742" s="40"/>
      <c r="AE1742" s="40"/>
      <c r="AR1742" s="256" t="s">
        <v>196</v>
      </c>
      <c r="AT1742" s="256" t="s">
        <v>187</v>
      </c>
      <c r="AU1742" s="256" t="s">
        <v>99</v>
      </c>
      <c r="AY1742" s="18" t="s">
        <v>184</v>
      </c>
      <c r="BE1742" s="257">
        <f>IF(N1742="základní",J1742,0)</f>
        <v>0</v>
      </c>
      <c r="BF1742" s="257">
        <f>IF(N1742="snížená",J1742,0)</f>
        <v>0</v>
      </c>
      <c r="BG1742" s="257">
        <f>IF(N1742="zákl. přenesená",J1742,0)</f>
        <v>0</v>
      </c>
      <c r="BH1742" s="257">
        <f>IF(N1742="sníž. přenesená",J1742,0)</f>
        <v>0</v>
      </c>
      <c r="BI1742" s="257">
        <f>IF(N1742="nulová",J1742,0)</f>
        <v>0</v>
      </c>
      <c r="BJ1742" s="18" t="s">
        <v>99</v>
      </c>
      <c r="BK1742" s="257">
        <f>ROUND(I1742*H1742,2)</f>
        <v>0</v>
      </c>
      <c r="BL1742" s="18" t="s">
        <v>196</v>
      </c>
      <c r="BM1742" s="256" t="s">
        <v>2700</v>
      </c>
    </row>
    <row r="1743" s="2" customFormat="1">
      <c r="A1743" s="40"/>
      <c r="B1743" s="41"/>
      <c r="C1743" s="42"/>
      <c r="D1743" s="258" t="s">
        <v>194</v>
      </c>
      <c r="E1743" s="42"/>
      <c r="F1743" s="259" t="s">
        <v>2701</v>
      </c>
      <c r="G1743" s="42"/>
      <c r="H1743" s="42"/>
      <c r="I1743" s="156"/>
      <c r="J1743" s="42"/>
      <c r="K1743" s="42"/>
      <c r="L1743" s="46"/>
      <c r="M1743" s="260"/>
      <c r="N1743" s="261"/>
      <c r="O1743" s="93"/>
      <c r="P1743" s="93"/>
      <c r="Q1743" s="93"/>
      <c r="R1743" s="93"/>
      <c r="S1743" s="93"/>
      <c r="T1743" s="94"/>
      <c r="U1743" s="40"/>
      <c r="V1743" s="40"/>
      <c r="W1743" s="40"/>
      <c r="X1743" s="40"/>
      <c r="Y1743" s="40"/>
      <c r="Z1743" s="40"/>
      <c r="AA1743" s="40"/>
      <c r="AB1743" s="40"/>
      <c r="AC1743" s="40"/>
      <c r="AD1743" s="40"/>
      <c r="AE1743" s="40"/>
      <c r="AT1743" s="18" t="s">
        <v>194</v>
      </c>
      <c r="AU1743" s="18" t="s">
        <v>99</v>
      </c>
    </row>
    <row r="1744" s="2" customFormat="1" ht="16.5" customHeight="1">
      <c r="A1744" s="40"/>
      <c r="B1744" s="41"/>
      <c r="C1744" s="245" t="s">
        <v>2702</v>
      </c>
      <c r="D1744" s="245" t="s">
        <v>187</v>
      </c>
      <c r="E1744" s="246" t="s">
        <v>2703</v>
      </c>
      <c r="F1744" s="247" t="s">
        <v>2704</v>
      </c>
      <c r="G1744" s="248" t="s">
        <v>1882</v>
      </c>
      <c r="H1744" s="249">
        <v>1</v>
      </c>
      <c r="I1744" s="250"/>
      <c r="J1744" s="251">
        <f>ROUND(I1744*H1744,2)</f>
        <v>0</v>
      </c>
      <c r="K1744" s="247" t="s">
        <v>284</v>
      </c>
      <c r="L1744" s="46"/>
      <c r="M1744" s="252" t="s">
        <v>1</v>
      </c>
      <c r="N1744" s="253" t="s">
        <v>49</v>
      </c>
      <c r="O1744" s="93"/>
      <c r="P1744" s="254">
        <f>O1744*H1744</f>
        <v>0</v>
      </c>
      <c r="Q1744" s="254">
        <v>0</v>
      </c>
      <c r="R1744" s="254">
        <f>Q1744*H1744</f>
        <v>0</v>
      </c>
      <c r="S1744" s="254">
        <v>0</v>
      </c>
      <c r="T1744" s="255">
        <f>S1744*H1744</f>
        <v>0</v>
      </c>
      <c r="U1744" s="40"/>
      <c r="V1744" s="40"/>
      <c r="W1744" s="40"/>
      <c r="X1744" s="40"/>
      <c r="Y1744" s="40"/>
      <c r="Z1744" s="40"/>
      <c r="AA1744" s="40"/>
      <c r="AB1744" s="40"/>
      <c r="AC1744" s="40"/>
      <c r="AD1744" s="40"/>
      <c r="AE1744" s="40"/>
      <c r="AR1744" s="256" t="s">
        <v>196</v>
      </c>
      <c r="AT1744" s="256" t="s">
        <v>187</v>
      </c>
      <c r="AU1744" s="256" t="s">
        <v>99</v>
      </c>
      <c r="AY1744" s="18" t="s">
        <v>184</v>
      </c>
      <c r="BE1744" s="257">
        <f>IF(N1744="základní",J1744,0)</f>
        <v>0</v>
      </c>
      <c r="BF1744" s="257">
        <f>IF(N1744="snížená",J1744,0)</f>
        <v>0</v>
      </c>
      <c r="BG1744" s="257">
        <f>IF(N1744="zákl. přenesená",J1744,0)</f>
        <v>0</v>
      </c>
      <c r="BH1744" s="257">
        <f>IF(N1744="sníž. přenesená",J1744,0)</f>
        <v>0</v>
      </c>
      <c r="BI1744" s="257">
        <f>IF(N1744="nulová",J1744,0)</f>
        <v>0</v>
      </c>
      <c r="BJ1744" s="18" t="s">
        <v>99</v>
      </c>
      <c r="BK1744" s="257">
        <f>ROUND(I1744*H1744,2)</f>
        <v>0</v>
      </c>
      <c r="BL1744" s="18" t="s">
        <v>196</v>
      </c>
      <c r="BM1744" s="256" t="s">
        <v>2705</v>
      </c>
    </row>
    <row r="1745" s="2" customFormat="1">
      <c r="A1745" s="40"/>
      <c r="B1745" s="41"/>
      <c r="C1745" s="42"/>
      <c r="D1745" s="258" t="s">
        <v>194</v>
      </c>
      <c r="E1745" s="42"/>
      <c r="F1745" s="259" t="s">
        <v>2701</v>
      </c>
      <c r="G1745" s="42"/>
      <c r="H1745" s="42"/>
      <c r="I1745" s="156"/>
      <c r="J1745" s="42"/>
      <c r="K1745" s="42"/>
      <c r="L1745" s="46"/>
      <c r="M1745" s="260"/>
      <c r="N1745" s="261"/>
      <c r="O1745" s="93"/>
      <c r="P1745" s="93"/>
      <c r="Q1745" s="93"/>
      <c r="R1745" s="93"/>
      <c r="S1745" s="93"/>
      <c r="T1745" s="94"/>
      <c r="U1745" s="40"/>
      <c r="V1745" s="40"/>
      <c r="W1745" s="40"/>
      <c r="X1745" s="40"/>
      <c r="Y1745" s="40"/>
      <c r="Z1745" s="40"/>
      <c r="AA1745" s="40"/>
      <c r="AB1745" s="40"/>
      <c r="AC1745" s="40"/>
      <c r="AD1745" s="40"/>
      <c r="AE1745" s="40"/>
      <c r="AT1745" s="18" t="s">
        <v>194</v>
      </c>
      <c r="AU1745" s="18" t="s">
        <v>99</v>
      </c>
    </row>
    <row r="1746" s="12" customFormat="1" ht="22.8" customHeight="1">
      <c r="A1746" s="12"/>
      <c r="B1746" s="229"/>
      <c r="C1746" s="230"/>
      <c r="D1746" s="231" t="s">
        <v>82</v>
      </c>
      <c r="E1746" s="243" t="s">
        <v>2706</v>
      </c>
      <c r="F1746" s="243" t="s">
        <v>2707</v>
      </c>
      <c r="G1746" s="230"/>
      <c r="H1746" s="230"/>
      <c r="I1746" s="233"/>
      <c r="J1746" s="244">
        <f>BK1746</f>
        <v>0</v>
      </c>
      <c r="K1746" s="230"/>
      <c r="L1746" s="235"/>
      <c r="M1746" s="236"/>
      <c r="N1746" s="237"/>
      <c r="O1746" s="237"/>
      <c r="P1746" s="238">
        <f>SUM(P1747:P1904)</f>
        <v>0</v>
      </c>
      <c r="Q1746" s="237"/>
      <c r="R1746" s="238">
        <f>SUM(R1747:R1904)</f>
        <v>0</v>
      </c>
      <c r="S1746" s="237"/>
      <c r="T1746" s="239">
        <f>SUM(T1747:T1904)</f>
        <v>0</v>
      </c>
      <c r="U1746" s="12"/>
      <c r="V1746" s="12"/>
      <c r="W1746" s="12"/>
      <c r="X1746" s="12"/>
      <c r="Y1746" s="12"/>
      <c r="Z1746" s="12"/>
      <c r="AA1746" s="12"/>
      <c r="AB1746" s="12"/>
      <c r="AC1746" s="12"/>
      <c r="AD1746" s="12"/>
      <c r="AE1746" s="12"/>
      <c r="AR1746" s="240" t="s">
        <v>196</v>
      </c>
      <c r="AT1746" s="241" t="s">
        <v>82</v>
      </c>
      <c r="AU1746" s="241" t="s">
        <v>91</v>
      </c>
      <c r="AY1746" s="240" t="s">
        <v>184</v>
      </c>
      <c r="BK1746" s="242">
        <f>SUM(BK1747:BK1904)</f>
        <v>0</v>
      </c>
    </row>
    <row r="1747" s="2" customFormat="1" ht="16.5" customHeight="1">
      <c r="A1747" s="40"/>
      <c r="B1747" s="41"/>
      <c r="C1747" s="245" t="s">
        <v>2708</v>
      </c>
      <c r="D1747" s="245" t="s">
        <v>187</v>
      </c>
      <c r="E1747" s="246" t="s">
        <v>2709</v>
      </c>
      <c r="F1747" s="247" t="s">
        <v>2710</v>
      </c>
      <c r="G1747" s="248" t="s">
        <v>1882</v>
      </c>
      <c r="H1747" s="249">
        <v>32</v>
      </c>
      <c r="I1747" s="250"/>
      <c r="J1747" s="251">
        <f>ROUND(I1747*H1747,2)</f>
        <v>0</v>
      </c>
      <c r="K1747" s="247" t="s">
        <v>284</v>
      </c>
      <c r="L1747" s="46"/>
      <c r="M1747" s="252" t="s">
        <v>1</v>
      </c>
      <c r="N1747" s="253" t="s">
        <v>49</v>
      </c>
      <c r="O1747" s="93"/>
      <c r="P1747" s="254">
        <f>O1747*H1747</f>
        <v>0</v>
      </c>
      <c r="Q1747" s="254">
        <v>0</v>
      </c>
      <c r="R1747" s="254">
        <f>Q1747*H1747</f>
        <v>0</v>
      </c>
      <c r="S1747" s="254">
        <v>0</v>
      </c>
      <c r="T1747" s="255">
        <f>S1747*H1747</f>
        <v>0</v>
      </c>
      <c r="U1747" s="40"/>
      <c r="V1747" s="40"/>
      <c r="W1747" s="40"/>
      <c r="X1747" s="40"/>
      <c r="Y1747" s="40"/>
      <c r="Z1747" s="40"/>
      <c r="AA1747" s="40"/>
      <c r="AB1747" s="40"/>
      <c r="AC1747" s="40"/>
      <c r="AD1747" s="40"/>
      <c r="AE1747" s="40"/>
      <c r="AR1747" s="256" t="s">
        <v>196</v>
      </c>
      <c r="AT1747" s="256" t="s">
        <v>187</v>
      </c>
      <c r="AU1747" s="256" t="s">
        <v>99</v>
      </c>
      <c r="AY1747" s="18" t="s">
        <v>184</v>
      </c>
      <c r="BE1747" s="257">
        <f>IF(N1747="základní",J1747,0)</f>
        <v>0</v>
      </c>
      <c r="BF1747" s="257">
        <f>IF(N1747="snížená",J1747,0)</f>
        <v>0</v>
      </c>
      <c r="BG1747" s="257">
        <f>IF(N1747="zákl. přenesená",J1747,0)</f>
        <v>0</v>
      </c>
      <c r="BH1747" s="257">
        <f>IF(N1747="sníž. přenesená",J1747,0)</f>
        <v>0</v>
      </c>
      <c r="BI1747" s="257">
        <f>IF(N1747="nulová",J1747,0)</f>
        <v>0</v>
      </c>
      <c r="BJ1747" s="18" t="s">
        <v>99</v>
      </c>
      <c r="BK1747" s="257">
        <f>ROUND(I1747*H1747,2)</f>
        <v>0</v>
      </c>
      <c r="BL1747" s="18" t="s">
        <v>196</v>
      </c>
      <c r="BM1747" s="256" t="s">
        <v>2711</v>
      </c>
    </row>
    <row r="1748" s="2" customFormat="1">
      <c r="A1748" s="40"/>
      <c r="B1748" s="41"/>
      <c r="C1748" s="42"/>
      <c r="D1748" s="258" t="s">
        <v>194</v>
      </c>
      <c r="E1748" s="42"/>
      <c r="F1748" s="259" t="s">
        <v>2712</v>
      </c>
      <c r="G1748" s="42"/>
      <c r="H1748" s="42"/>
      <c r="I1748" s="156"/>
      <c r="J1748" s="42"/>
      <c r="K1748" s="42"/>
      <c r="L1748" s="46"/>
      <c r="M1748" s="260"/>
      <c r="N1748" s="261"/>
      <c r="O1748" s="93"/>
      <c r="P1748" s="93"/>
      <c r="Q1748" s="93"/>
      <c r="R1748" s="93"/>
      <c r="S1748" s="93"/>
      <c r="T1748" s="94"/>
      <c r="U1748" s="40"/>
      <c r="V1748" s="40"/>
      <c r="W1748" s="40"/>
      <c r="X1748" s="40"/>
      <c r="Y1748" s="40"/>
      <c r="Z1748" s="40"/>
      <c r="AA1748" s="40"/>
      <c r="AB1748" s="40"/>
      <c r="AC1748" s="40"/>
      <c r="AD1748" s="40"/>
      <c r="AE1748" s="40"/>
      <c r="AT1748" s="18" t="s">
        <v>194</v>
      </c>
      <c r="AU1748" s="18" t="s">
        <v>99</v>
      </c>
    </row>
    <row r="1749" s="2" customFormat="1" ht="16.5" customHeight="1">
      <c r="A1749" s="40"/>
      <c r="B1749" s="41"/>
      <c r="C1749" s="245" t="s">
        <v>2713</v>
      </c>
      <c r="D1749" s="245" t="s">
        <v>187</v>
      </c>
      <c r="E1749" s="246" t="s">
        <v>2714</v>
      </c>
      <c r="F1749" s="247" t="s">
        <v>2715</v>
      </c>
      <c r="G1749" s="248" t="s">
        <v>1882</v>
      </c>
      <c r="H1749" s="249">
        <v>32</v>
      </c>
      <c r="I1749" s="250"/>
      <c r="J1749" s="251">
        <f>ROUND(I1749*H1749,2)</f>
        <v>0</v>
      </c>
      <c r="K1749" s="247" t="s">
        <v>284</v>
      </c>
      <c r="L1749" s="46"/>
      <c r="M1749" s="252" t="s">
        <v>1</v>
      </c>
      <c r="N1749" s="253" t="s">
        <v>49</v>
      </c>
      <c r="O1749" s="93"/>
      <c r="P1749" s="254">
        <f>O1749*H1749</f>
        <v>0</v>
      </c>
      <c r="Q1749" s="254">
        <v>0</v>
      </c>
      <c r="R1749" s="254">
        <f>Q1749*H1749</f>
        <v>0</v>
      </c>
      <c r="S1749" s="254">
        <v>0</v>
      </c>
      <c r="T1749" s="255">
        <f>S1749*H1749</f>
        <v>0</v>
      </c>
      <c r="U1749" s="40"/>
      <c r="V1749" s="40"/>
      <c r="W1749" s="40"/>
      <c r="X1749" s="40"/>
      <c r="Y1749" s="40"/>
      <c r="Z1749" s="40"/>
      <c r="AA1749" s="40"/>
      <c r="AB1749" s="40"/>
      <c r="AC1749" s="40"/>
      <c r="AD1749" s="40"/>
      <c r="AE1749" s="40"/>
      <c r="AR1749" s="256" t="s">
        <v>196</v>
      </c>
      <c r="AT1749" s="256" t="s">
        <v>187</v>
      </c>
      <c r="AU1749" s="256" t="s">
        <v>99</v>
      </c>
      <c r="AY1749" s="18" t="s">
        <v>184</v>
      </c>
      <c r="BE1749" s="257">
        <f>IF(N1749="základní",J1749,0)</f>
        <v>0</v>
      </c>
      <c r="BF1749" s="257">
        <f>IF(N1749="snížená",J1749,0)</f>
        <v>0</v>
      </c>
      <c r="BG1749" s="257">
        <f>IF(N1749="zákl. přenesená",J1749,0)</f>
        <v>0</v>
      </c>
      <c r="BH1749" s="257">
        <f>IF(N1749="sníž. přenesená",J1749,0)</f>
        <v>0</v>
      </c>
      <c r="BI1749" s="257">
        <f>IF(N1749="nulová",J1749,0)</f>
        <v>0</v>
      </c>
      <c r="BJ1749" s="18" t="s">
        <v>99</v>
      </c>
      <c r="BK1749" s="257">
        <f>ROUND(I1749*H1749,2)</f>
        <v>0</v>
      </c>
      <c r="BL1749" s="18" t="s">
        <v>196</v>
      </c>
      <c r="BM1749" s="256" t="s">
        <v>2716</v>
      </c>
    </row>
    <row r="1750" s="2" customFormat="1">
      <c r="A1750" s="40"/>
      <c r="B1750" s="41"/>
      <c r="C1750" s="42"/>
      <c r="D1750" s="258" t="s">
        <v>194</v>
      </c>
      <c r="E1750" s="42"/>
      <c r="F1750" s="259" t="s">
        <v>2712</v>
      </c>
      <c r="G1750" s="42"/>
      <c r="H1750" s="42"/>
      <c r="I1750" s="156"/>
      <c r="J1750" s="42"/>
      <c r="K1750" s="42"/>
      <c r="L1750" s="46"/>
      <c r="M1750" s="260"/>
      <c r="N1750" s="261"/>
      <c r="O1750" s="93"/>
      <c r="P1750" s="93"/>
      <c r="Q1750" s="93"/>
      <c r="R1750" s="93"/>
      <c r="S1750" s="93"/>
      <c r="T1750" s="94"/>
      <c r="U1750" s="40"/>
      <c r="V1750" s="40"/>
      <c r="W1750" s="40"/>
      <c r="X1750" s="40"/>
      <c r="Y1750" s="40"/>
      <c r="Z1750" s="40"/>
      <c r="AA1750" s="40"/>
      <c r="AB1750" s="40"/>
      <c r="AC1750" s="40"/>
      <c r="AD1750" s="40"/>
      <c r="AE1750" s="40"/>
      <c r="AT1750" s="18" t="s">
        <v>194</v>
      </c>
      <c r="AU1750" s="18" t="s">
        <v>99</v>
      </c>
    </row>
    <row r="1751" s="2" customFormat="1" ht="16.5" customHeight="1">
      <c r="A1751" s="40"/>
      <c r="B1751" s="41"/>
      <c r="C1751" s="245" t="s">
        <v>2717</v>
      </c>
      <c r="D1751" s="245" t="s">
        <v>187</v>
      </c>
      <c r="E1751" s="246" t="s">
        <v>2718</v>
      </c>
      <c r="F1751" s="247" t="s">
        <v>2719</v>
      </c>
      <c r="G1751" s="248" t="s">
        <v>1882</v>
      </c>
      <c r="H1751" s="249">
        <v>20</v>
      </c>
      <c r="I1751" s="250"/>
      <c r="J1751" s="251">
        <f>ROUND(I1751*H1751,2)</f>
        <v>0</v>
      </c>
      <c r="K1751" s="247" t="s">
        <v>284</v>
      </c>
      <c r="L1751" s="46"/>
      <c r="M1751" s="252" t="s">
        <v>1</v>
      </c>
      <c r="N1751" s="253" t="s">
        <v>49</v>
      </c>
      <c r="O1751" s="93"/>
      <c r="P1751" s="254">
        <f>O1751*H1751</f>
        <v>0</v>
      </c>
      <c r="Q1751" s="254">
        <v>0</v>
      </c>
      <c r="R1751" s="254">
        <f>Q1751*H1751</f>
        <v>0</v>
      </c>
      <c r="S1751" s="254">
        <v>0</v>
      </c>
      <c r="T1751" s="255">
        <f>S1751*H1751</f>
        <v>0</v>
      </c>
      <c r="U1751" s="40"/>
      <c r="V1751" s="40"/>
      <c r="W1751" s="40"/>
      <c r="X1751" s="40"/>
      <c r="Y1751" s="40"/>
      <c r="Z1751" s="40"/>
      <c r="AA1751" s="40"/>
      <c r="AB1751" s="40"/>
      <c r="AC1751" s="40"/>
      <c r="AD1751" s="40"/>
      <c r="AE1751" s="40"/>
      <c r="AR1751" s="256" t="s">
        <v>196</v>
      </c>
      <c r="AT1751" s="256" t="s">
        <v>187</v>
      </c>
      <c r="AU1751" s="256" t="s">
        <v>99</v>
      </c>
      <c r="AY1751" s="18" t="s">
        <v>184</v>
      </c>
      <c r="BE1751" s="257">
        <f>IF(N1751="základní",J1751,0)</f>
        <v>0</v>
      </c>
      <c r="BF1751" s="257">
        <f>IF(N1751="snížená",J1751,0)</f>
        <v>0</v>
      </c>
      <c r="BG1751" s="257">
        <f>IF(N1751="zákl. přenesená",J1751,0)</f>
        <v>0</v>
      </c>
      <c r="BH1751" s="257">
        <f>IF(N1751="sníž. přenesená",J1751,0)</f>
        <v>0</v>
      </c>
      <c r="BI1751" s="257">
        <f>IF(N1751="nulová",J1751,0)</f>
        <v>0</v>
      </c>
      <c r="BJ1751" s="18" t="s">
        <v>99</v>
      </c>
      <c r="BK1751" s="257">
        <f>ROUND(I1751*H1751,2)</f>
        <v>0</v>
      </c>
      <c r="BL1751" s="18" t="s">
        <v>196</v>
      </c>
      <c r="BM1751" s="256" t="s">
        <v>2720</v>
      </c>
    </row>
    <row r="1752" s="2" customFormat="1">
      <c r="A1752" s="40"/>
      <c r="B1752" s="41"/>
      <c r="C1752" s="42"/>
      <c r="D1752" s="258" t="s">
        <v>194</v>
      </c>
      <c r="E1752" s="42"/>
      <c r="F1752" s="259" t="s">
        <v>2712</v>
      </c>
      <c r="G1752" s="42"/>
      <c r="H1752" s="42"/>
      <c r="I1752" s="156"/>
      <c r="J1752" s="42"/>
      <c r="K1752" s="42"/>
      <c r="L1752" s="46"/>
      <c r="M1752" s="260"/>
      <c r="N1752" s="261"/>
      <c r="O1752" s="93"/>
      <c r="P1752" s="93"/>
      <c r="Q1752" s="93"/>
      <c r="R1752" s="93"/>
      <c r="S1752" s="93"/>
      <c r="T1752" s="94"/>
      <c r="U1752" s="40"/>
      <c r="V1752" s="40"/>
      <c r="W1752" s="40"/>
      <c r="X1752" s="40"/>
      <c r="Y1752" s="40"/>
      <c r="Z1752" s="40"/>
      <c r="AA1752" s="40"/>
      <c r="AB1752" s="40"/>
      <c r="AC1752" s="40"/>
      <c r="AD1752" s="40"/>
      <c r="AE1752" s="40"/>
      <c r="AT1752" s="18" t="s">
        <v>194</v>
      </c>
      <c r="AU1752" s="18" t="s">
        <v>99</v>
      </c>
    </row>
    <row r="1753" s="2" customFormat="1" ht="16.5" customHeight="1">
      <c r="A1753" s="40"/>
      <c r="B1753" s="41"/>
      <c r="C1753" s="245" t="s">
        <v>2721</v>
      </c>
      <c r="D1753" s="245" t="s">
        <v>187</v>
      </c>
      <c r="E1753" s="246" t="s">
        <v>2722</v>
      </c>
      <c r="F1753" s="247" t="s">
        <v>2723</v>
      </c>
      <c r="G1753" s="248" t="s">
        <v>1882</v>
      </c>
      <c r="H1753" s="249">
        <v>20</v>
      </c>
      <c r="I1753" s="250"/>
      <c r="J1753" s="251">
        <f>ROUND(I1753*H1753,2)</f>
        <v>0</v>
      </c>
      <c r="K1753" s="247" t="s">
        <v>284</v>
      </c>
      <c r="L1753" s="46"/>
      <c r="M1753" s="252" t="s">
        <v>1</v>
      </c>
      <c r="N1753" s="253" t="s">
        <v>49</v>
      </c>
      <c r="O1753" s="93"/>
      <c r="P1753" s="254">
        <f>O1753*H1753</f>
        <v>0</v>
      </c>
      <c r="Q1753" s="254">
        <v>0</v>
      </c>
      <c r="R1753" s="254">
        <f>Q1753*H1753</f>
        <v>0</v>
      </c>
      <c r="S1753" s="254">
        <v>0</v>
      </c>
      <c r="T1753" s="255">
        <f>S1753*H1753</f>
        <v>0</v>
      </c>
      <c r="U1753" s="40"/>
      <c r="V1753" s="40"/>
      <c r="W1753" s="40"/>
      <c r="X1753" s="40"/>
      <c r="Y1753" s="40"/>
      <c r="Z1753" s="40"/>
      <c r="AA1753" s="40"/>
      <c r="AB1753" s="40"/>
      <c r="AC1753" s="40"/>
      <c r="AD1753" s="40"/>
      <c r="AE1753" s="40"/>
      <c r="AR1753" s="256" t="s">
        <v>196</v>
      </c>
      <c r="AT1753" s="256" t="s">
        <v>187</v>
      </c>
      <c r="AU1753" s="256" t="s">
        <v>99</v>
      </c>
      <c r="AY1753" s="18" t="s">
        <v>184</v>
      </c>
      <c r="BE1753" s="257">
        <f>IF(N1753="základní",J1753,0)</f>
        <v>0</v>
      </c>
      <c r="BF1753" s="257">
        <f>IF(N1753="snížená",J1753,0)</f>
        <v>0</v>
      </c>
      <c r="BG1753" s="257">
        <f>IF(N1753="zákl. přenesená",J1753,0)</f>
        <v>0</v>
      </c>
      <c r="BH1753" s="257">
        <f>IF(N1753="sníž. přenesená",J1753,0)</f>
        <v>0</v>
      </c>
      <c r="BI1753" s="257">
        <f>IF(N1753="nulová",J1753,0)</f>
        <v>0</v>
      </c>
      <c r="BJ1753" s="18" t="s">
        <v>99</v>
      </c>
      <c r="BK1753" s="257">
        <f>ROUND(I1753*H1753,2)</f>
        <v>0</v>
      </c>
      <c r="BL1753" s="18" t="s">
        <v>196</v>
      </c>
      <c r="BM1753" s="256" t="s">
        <v>2724</v>
      </c>
    </row>
    <row r="1754" s="2" customFormat="1">
      <c r="A1754" s="40"/>
      <c r="B1754" s="41"/>
      <c r="C1754" s="42"/>
      <c r="D1754" s="258" t="s">
        <v>194</v>
      </c>
      <c r="E1754" s="42"/>
      <c r="F1754" s="259" t="s">
        <v>2712</v>
      </c>
      <c r="G1754" s="42"/>
      <c r="H1754" s="42"/>
      <c r="I1754" s="156"/>
      <c r="J1754" s="42"/>
      <c r="K1754" s="42"/>
      <c r="L1754" s="46"/>
      <c r="M1754" s="260"/>
      <c r="N1754" s="261"/>
      <c r="O1754" s="93"/>
      <c r="P1754" s="93"/>
      <c r="Q1754" s="93"/>
      <c r="R1754" s="93"/>
      <c r="S1754" s="93"/>
      <c r="T1754" s="94"/>
      <c r="U1754" s="40"/>
      <c r="V1754" s="40"/>
      <c r="W1754" s="40"/>
      <c r="X1754" s="40"/>
      <c r="Y1754" s="40"/>
      <c r="Z1754" s="40"/>
      <c r="AA1754" s="40"/>
      <c r="AB1754" s="40"/>
      <c r="AC1754" s="40"/>
      <c r="AD1754" s="40"/>
      <c r="AE1754" s="40"/>
      <c r="AT1754" s="18" t="s">
        <v>194</v>
      </c>
      <c r="AU1754" s="18" t="s">
        <v>99</v>
      </c>
    </row>
    <row r="1755" s="2" customFormat="1" ht="16.5" customHeight="1">
      <c r="A1755" s="40"/>
      <c r="B1755" s="41"/>
      <c r="C1755" s="245" t="s">
        <v>2725</v>
      </c>
      <c r="D1755" s="245" t="s">
        <v>187</v>
      </c>
      <c r="E1755" s="246" t="s">
        <v>2726</v>
      </c>
      <c r="F1755" s="247" t="s">
        <v>2727</v>
      </c>
      <c r="G1755" s="248" t="s">
        <v>1882</v>
      </c>
      <c r="H1755" s="249">
        <v>10</v>
      </c>
      <c r="I1755" s="250"/>
      <c r="J1755" s="251">
        <f>ROUND(I1755*H1755,2)</f>
        <v>0</v>
      </c>
      <c r="K1755" s="247" t="s">
        <v>284</v>
      </c>
      <c r="L1755" s="46"/>
      <c r="M1755" s="252" t="s">
        <v>1</v>
      </c>
      <c r="N1755" s="253" t="s">
        <v>49</v>
      </c>
      <c r="O1755" s="93"/>
      <c r="P1755" s="254">
        <f>O1755*H1755</f>
        <v>0</v>
      </c>
      <c r="Q1755" s="254">
        <v>0</v>
      </c>
      <c r="R1755" s="254">
        <f>Q1755*H1755</f>
        <v>0</v>
      </c>
      <c r="S1755" s="254">
        <v>0</v>
      </c>
      <c r="T1755" s="255">
        <f>S1755*H1755</f>
        <v>0</v>
      </c>
      <c r="U1755" s="40"/>
      <c r="V1755" s="40"/>
      <c r="W1755" s="40"/>
      <c r="X1755" s="40"/>
      <c r="Y1755" s="40"/>
      <c r="Z1755" s="40"/>
      <c r="AA1755" s="40"/>
      <c r="AB1755" s="40"/>
      <c r="AC1755" s="40"/>
      <c r="AD1755" s="40"/>
      <c r="AE1755" s="40"/>
      <c r="AR1755" s="256" t="s">
        <v>196</v>
      </c>
      <c r="AT1755" s="256" t="s">
        <v>187</v>
      </c>
      <c r="AU1755" s="256" t="s">
        <v>99</v>
      </c>
      <c r="AY1755" s="18" t="s">
        <v>184</v>
      </c>
      <c r="BE1755" s="257">
        <f>IF(N1755="základní",J1755,0)</f>
        <v>0</v>
      </c>
      <c r="BF1755" s="257">
        <f>IF(N1755="snížená",J1755,0)</f>
        <v>0</v>
      </c>
      <c r="BG1755" s="257">
        <f>IF(N1755="zákl. přenesená",J1755,0)</f>
        <v>0</v>
      </c>
      <c r="BH1755" s="257">
        <f>IF(N1755="sníž. přenesená",J1755,0)</f>
        <v>0</v>
      </c>
      <c r="BI1755" s="257">
        <f>IF(N1755="nulová",J1755,0)</f>
        <v>0</v>
      </c>
      <c r="BJ1755" s="18" t="s">
        <v>99</v>
      </c>
      <c r="BK1755" s="257">
        <f>ROUND(I1755*H1755,2)</f>
        <v>0</v>
      </c>
      <c r="BL1755" s="18" t="s">
        <v>196</v>
      </c>
      <c r="BM1755" s="256" t="s">
        <v>2728</v>
      </c>
    </row>
    <row r="1756" s="2" customFormat="1">
      <c r="A1756" s="40"/>
      <c r="B1756" s="41"/>
      <c r="C1756" s="42"/>
      <c r="D1756" s="258" t="s">
        <v>194</v>
      </c>
      <c r="E1756" s="42"/>
      <c r="F1756" s="259" t="s">
        <v>2712</v>
      </c>
      <c r="G1756" s="42"/>
      <c r="H1756" s="42"/>
      <c r="I1756" s="156"/>
      <c r="J1756" s="42"/>
      <c r="K1756" s="42"/>
      <c r="L1756" s="46"/>
      <c r="M1756" s="260"/>
      <c r="N1756" s="261"/>
      <c r="O1756" s="93"/>
      <c r="P1756" s="93"/>
      <c r="Q1756" s="93"/>
      <c r="R1756" s="93"/>
      <c r="S1756" s="93"/>
      <c r="T1756" s="94"/>
      <c r="U1756" s="40"/>
      <c r="V1756" s="40"/>
      <c r="W1756" s="40"/>
      <c r="X1756" s="40"/>
      <c r="Y1756" s="40"/>
      <c r="Z1756" s="40"/>
      <c r="AA1756" s="40"/>
      <c r="AB1756" s="40"/>
      <c r="AC1756" s="40"/>
      <c r="AD1756" s="40"/>
      <c r="AE1756" s="40"/>
      <c r="AT1756" s="18" t="s">
        <v>194</v>
      </c>
      <c r="AU1756" s="18" t="s">
        <v>99</v>
      </c>
    </row>
    <row r="1757" s="2" customFormat="1" ht="16.5" customHeight="1">
      <c r="A1757" s="40"/>
      <c r="B1757" s="41"/>
      <c r="C1757" s="245" t="s">
        <v>2729</v>
      </c>
      <c r="D1757" s="245" t="s">
        <v>187</v>
      </c>
      <c r="E1757" s="246" t="s">
        <v>2730</v>
      </c>
      <c r="F1757" s="247" t="s">
        <v>2731</v>
      </c>
      <c r="G1757" s="248" t="s">
        <v>1882</v>
      </c>
      <c r="H1757" s="249">
        <v>8</v>
      </c>
      <c r="I1757" s="250"/>
      <c r="J1757" s="251">
        <f>ROUND(I1757*H1757,2)</f>
        <v>0</v>
      </c>
      <c r="K1757" s="247" t="s">
        <v>284</v>
      </c>
      <c r="L1757" s="46"/>
      <c r="M1757" s="252" t="s">
        <v>1</v>
      </c>
      <c r="N1757" s="253" t="s">
        <v>49</v>
      </c>
      <c r="O1757" s="93"/>
      <c r="P1757" s="254">
        <f>O1757*H1757</f>
        <v>0</v>
      </c>
      <c r="Q1757" s="254">
        <v>0</v>
      </c>
      <c r="R1757" s="254">
        <f>Q1757*H1757</f>
        <v>0</v>
      </c>
      <c r="S1757" s="254">
        <v>0</v>
      </c>
      <c r="T1757" s="255">
        <f>S1757*H1757</f>
        <v>0</v>
      </c>
      <c r="U1757" s="40"/>
      <c r="V1757" s="40"/>
      <c r="W1757" s="40"/>
      <c r="X1757" s="40"/>
      <c r="Y1757" s="40"/>
      <c r="Z1757" s="40"/>
      <c r="AA1757" s="40"/>
      <c r="AB1757" s="40"/>
      <c r="AC1757" s="40"/>
      <c r="AD1757" s="40"/>
      <c r="AE1757" s="40"/>
      <c r="AR1757" s="256" t="s">
        <v>196</v>
      </c>
      <c r="AT1757" s="256" t="s">
        <v>187</v>
      </c>
      <c r="AU1757" s="256" t="s">
        <v>99</v>
      </c>
      <c r="AY1757" s="18" t="s">
        <v>184</v>
      </c>
      <c r="BE1757" s="257">
        <f>IF(N1757="základní",J1757,0)</f>
        <v>0</v>
      </c>
      <c r="BF1757" s="257">
        <f>IF(N1757="snížená",J1757,0)</f>
        <v>0</v>
      </c>
      <c r="BG1757" s="257">
        <f>IF(N1757="zákl. přenesená",J1757,0)</f>
        <v>0</v>
      </c>
      <c r="BH1757" s="257">
        <f>IF(N1757="sníž. přenesená",J1757,0)</f>
        <v>0</v>
      </c>
      <c r="BI1757" s="257">
        <f>IF(N1757="nulová",J1757,0)</f>
        <v>0</v>
      </c>
      <c r="BJ1757" s="18" t="s">
        <v>99</v>
      </c>
      <c r="BK1757" s="257">
        <f>ROUND(I1757*H1757,2)</f>
        <v>0</v>
      </c>
      <c r="BL1757" s="18" t="s">
        <v>196</v>
      </c>
      <c r="BM1757" s="256" t="s">
        <v>2732</v>
      </c>
    </row>
    <row r="1758" s="2" customFormat="1">
      <c r="A1758" s="40"/>
      <c r="B1758" s="41"/>
      <c r="C1758" s="42"/>
      <c r="D1758" s="258" t="s">
        <v>194</v>
      </c>
      <c r="E1758" s="42"/>
      <c r="F1758" s="259" t="s">
        <v>2712</v>
      </c>
      <c r="G1758" s="42"/>
      <c r="H1758" s="42"/>
      <c r="I1758" s="156"/>
      <c r="J1758" s="42"/>
      <c r="K1758" s="42"/>
      <c r="L1758" s="46"/>
      <c r="M1758" s="260"/>
      <c r="N1758" s="261"/>
      <c r="O1758" s="93"/>
      <c r="P1758" s="93"/>
      <c r="Q1758" s="93"/>
      <c r="R1758" s="93"/>
      <c r="S1758" s="93"/>
      <c r="T1758" s="94"/>
      <c r="U1758" s="40"/>
      <c r="V1758" s="40"/>
      <c r="W1758" s="40"/>
      <c r="X1758" s="40"/>
      <c r="Y1758" s="40"/>
      <c r="Z1758" s="40"/>
      <c r="AA1758" s="40"/>
      <c r="AB1758" s="40"/>
      <c r="AC1758" s="40"/>
      <c r="AD1758" s="40"/>
      <c r="AE1758" s="40"/>
      <c r="AT1758" s="18" t="s">
        <v>194</v>
      </c>
      <c r="AU1758" s="18" t="s">
        <v>99</v>
      </c>
    </row>
    <row r="1759" s="2" customFormat="1" ht="16.5" customHeight="1">
      <c r="A1759" s="40"/>
      <c r="B1759" s="41"/>
      <c r="C1759" s="245" t="s">
        <v>2733</v>
      </c>
      <c r="D1759" s="245" t="s">
        <v>187</v>
      </c>
      <c r="E1759" s="246" t="s">
        <v>2734</v>
      </c>
      <c r="F1759" s="247" t="s">
        <v>2735</v>
      </c>
      <c r="G1759" s="248" t="s">
        <v>1882</v>
      </c>
      <c r="H1759" s="249">
        <v>32</v>
      </c>
      <c r="I1759" s="250"/>
      <c r="J1759" s="251">
        <f>ROUND(I1759*H1759,2)</f>
        <v>0</v>
      </c>
      <c r="K1759" s="247" t="s">
        <v>284</v>
      </c>
      <c r="L1759" s="46"/>
      <c r="M1759" s="252" t="s">
        <v>1</v>
      </c>
      <c r="N1759" s="253" t="s">
        <v>49</v>
      </c>
      <c r="O1759" s="93"/>
      <c r="P1759" s="254">
        <f>O1759*H1759</f>
        <v>0</v>
      </c>
      <c r="Q1759" s="254">
        <v>0</v>
      </c>
      <c r="R1759" s="254">
        <f>Q1759*H1759</f>
        <v>0</v>
      </c>
      <c r="S1759" s="254">
        <v>0</v>
      </c>
      <c r="T1759" s="255">
        <f>S1759*H1759</f>
        <v>0</v>
      </c>
      <c r="U1759" s="40"/>
      <c r="V1759" s="40"/>
      <c r="W1759" s="40"/>
      <c r="X1759" s="40"/>
      <c r="Y1759" s="40"/>
      <c r="Z1759" s="40"/>
      <c r="AA1759" s="40"/>
      <c r="AB1759" s="40"/>
      <c r="AC1759" s="40"/>
      <c r="AD1759" s="40"/>
      <c r="AE1759" s="40"/>
      <c r="AR1759" s="256" t="s">
        <v>196</v>
      </c>
      <c r="AT1759" s="256" t="s">
        <v>187</v>
      </c>
      <c r="AU1759" s="256" t="s">
        <v>99</v>
      </c>
      <c r="AY1759" s="18" t="s">
        <v>184</v>
      </c>
      <c r="BE1759" s="257">
        <f>IF(N1759="základní",J1759,0)</f>
        <v>0</v>
      </c>
      <c r="BF1759" s="257">
        <f>IF(N1759="snížená",J1759,0)</f>
        <v>0</v>
      </c>
      <c r="BG1759" s="257">
        <f>IF(N1759="zákl. přenesená",J1759,0)</f>
        <v>0</v>
      </c>
      <c r="BH1759" s="257">
        <f>IF(N1759="sníž. přenesená",J1759,0)</f>
        <v>0</v>
      </c>
      <c r="BI1759" s="257">
        <f>IF(N1759="nulová",J1759,0)</f>
        <v>0</v>
      </c>
      <c r="BJ1759" s="18" t="s">
        <v>99</v>
      </c>
      <c r="BK1759" s="257">
        <f>ROUND(I1759*H1759,2)</f>
        <v>0</v>
      </c>
      <c r="BL1759" s="18" t="s">
        <v>196</v>
      </c>
      <c r="BM1759" s="256" t="s">
        <v>2736</v>
      </c>
    </row>
    <row r="1760" s="2" customFormat="1">
      <c r="A1760" s="40"/>
      <c r="B1760" s="41"/>
      <c r="C1760" s="42"/>
      <c r="D1760" s="258" t="s">
        <v>194</v>
      </c>
      <c r="E1760" s="42"/>
      <c r="F1760" s="259" t="s">
        <v>2712</v>
      </c>
      <c r="G1760" s="42"/>
      <c r="H1760" s="42"/>
      <c r="I1760" s="156"/>
      <c r="J1760" s="42"/>
      <c r="K1760" s="42"/>
      <c r="L1760" s="46"/>
      <c r="M1760" s="260"/>
      <c r="N1760" s="261"/>
      <c r="O1760" s="93"/>
      <c r="P1760" s="93"/>
      <c r="Q1760" s="93"/>
      <c r="R1760" s="93"/>
      <c r="S1760" s="93"/>
      <c r="T1760" s="94"/>
      <c r="U1760" s="40"/>
      <c r="V1760" s="40"/>
      <c r="W1760" s="40"/>
      <c r="X1760" s="40"/>
      <c r="Y1760" s="40"/>
      <c r="Z1760" s="40"/>
      <c r="AA1760" s="40"/>
      <c r="AB1760" s="40"/>
      <c r="AC1760" s="40"/>
      <c r="AD1760" s="40"/>
      <c r="AE1760" s="40"/>
      <c r="AT1760" s="18" t="s">
        <v>194</v>
      </c>
      <c r="AU1760" s="18" t="s">
        <v>99</v>
      </c>
    </row>
    <row r="1761" s="2" customFormat="1" ht="16.5" customHeight="1">
      <c r="A1761" s="40"/>
      <c r="B1761" s="41"/>
      <c r="C1761" s="245" t="s">
        <v>2737</v>
      </c>
      <c r="D1761" s="245" t="s">
        <v>187</v>
      </c>
      <c r="E1761" s="246" t="s">
        <v>2738</v>
      </c>
      <c r="F1761" s="247" t="s">
        <v>2739</v>
      </c>
      <c r="G1761" s="248" t="s">
        <v>1882</v>
      </c>
      <c r="H1761" s="249">
        <v>23</v>
      </c>
      <c r="I1761" s="250"/>
      <c r="J1761" s="251">
        <f>ROUND(I1761*H1761,2)</f>
        <v>0</v>
      </c>
      <c r="K1761" s="247" t="s">
        <v>284</v>
      </c>
      <c r="L1761" s="46"/>
      <c r="M1761" s="252" t="s">
        <v>1</v>
      </c>
      <c r="N1761" s="253" t="s">
        <v>49</v>
      </c>
      <c r="O1761" s="93"/>
      <c r="P1761" s="254">
        <f>O1761*H1761</f>
        <v>0</v>
      </c>
      <c r="Q1761" s="254">
        <v>0</v>
      </c>
      <c r="R1761" s="254">
        <f>Q1761*H1761</f>
        <v>0</v>
      </c>
      <c r="S1761" s="254">
        <v>0</v>
      </c>
      <c r="T1761" s="255">
        <f>S1761*H1761</f>
        <v>0</v>
      </c>
      <c r="U1761" s="40"/>
      <c r="V1761" s="40"/>
      <c r="W1761" s="40"/>
      <c r="X1761" s="40"/>
      <c r="Y1761" s="40"/>
      <c r="Z1761" s="40"/>
      <c r="AA1761" s="40"/>
      <c r="AB1761" s="40"/>
      <c r="AC1761" s="40"/>
      <c r="AD1761" s="40"/>
      <c r="AE1761" s="40"/>
      <c r="AR1761" s="256" t="s">
        <v>196</v>
      </c>
      <c r="AT1761" s="256" t="s">
        <v>187</v>
      </c>
      <c r="AU1761" s="256" t="s">
        <v>99</v>
      </c>
      <c r="AY1761" s="18" t="s">
        <v>184</v>
      </c>
      <c r="BE1761" s="257">
        <f>IF(N1761="základní",J1761,0)</f>
        <v>0</v>
      </c>
      <c r="BF1761" s="257">
        <f>IF(N1761="snížená",J1761,0)</f>
        <v>0</v>
      </c>
      <c r="BG1761" s="257">
        <f>IF(N1761="zákl. přenesená",J1761,0)</f>
        <v>0</v>
      </c>
      <c r="BH1761" s="257">
        <f>IF(N1761="sníž. přenesená",J1761,0)</f>
        <v>0</v>
      </c>
      <c r="BI1761" s="257">
        <f>IF(N1761="nulová",J1761,0)</f>
        <v>0</v>
      </c>
      <c r="BJ1761" s="18" t="s">
        <v>99</v>
      </c>
      <c r="BK1761" s="257">
        <f>ROUND(I1761*H1761,2)</f>
        <v>0</v>
      </c>
      <c r="BL1761" s="18" t="s">
        <v>196</v>
      </c>
      <c r="BM1761" s="256" t="s">
        <v>2740</v>
      </c>
    </row>
    <row r="1762" s="2" customFormat="1">
      <c r="A1762" s="40"/>
      <c r="B1762" s="41"/>
      <c r="C1762" s="42"/>
      <c r="D1762" s="258" t="s">
        <v>194</v>
      </c>
      <c r="E1762" s="42"/>
      <c r="F1762" s="259" t="s">
        <v>2712</v>
      </c>
      <c r="G1762" s="42"/>
      <c r="H1762" s="42"/>
      <c r="I1762" s="156"/>
      <c r="J1762" s="42"/>
      <c r="K1762" s="42"/>
      <c r="L1762" s="46"/>
      <c r="M1762" s="260"/>
      <c r="N1762" s="261"/>
      <c r="O1762" s="93"/>
      <c r="P1762" s="93"/>
      <c r="Q1762" s="93"/>
      <c r="R1762" s="93"/>
      <c r="S1762" s="93"/>
      <c r="T1762" s="94"/>
      <c r="U1762" s="40"/>
      <c r="V1762" s="40"/>
      <c r="W1762" s="40"/>
      <c r="X1762" s="40"/>
      <c r="Y1762" s="40"/>
      <c r="Z1762" s="40"/>
      <c r="AA1762" s="40"/>
      <c r="AB1762" s="40"/>
      <c r="AC1762" s="40"/>
      <c r="AD1762" s="40"/>
      <c r="AE1762" s="40"/>
      <c r="AT1762" s="18" t="s">
        <v>194</v>
      </c>
      <c r="AU1762" s="18" t="s">
        <v>99</v>
      </c>
    </row>
    <row r="1763" s="2" customFormat="1" ht="16.5" customHeight="1">
      <c r="A1763" s="40"/>
      <c r="B1763" s="41"/>
      <c r="C1763" s="245" t="s">
        <v>2741</v>
      </c>
      <c r="D1763" s="245" t="s">
        <v>187</v>
      </c>
      <c r="E1763" s="246" t="s">
        <v>2742</v>
      </c>
      <c r="F1763" s="247" t="s">
        <v>2743</v>
      </c>
      <c r="G1763" s="248" t="s">
        <v>1882</v>
      </c>
      <c r="H1763" s="249">
        <v>20</v>
      </c>
      <c r="I1763" s="250"/>
      <c r="J1763" s="251">
        <f>ROUND(I1763*H1763,2)</f>
        <v>0</v>
      </c>
      <c r="K1763" s="247" t="s">
        <v>284</v>
      </c>
      <c r="L1763" s="46"/>
      <c r="M1763" s="252" t="s">
        <v>1</v>
      </c>
      <c r="N1763" s="253" t="s">
        <v>49</v>
      </c>
      <c r="O1763" s="93"/>
      <c r="P1763" s="254">
        <f>O1763*H1763</f>
        <v>0</v>
      </c>
      <c r="Q1763" s="254">
        <v>0</v>
      </c>
      <c r="R1763" s="254">
        <f>Q1763*H1763</f>
        <v>0</v>
      </c>
      <c r="S1763" s="254">
        <v>0</v>
      </c>
      <c r="T1763" s="255">
        <f>S1763*H1763</f>
        <v>0</v>
      </c>
      <c r="U1763" s="40"/>
      <c r="V1763" s="40"/>
      <c r="W1763" s="40"/>
      <c r="X1763" s="40"/>
      <c r="Y1763" s="40"/>
      <c r="Z1763" s="40"/>
      <c r="AA1763" s="40"/>
      <c r="AB1763" s="40"/>
      <c r="AC1763" s="40"/>
      <c r="AD1763" s="40"/>
      <c r="AE1763" s="40"/>
      <c r="AR1763" s="256" t="s">
        <v>196</v>
      </c>
      <c r="AT1763" s="256" t="s">
        <v>187</v>
      </c>
      <c r="AU1763" s="256" t="s">
        <v>99</v>
      </c>
      <c r="AY1763" s="18" t="s">
        <v>184</v>
      </c>
      <c r="BE1763" s="257">
        <f>IF(N1763="základní",J1763,0)</f>
        <v>0</v>
      </c>
      <c r="BF1763" s="257">
        <f>IF(N1763="snížená",J1763,0)</f>
        <v>0</v>
      </c>
      <c r="BG1763" s="257">
        <f>IF(N1763="zákl. přenesená",J1763,0)</f>
        <v>0</v>
      </c>
      <c r="BH1763" s="257">
        <f>IF(N1763="sníž. přenesená",J1763,0)</f>
        <v>0</v>
      </c>
      <c r="BI1763" s="257">
        <f>IF(N1763="nulová",J1763,0)</f>
        <v>0</v>
      </c>
      <c r="BJ1763" s="18" t="s">
        <v>99</v>
      </c>
      <c r="BK1763" s="257">
        <f>ROUND(I1763*H1763,2)</f>
        <v>0</v>
      </c>
      <c r="BL1763" s="18" t="s">
        <v>196</v>
      </c>
      <c r="BM1763" s="256" t="s">
        <v>2744</v>
      </c>
    </row>
    <row r="1764" s="2" customFormat="1">
      <c r="A1764" s="40"/>
      <c r="B1764" s="41"/>
      <c r="C1764" s="42"/>
      <c r="D1764" s="258" t="s">
        <v>194</v>
      </c>
      <c r="E1764" s="42"/>
      <c r="F1764" s="259" t="s">
        <v>2712</v>
      </c>
      <c r="G1764" s="42"/>
      <c r="H1764" s="42"/>
      <c r="I1764" s="156"/>
      <c r="J1764" s="42"/>
      <c r="K1764" s="42"/>
      <c r="L1764" s="46"/>
      <c r="M1764" s="260"/>
      <c r="N1764" s="261"/>
      <c r="O1764" s="93"/>
      <c r="P1764" s="93"/>
      <c r="Q1764" s="93"/>
      <c r="R1764" s="93"/>
      <c r="S1764" s="93"/>
      <c r="T1764" s="94"/>
      <c r="U1764" s="40"/>
      <c r="V1764" s="40"/>
      <c r="W1764" s="40"/>
      <c r="X1764" s="40"/>
      <c r="Y1764" s="40"/>
      <c r="Z1764" s="40"/>
      <c r="AA1764" s="40"/>
      <c r="AB1764" s="40"/>
      <c r="AC1764" s="40"/>
      <c r="AD1764" s="40"/>
      <c r="AE1764" s="40"/>
      <c r="AT1764" s="18" t="s">
        <v>194</v>
      </c>
      <c r="AU1764" s="18" t="s">
        <v>99</v>
      </c>
    </row>
    <row r="1765" s="2" customFormat="1" ht="16.5" customHeight="1">
      <c r="A1765" s="40"/>
      <c r="B1765" s="41"/>
      <c r="C1765" s="245" t="s">
        <v>2745</v>
      </c>
      <c r="D1765" s="245" t="s">
        <v>187</v>
      </c>
      <c r="E1765" s="246" t="s">
        <v>2746</v>
      </c>
      <c r="F1765" s="247" t="s">
        <v>2747</v>
      </c>
      <c r="G1765" s="248" t="s">
        <v>1882</v>
      </c>
      <c r="H1765" s="249">
        <v>6</v>
      </c>
      <c r="I1765" s="250"/>
      <c r="J1765" s="251">
        <f>ROUND(I1765*H1765,2)</f>
        <v>0</v>
      </c>
      <c r="K1765" s="247" t="s">
        <v>284</v>
      </c>
      <c r="L1765" s="46"/>
      <c r="M1765" s="252" t="s">
        <v>1</v>
      </c>
      <c r="N1765" s="253" t="s">
        <v>49</v>
      </c>
      <c r="O1765" s="93"/>
      <c r="P1765" s="254">
        <f>O1765*H1765</f>
        <v>0</v>
      </c>
      <c r="Q1765" s="254">
        <v>0</v>
      </c>
      <c r="R1765" s="254">
        <f>Q1765*H1765</f>
        <v>0</v>
      </c>
      <c r="S1765" s="254">
        <v>0</v>
      </c>
      <c r="T1765" s="255">
        <f>S1765*H1765</f>
        <v>0</v>
      </c>
      <c r="U1765" s="40"/>
      <c r="V1765" s="40"/>
      <c r="W1765" s="40"/>
      <c r="X1765" s="40"/>
      <c r="Y1765" s="40"/>
      <c r="Z1765" s="40"/>
      <c r="AA1765" s="40"/>
      <c r="AB1765" s="40"/>
      <c r="AC1765" s="40"/>
      <c r="AD1765" s="40"/>
      <c r="AE1765" s="40"/>
      <c r="AR1765" s="256" t="s">
        <v>196</v>
      </c>
      <c r="AT1765" s="256" t="s">
        <v>187</v>
      </c>
      <c r="AU1765" s="256" t="s">
        <v>99</v>
      </c>
      <c r="AY1765" s="18" t="s">
        <v>184</v>
      </c>
      <c r="BE1765" s="257">
        <f>IF(N1765="základní",J1765,0)</f>
        <v>0</v>
      </c>
      <c r="BF1765" s="257">
        <f>IF(N1765="snížená",J1765,0)</f>
        <v>0</v>
      </c>
      <c r="BG1765" s="257">
        <f>IF(N1765="zákl. přenesená",J1765,0)</f>
        <v>0</v>
      </c>
      <c r="BH1765" s="257">
        <f>IF(N1765="sníž. přenesená",J1765,0)</f>
        <v>0</v>
      </c>
      <c r="BI1765" s="257">
        <f>IF(N1765="nulová",J1765,0)</f>
        <v>0</v>
      </c>
      <c r="BJ1765" s="18" t="s">
        <v>99</v>
      </c>
      <c r="BK1765" s="257">
        <f>ROUND(I1765*H1765,2)</f>
        <v>0</v>
      </c>
      <c r="BL1765" s="18" t="s">
        <v>196</v>
      </c>
      <c r="BM1765" s="256" t="s">
        <v>2748</v>
      </c>
    </row>
    <row r="1766" s="2" customFormat="1">
      <c r="A1766" s="40"/>
      <c r="B1766" s="41"/>
      <c r="C1766" s="42"/>
      <c r="D1766" s="258" t="s">
        <v>194</v>
      </c>
      <c r="E1766" s="42"/>
      <c r="F1766" s="259" t="s">
        <v>2712</v>
      </c>
      <c r="G1766" s="42"/>
      <c r="H1766" s="42"/>
      <c r="I1766" s="156"/>
      <c r="J1766" s="42"/>
      <c r="K1766" s="42"/>
      <c r="L1766" s="46"/>
      <c r="M1766" s="260"/>
      <c r="N1766" s="261"/>
      <c r="O1766" s="93"/>
      <c r="P1766" s="93"/>
      <c r="Q1766" s="93"/>
      <c r="R1766" s="93"/>
      <c r="S1766" s="93"/>
      <c r="T1766" s="94"/>
      <c r="U1766" s="40"/>
      <c r="V1766" s="40"/>
      <c r="W1766" s="40"/>
      <c r="X1766" s="40"/>
      <c r="Y1766" s="40"/>
      <c r="Z1766" s="40"/>
      <c r="AA1766" s="40"/>
      <c r="AB1766" s="40"/>
      <c r="AC1766" s="40"/>
      <c r="AD1766" s="40"/>
      <c r="AE1766" s="40"/>
      <c r="AT1766" s="18" t="s">
        <v>194</v>
      </c>
      <c r="AU1766" s="18" t="s">
        <v>99</v>
      </c>
    </row>
    <row r="1767" s="2" customFormat="1" ht="16.5" customHeight="1">
      <c r="A1767" s="40"/>
      <c r="B1767" s="41"/>
      <c r="C1767" s="245" t="s">
        <v>2749</v>
      </c>
      <c r="D1767" s="245" t="s">
        <v>187</v>
      </c>
      <c r="E1767" s="246" t="s">
        <v>2750</v>
      </c>
      <c r="F1767" s="247" t="s">
        <v>2751</v>
      </c>
      <c r="G1767" s="248" t="s">
        <v>1882</v>
      </c>
      <c r="H1767" s="249">
        <v>5</v>
      </c>
      <c r="I1767" s="250"/>
      <c r="J1767" s="251">
        <f>ROUND(I1767*H1767,2)</f>
        <v>0</v>
      </c>
      <c r="K1767" s="247" t="s">
        <v>284</v>
      </c>
      <c r="L1767" s="46"/>
      <c r="M1767" s="252" t="s">
        <v>1</v>
      </c>
      <c r="N1767" s="253" t="s">
        <v>49</v>
      </c>
      <c r="O1767" s="93"/>
      <c r="P1767" s="254">
        <f>O1767*H1767</f>
        <v>0</v>
      </c>
      <c r="Q1767" s="254">
        <v>0</v>
      </c>
      <c r="R1767" s="254">
        <f>Q1767*H1767</f>
        <v>0</v>
      </c>
      <c r="S1767" s="254">
        <v>0</v>
      </c>
      <c r="T1767" s="255">
        <f>S1767*H1767</f>
        <v>0</v>
      </c>
      <c r="U1767" s="40"/>
      <c r="V1767" s="40"/>
      <c r="W1767" s="40"/>
      <c r="X1767" s="40"/>
      <c r="Y1767" s="40"/>
      <c r="Z1767" s="40"/>
      <c r="AA1767" s="40"/>
      <c r="AB1767" s="40"/>
      <c r="AC1767" s="40"/>
      <c r="AD1767" s="40"/>
      <c r="AE1767" s="40"/>
      <c r="AR1767" s="256" t="s">
        <v>196</v>
      </c>
      <c r="AT1767" s="256" t="s">
        <v>187</v>
      </c>
      <c r="AU1767" s="256" t="s">
        <v>99</v>
      </c>
      <c r="AY1767" s="18" t="s">
        <v>184</v>
      </c>
      <c r="BE1767" s="257">
        <f>IF(N1767="základní",J1767,0)</f>
        <v>0</v>
      </c>
      <c r="BF1767" s="257">
        <f>IF(N1767="snížená",J1767,0)</f>
        <v>0</v>
      </c>
      <c r="BG1767" s="257">
        <f>IF(N1767="zákl. přenesená",J1767,0)</f>
        <v>0</v>
      </c>
      <c r="BH1767" s="257">
        <f>IF(N1767="sníž. přenesená",J1767,0)</f>
        <v>0</v>
      </c>
      <c r="BI1767" s="257">
        <f>IF(N1767="nulová",J1767,0)</f>
        <v>0</v>
      </c>
      <c r="BJ1767" s="18" t="s">
        <v>99</v>
      </c>
      <c r="BK1767" s="257">
        <f>ROUND(I1767*H1767,2)</f>
        <v>0</v>
      </c>
      <c r="BL1767" s="18" t="s">
        <v>196</v>
      </c>
      <c r="BM1767" s="256" t="s">
        <v>2752</v>
      </c>
    </row>
    <row r="1768" s="2" customFormat="1">
      <c r="A1768" s="40"/>
      <c r="B1768" s="41"/>
      <c r="C1768" s="42"/>
      <c r="D1768" s="258" t="s">
        <v>194</v>
      </c>
      <c r="E1768" s="42"/>
      <c r="F1768" s="259" t="s">
        <v>2712</v>
      </c>
      <c r="G1768" s="42"/>
      <c r="H1768" s="42"/>
      <c r="I1768" s="156"/>
      <c r="J1768" s="42"/>
      <c r="K1768" s="42"/>
      <c r="L1768" s="46"/>
      <c r="M1768" s="260"/>
      <c r="N1768" s="261"/>
      <c r="O1768" s="93"/>
      <c r="P1768" s="93"/>
      <c r="Q1768" s="93"/>
      <c r="R1768" s="93"/>
      <c r="S1768" s="93"/>
      <c r="T1768" s="94"/>
      <c r="U1768" s="40"/>
      <c r="V1768" s="40"/>
      <c r="W1768" s="40"/>
      <c r="X1768" s="40"/>
      <c r="Y1768" s="40"/>
      <c r="Z1768" s="40"/>
      <c r="AA1768" s="40"/>
      <c r="AB1768" s="40"/>
      <c r="AC1768" s="40"/>
      <c r="AD1768" s="40"/>
      <c r="AE1768" s="40"/>
      <c r="AT1768" s="18" t="s">
        <v>194</v>
      </c>
      <c r="AU1768" s="18" t="s">
        <v>99</v>
      </c>
    </row>
    <row r="1769" s="2" customFormat="1" ht="16.5" customHeight="1">
      <c r="A1769" s="40"/>
      <c r="B1769" s="41"/>
      <c r="C1769" s="245" t="s">
        <v>2753</v>
      </c>
      <c r="D1769" s="245" t="s">
        <v>187</v>
      </c>
      <c r="E1769" s="246" t="s">
        <v>2754</v>
      </c>
      <c r="F1769" s="247" t="s">
        <v>2755</v>
      </c>
      <c r="G1769" s="248" t="s">
        <v>1882</v>
      </c>
      <c r="H1769" s="249">
        <v>27</v>
      </c>
      <c r="I1769" s="250"/>
      <c r="J1769" s="251">
        <f>ROUND(I1769*H1769,2)</f>
        <v>0</v>
      </c>
      <c r="K1769" s="247" t="s">
        <v>284</v>
      </c>
      <c r="L1769" s="46"/>
      <c r="M1769" s="252" t="s">
        <v>1</v>
      </c>
      <c r="N1769" s="253" t="s">
        <v>49</v>
      </c>
      <c r="O1769" s="93"/>
      <c r="P1769" s="254">
        <f>O1769*H1769</f>
        <v>0</v>
      </c>
      <c r="Q1769" s="254">
        <v>0</v>
      </c>
      <c r="R1769" s="254">
        <f>Q1769*H1769</f>
        <v>0</v>
      </c>
      <c r="S1769" s="254">
        <v>0</v>
      </c>
      <c r="T1769" s="255">
        <f>S1769*H1769</f>
        <v>0</v>
      </c>
      <c r="U1769" s="40"/>
      <c r="V1769" s="40"/>
      <c r="W1769" s="40"/>
      <c r="X1769" s="40"/>
      <c r="Y1769" s="40"/>
      <c r="Z1769" s="40"/>
      <c r="AA1769" s="40"/>
      <c r="AB1769" s="40"/>
      <c r="AC1769" s="40"/>
      <c r="AD1769" s="40"/>
      <c r="AE1769" s="40"/>
      <c r="AR1769" s="256" t="s">
        <v>196</v>
      </c>
      <c r="AT1769" s="256" t="s">
        <v>187</v>
      </c>
      <c r="AU1769" s="256" t="s">
        <v>99</v>
      </c>
      <c r="AY1769" s="18" t="s">
        <v>184</v>
      </c>
      <c r="BE1769" s="257">
        <f>IF(N1769="základní",J1769,0)</f>
        <v>0</v>
      </c>
      <c r="BF1769" s="257">
        <f>IF(N1769="snížená",J1769,0)</f>
        <v>0</v>
      </c>
      <c r="BG1769" s="257">
        <f>IF(N1769="zákl. přenesená",J1769,0)</f>
        <v>0</v>
      </c>
      <c r="BH1769" s="257">
        <f>IF(N1769="sníž. přenesená",J1769,0)</f>
        <v>0</v>
      </c>
      <c r="BI1769" s="257">
        <f>IF(N1769="nulová",J1769,0)</f>
        <v>0</v>
      </c>
      <c r="BJ1769" s="18" t="s">
        <v>99</v>
      </c>
      <c r="BK1769" s="257">
        <f>ROUND(I1769*H1769,2)</f>
        <v>0</v>
      </c>
      <c r="BL1769" s="18" t="s">
        <v>196</v>
      </c>
      <c r="BM1769" s="256" t="s">
        <v>2756</v>
      </c>
    </row>
    <row r="1770" s="2" customFormat="1">
      <c r="A1770" s="40"/>
      <c r="B1770" s="41"/>
      <c r="C1770" s="42"/>
      <c r="D1770" s="258" t="s">
        <v>194</v>
      </c>
      <c r="E1770" s="42"/>
      <c r="F1770" s="259" t="s">
        <v>2712</v>
      </c>
      <c r="G1770" s="42"/>
      <c r="H1770" s="42"/>
      <c r="I1770" s="156"/>
      <c r="J1770" s="42"/>
      <c r="K1770" s="42"/>
      <c r="L1770" s="46"/>
      <c r="M1770" s="260"/>
      <c r="N1770" s="261"/>
      <c r="O1770" s="93"/>
      <c r="P1770" s="93"/>
      <c r="Q1770" s="93"/>
      <c r="R1770" s="93"/>
      <c r="S1770" s="93"/>
      <c r="T1770" s="94"/>
      <c r="U1770" s="40"/>
      <c r="V1770" s="40"/>
      <c r="W1770" s="40"/>
      <c r="X1770" s="40"/>
      <c r="Y1770" s="40"/>
      <c r="Z1770" s="40"/>
      <c r="AA1770" s="40"/>
      <c r="AB1770" s="40"/>
      <c r="AC1770" s="40"/>
      <c r="AD1770" s="40"/>
      <c r="AE1770" s="40"/>
      <c r="AT1770" s="18" t="s">
        <v>194</v>
      </c>
      <c r="AU1770" s="18" t="s">
        <v>99</v>
      </c>
    </row>
    <row r="1771" s="2" customFormat="1" ht="16.5" customHeight="1">
      <c r="A1771" s="40"/>
      <c r="B1771" s="41"/>
      <c r="C1771" s="245" t="s">
        <v>2757</v>
      </c>
      <c r="D1771" s="245" t="s">
        <v>187</v>
      </c>
      <c r="E1771" s="246" t="s">
        <v>2758</v>
      </c>
      <c r="F1771" s="247" t="s">
        <v>2759</v>
      </c>
      <c r="G1771" s="248" t="s">
        <v>1882</v>
      </c>
      <c r="H1771" s="249">
        <v>1</v>
      </c>
      <c r="I1771" s="250"/>
      <c r="J1771" s="251">
        <f>ROUND(I1771*H1771,2)</f>
        <v>0</v>
      </c>
      <c r="K1771" s="247" t="s">
        <v>284</v>
      </c>
      <c r="L1771" s="46"/>
      <c r="M1771" s="252" t="s">
        <v>1</v>
      </c>
      <c r="N1771" s="253" t="s">
        <v>49</v>
      </c>
      <c r="O1771" s="93"/>
      <c r="P1771" s="254">
        <f>O1771*H1771</f>
        <v>0</v>
      </c>
      <c r="Q1771" s="254">
        <v>0</v>
      </c>
      <c r="R1771" s="254">
        <f>Q1771*H1771</f>
        <v>0</v>
      </c>
      <c r="S1771" s="254">
        <v>0</v>
      </c>
      <c r="T1771" s="255">
        <f>S1771*H1771</f>
        <v>0</v>
      </c>
      <c r="U1771" s="40"/>
      <c r="V1771" s="40"/>
      <c r="W1771" s="40"/>
      <c r="X1771" s="40"/>
      <c r="Y1771" s="40"/>
      <c r="Z1771" s="40"/>
      <c r="AA1771" s="40"/>
      <c r="AB1771" s="40"/>
      <c r="AC1771" s="40"/>
      <c r="AD1771" s="40"/>
      <c r="AE1771" s="40"/>
      <c r="AR1771" s="256" t="s">
        <v>196</v>
      </c>
      <c r="AT1771" s="256" t="s">
        <v>187</v>
      </c>
      <c r="AU1771" s="256" t="s">
        <v>99</v>
      </c>
      <c r="AY1771" s="18" t="s">
        <v>184</v>
      </c>
      <c r="BE1771" s="257">
        <f>IF(N1771="základní",J1771,0)</f>
        <v>0</v>
      </c>
      <c r="BF1771" s="257">
        <f>IF(N1771="snížená",J1771,0)</f>
        <v>0</v>
      </c>
      <c r="BG1771" s="257">
        <f>IF(N1771="zákl. přenesená",J1771,0)</f>
        <v>0</v>
      </c>
      <c r="BH1771" s="257">
        <f>IF(N1771="sníž. přenesená",J1771,0)</f>
        <v>0</v>
      </c>
      <c r="BI1771" s="257">
        <f>IF(N1771="nulová",J1771,0)</f>
        <v>0</v>
      </c>
      <c r="BJ1771" s="18" t="s">
        <v>99</v>
      </c>
      <c r="BK1771" s="257">
        <f>ROUND(I1771*H1771,2)</f>
        <v>0</v>
      </c>
      <c r="BL1771" s="18" t="s">
        <v>196</v>
      </c>
      <c r="BM1771" s="256" t="s">
        <v>2760</v>
      </c>
    </row>
    <row r="1772" s="2" customFormat="1">
      <c r="A1772" s="40"/>
      <c r="B1772" s="41"/>
      <c r="C1772" s="42"/>
      <c r="D1772" s="258" t="s">
        <v>194</v>
      </c>
      <c r="E1772" s="42"/>
      <c r="F1772" s="259" t="s">
        <v>2712</v>
      </c>
      <c r="G1772" s="42"/>
      <c r="H1772" s="42"/>
      <c r="I1772" s="156"/>
      <c r="J1772" s="42"/>
      <c r="K1772" s="42"/>
      <c r="L1772" s="46"/>
      <c r="M1772" s="260"/>
      <c r="N1772" s="261"/>
      <c r="O1772" s="93"/>
      <c r="P1772" s="93"/>
      <c r="Q1772" s="93"/>
      <c r="R1772" s="93"/>
      <c r="S1772" s="93"/>
      <c r="T1772" s="94"/>
      <c r="U1772" s="40"/>
      <c r="V1772" s="40"/>
      <c r="W1772" s="40"/>
      <c r="X1772" s="40"/>
      <c r="Y1772" s="40"/>
      <c r="Z1772" s="40"/>
      <c r="AA1772" s="40"/>
      <c r="AB1772" s="40"/>
      <c r="AC1772" s="40"/>
      <c r="AD1772" s="40"/>
      <c r="AE1772" s="40"/>
      <c r="AT1772" s="18" t="s">
        <v>194</v>
      </c>
      <c r="AU1772" s="18" t="s">
        <v>99</v>
      </c>
    </row>
    <row r="1773" s="2" customFormat="1" ht="16.5" customHeight="1">
      <c r="A1773" s="40"/>
      <c r="B1773" s="41"/>
      <c r="C1773" s="245" t="s">
        <v>2761</v>
      </c>
      <c r="D1773" s="245" t="s">
        <v>187</v>
      </c>
      <c r="E1773" s="246" t="s">
        <v>2762</v>
      </c>
      <c r="F1773" s="247" t="s">
        <v>2763</v>
      </c>
      <c r="G1773" s="248" t="s">
        <v>1882</v>
      </c>
      <c r="H1773" s="249">
        <v>1</v>
      </c>
      <c r="I1773" s="250"/>
      <c r="J1773" s="251">
        <f>ROUND(I1773*H1773,2)</f>
        <v>0</v>
      </c>
      <c r="K1773" s="247" t="s">
        <v>284</v>
      </c>
      <c r="L1773" s="46"/>
      <c r="M1773" s="252" t="s">
        <v>1</v>
      </c>
      <c r="N1773" s="253" t="s">
        <v>49</v>
      </c>
      <c r="O1773" s="93"/>
      <c r="P1773" s="254">
        <f>O1773*H1773</f>
        <v>0</v>
      </c>
      <c r="Q1773" s="254">
        <v>0</v>
      </c>
      <c r="R1773" s="254">
        <f>Q1773*H1773</f>
        <v>0</v>
      </c>
      <c r="S1773" s="254">
        <v>0</v>
      </c>
      <c r="T1773" s="255">
        <f>S1773*H1773</f>
        <v>0</v>
      </c>
      <c r="U1773" s="40"/>
      <c r="V1773" s="40"/>
      <c r="W1773" s="40"/>
      <c r="X1773" s="40"/>
      <c r="Y1773" s="40"/>
      <c r="Z1773" s="40"/>
      <c r="AA1773" s="40"/>
      <c r="AB1773" s="40"/>
      <c r="AC1773" s="40"/>
      <c r="AD1773" s="40"/>
      <c r="AE1773" s="40"/>
      <c r="AR1773" s="256" t="s">
        <v>196</v>
      </c>
      <c r="AT1773" s="256" t="s">
        <v>187</v>
      </c>
      <c r="AU1773" s="256" t="s">
        <v>99</v>
      </c>
      <c r="AY1773" s="18" t="s">
        <v>184</v>
      </c>
      <c r="BE1773" s="257">
        <f>IF(N1773="základní",J1773,0)</f>
        <v>0</v>
      </c>
      <c r="BF1773" s="257">
        <f>IF(N1773="snížená",J1773,0)</f>
        <v>0</v>
      </c>
      <c r="BG1773" s="257">
        <f>IF(N1773="zákl. přenesená",J1773,0)</f>
        <v>0</v>
      </c>
      <c r="BH1773" s="257">
        <f>IF(N1773="sníž. přenesená",J1773,0)</f>
        <v>0</v>
      </c>
      <c r="BI1773" s="257">
        <f>IF(N1773="nulová",J1773,0)</f>
        <v>0</v>
      </c>
      <c r="BJ1773" s="18" t="s">
        <v>99</v>
      </c>
      <c r="BK1773" s="257">
        <f>ROUND(I1773*H1773,2)</f>
        <v>0</v>
      </c>
      <c r="BL1773" s="18" t="s">
        <v>196</v>
      </c>
      <c r="BM1773" s="256" t="s">
        <v>2764</v>
      </c>
    </row>
    <row r="1774" s="2" customFormat="1">
      <c r="A1774" s="40"/>
      <c r="B1774" s="41"/>
      <c r="C1774" s="42"/>
      <c r="D1774" s="258" t="s">
        <v>194</v>
      </c>
      <c r="E1774" s="42"/>
      <c r="F1774" s="259" t="s">
        <v>2712</v>
      </c>
      <c r="G1774" s="42"/>
      <c r="H1774" s="42"/>
      <c r="I1774" s="156"/>
      <c r="J1774" s="42"/>
      <c r="K1774" s="42"/>
      <c r="L1774" s="46"/>
      <c r="M1774" s="260"/>
      <c r="N1774" s="261"/>
      <c r="O1774" s="93"/>
      <c r="P1774" s="93"/>
      <c r="Q1774" s="93"/>
      <c r="R1774" s="93"/>
      <c r="S1774" s="93"/>
      <c r="T1774" s="94"/>
      <c r="U1774" s="40"/>
      <c r="V1774" s="40"/>
      <c r="W1774" s="40"/>
      <c r="X1774" s="40"/>
      <c r="Y1774" s="40"/>
      <c r="Z1774" s="40"/>
      <c r="AA1774" s="40"/>
      <c r="AB1774" s="40"/>
      <c r="AC1774" s="40"/>
      <c r="AD1774" s="40"/>
      <c r="AE1774" s="40"/>
      <c r="AT1774" s="18" t="s">
        <v>194</v>
      </c>
      <c r="AU1774" s="18" t="s">
        <v>99</v>
      </c>
    </row>
    <row r="1775" s="2" customFormat="1" ht="16.5" customHeight="1">
      <c r="A1775" s="40"/>
      <c r="B1775" s="41"/>
      <c r="C1775" s="245" t="s">
        <v>2765</v>
      </c>
      <c r="D1775" s="245" t="s">
        <v>187</v>
      </c>
      <c r="E1775" s="246" t="s">
        <v>2766</v>
      </c>
      <c r="F1775" s="247" t="s">
        <v>2767</v>
      </c>
      <c r="G1775" s="248" t="s">
        <v>1882</v>
      </c>
      <c r="H1775" s="249">
        <v>2</v>
      </c>
      <c r="I1775" s="250"/>
      <c r="J1775" s="251">
        <f>ROUND(I1775*H1775,2)</f>
        <v>0</v>
      </c>
      <c r="K1775" s="247" t="s">
        <v>284</v>
      </c>
      <c r="L1775" s="46"/>
      <c r="M1775" s="252" t="s">
        <v>1</v>
      </c>
      <c r="N1775" s="253" t="s">
        <v>49</v>
      </c>
      <c r="O1775" s="93"/>
      <c r="P1775" s="254">
        <f>O1775*H1775</f>
        <v>0</v>
      </c>
      <c r="Q1775" s="254">
        <v>0</v>
      </c>
      <c r="R1775" s="254">
        <f>Q1775*H1775</f>
        <v>0</v>
      </c>
      <c r="S1775" s="254">
        <v>0</v>
      </c>
      <c r="T1775" s="255">
        <f>S1775*H1775</f>
        <v>0</v>
      </c>
      <c r="U1775" s="40"/>
      <c r="V1775" s="40"/>
      <c r="W1775" s="40"/>
      <c r="X1775" s="40"/>
      <c r="Y1775" s="40"/>
      <c r="Z1775" s="40"/>
      <c r="AA1775" s="40"/>
      <c r="AB1775" s="40"/>
      <c r="AC1775" s="40"/>
      <c r="AD1775" s="40"/>
      <c r="AE1775" s="40"/>
      <c r="AR1775" s="256" t="s">
        <v>196</v>
      </c>
      <c r="AT1775" s="256" t="s">
        <v>187</v>
      </c>
      <c r="AU1775" s="256" t="s">
        <v>99</v>
      </c>
      <c r="AY1775" s="18" t="s">
        <v>184</v>
      </c>
      <c r="BE1775" s="257">
        <f>IF(N1775="základní",J1775,0)</f>
        <v>0</v>
      </c>
      <c r="BF1775" s="257">
        <f>IF(N1775="snížená",J1775,0)</f>
        <v>0</v>
      </c>
      <c r="BG1775" s="257">
        <f>IF(N1775="zákl. přenesená",J1775,0)</f>
        <v>0</v>
      </c>
      <c r="BH1775" s="257">
        <f>IF(N1775="sníž. přenesená",J1775,0)</f>
        <v>0</v>
      </c>
      <c r="BI1775" s="257">
        <f>IF(N1775="nulová",J1775,0)</f>
        <v>0</v>
      </c>
      <c r="BJ1775" s="18" t="s">
        <v>99</v>
      </c>
      <c r="BK1775" s="257">
        <f>ROUND(I1775*H1775,2)</f>
        <v>0</v>
      </c>
      <c r="BL1775" s="18" t="s">
        <v>196</v>
      </c>
      <c r="BM1775" s="256" t="s">
        <v>2768</v>
      </c>
    </row>
    <row r="1776" s="2" customFormat="1">
      <c r="A1776" s="40"/>
      <c r="B1776" s="41"/>
      <c r="C1776" s="42"/>
      <c r="D1776" s="258" t="s">
        <v>194</v>
      </c>
      <c r="E1776" s="42"/>
      <c r="F1776" s="259" t="s">
        <v>2712</v>
      </c>
      <c r="G1776" s="42"/>
      <c r="H1776" s="42"/>
      <c r="I1776" s="156"/>
      <c r="J1776" s="42"/>
      <c r="K1776" s="42"/>
      <c r="L1776" s="46"/>
      <c r="M1776" s="260"/>
      <c r="N1776" s="261"/>
      <c r="O1776" s="93"/>
      <c r="P1776" s="93"/>
      <c r="Q1776" s="93"/>
      <c r="R1776" s="93"/>
      <c r="S1776" s="93"/>
      <c r="T1776" s="94"/>
      <c r="U1776" s="40"/>
      <c r="V1776" s="40"/>
      <c r="W1776" s="40"/>
      <c r="X1776" s="40"/>
      <c r="Y1776" s="40"/>
      <c r="Z1776" s="40"/>
      <c r="AA1776" s="40"/>
      <c r="AB1776" s="40"/>
      <c r="AC1776" s="40"/>
      <c r="AD1776" s="40"/>
      <c r="AE1776" s="40"/>
      <c r="AT1776" s="18" t="s">
        <v>194</v>
      </c>
      <c r="AU1776" s="18" t="s">
        <v>99</v>
      </c>
    </row>
    <row r="1777" s="2" customFormat="1" ht="16.5" customHeight="1">
      <c r="A1777" s="40"/>
      <c r="B1777" s="41"/>
      <c r="C1777" s="245" t="s">
        <v>2769</v>
      </c>
      <c r="D1777" s="245" t="s">
        <v>187</v>
      </c>
      <c r="E1777" s="246" t="s">
        <v>2770</v>
      </c>
      <c r="F1777" s="247" t="s">
        <v>2771</v>
      </c>
      <c r="G1777" s="248" t="s">
        <v>1882</v>
      </c>
      <c r="H1777" s="249">
        <v>1</v>
      </c>
      <c r="I1777" s="250"/>
      <c r="J1777" s="251">
        <f>ROUND(I1777*H1777,2)</f>
        <v>0</v>
      </c>
      <c r="K1777" s="247" t="s">
        <v>284</v>
      </c>
      <c r="L1777" s="46"/>
      <c r="M1777" s="252" t="s">
        <v>1</v>
      </c>
      <c r="N1777" s="253" t="s">
        <v>49</v>
      </c>
      <c r="O1777" s="93"/>
      <c r="P1777" s="254">
        <f>O1777*H1777</f>
        <v>0</v>
      </c>
      <c r="Q1777" s="254">
        <v>0</v>
      </c>
      <c r="R1777" s="254">
        <f>Q1777*H1777</f>
        <v>0</v>
      </c>
      <c r="S1777" s="254">
        <v>0</v>
      </c>
      <c r="T1777" s="255">
        <f>S1777*H1777</f>
        <v>0</v>
      </c>
      <c r="U1777" s="40"/>
      <c r="V1777" s="40"/>
      <c r="W1777" s="40"/>
      <c r="X1777" s="40"/>
      <c r="Y1777" s="40"/>
      <c r="Z1777" s="40"/>
      <c r="AA1777" s="40"/>
      <c r="AB1777" s="40"/>
      <c r="AC1777" s="40"/>
      <c r="AD1777" s="40"/>
      <c r="AE1777" s="40"/>
      <c r="AR1777" s="256" t="s">
        <v>196</v>
      </c>
      <c r="AT1777" s="256" t="s">
        <v>187</v>
      </c>
      <c r="AU1777" s="256" t="s">
        <v>99</v>
      </c>
      <c r="AY1777" s="18" t="s">
        <v>184</v>
      </c>
      <c r="BE1777" s="257">
        <f>IF(N1777="základní",J1777,0)</f>
        <v>0</v>
      </c>
      <c r="BF1777" s="257">
        <f>IF(N1777="snížená",J1777,0)</f>
        <v>0</v>
      </c>
      <c r="BG1777" s="257">
        <f>IF(N1777="zákl. přenesená",J1777,0)</f>
        <v>0</v>
      </c>
      <c r="BH1777" s="257">
        <f>IF(N1777="sníž. přenesená",J1777,0)</f>
        <v>0</v>
      </c>
      <c r="BI1777" s="257">
        <f>IF(N1777="nulová",J1777,0)</f>
        <v>0</v>
      </c>
      <c r="BJ1777" s="18" t="s">
        <v>99</v>
      </c>
      <c r="BK1777" s="257">
        <f>ROUND(I1777*H1777,2)</f>
        <v>0</v>
      </c>
      <c r="BL1777" s="18" t="s">
        <v>196</v>
      </c>
      <c r="BM1777" s="256" t="s">
        <v>2772</v>
      </c>
    </row>
    <row r="1778" s="2" customFormat="1">
      <c r="A1778" s="40"/>
      <c r="B1778" s="41"/>
      <c r="C1778" s="42"/>
      <c r="D1778" s="258" t="s">
        <v>194</v>
      </c>
      <c r="E1778" s="42"/>
      <c r="F1778" s="259" t="s">
        <v>2712</v>
      </c>
      <c r="G1778" s="42"/>
      <c r="H1778" s="42"/>
      <c r="I1778" s="156"/>
      <c r="J1778" s="42"/>
      <c r="K1778" s="42"/>
      <c r="L1778" s="46"/>
      <c r="M1778" s="260"/>
      <c r="N1778" s="261"/>
      <c r="O1778" s="93"/>
      <c r="P1778" s="93"/>
      <c r="Q1778" s="93"/>
      <c r="R1778" s="93"/>
      <c r="S1778" s="93"/>
      <c r="T1778" s="94"/>
      <c r="U1778" s="40"/>
      <c r="V1778" s="40"/>
      <c r="W1778" s="40"/>
      <c r="X1778" s="40"/>
      <c r="Y1778" s="40"/>
      <c r="Z1778" s="40"/>
      <c r="AA1778" s="40"/>
      <c r="AB1778" s="40"/>
      <c r="AC1778" s="40"/>
      <c r="AD1778" s="40"/>
      <c r="AE1778" s="40"/>
      <c r="AT1778" s="18" t="s">
        <v>194</v>
      </c>
      <c r="AU1778" s="18" t="s">
        <v>99</v>
      </c>
    </row>
    <row r="1779" s="2" customFormat="1" ht="16.5" customHeight="1">
      <c r="A1779" s="40"/>
      <c r="B1779" s="41"/>
      <c r="C1779" s="245" t="s">
        <v>2773</v>
      </c>
      <c r="D1779" s="245" t="s">
        <v>187</v>
      </c>
      <c r="E1779" s="246" t="s">
        <v>2774</v>
      </c>
      <c r="F1779" s="247" t="s">
        <v>2775</v>
      </c>
      <c r="G1779" s="248" t="s">
        <v>1882</v>
      </c>
      <c r="H1779" s="249">
        <v>8</v>
      </c>
      <c r="I1779" s="250"/>
      <c r="J1779" s="251">
        <f>ROUND(I1779*H1779,2)</f>
        <v>0</v>
      </c>
      <c r="K1779" s="247" t="s">
        <v>284</v>
      </c>
      <c r="L1779" s="46"/>
      <c r="M1779" s="252" t="s">
        <v>1</v>
      </c>
      <c r="N1779" s="253" t="s">
        <v>49</v>
      </c>
      <c r="O1779" s="93"/>
      <c r="P1779" s="254">
        <f>O1779*H1779</f>
        <v>0</v>
      </c>
      <c r="Q1779" s="254">
        <v>0</v>
      </c>
      <c r="R1779" s="254">
        <f>Q1779*H1779</f>
        <v>0</v>
      </c>
      <c r="S1779" s="254">
        <v>0</v>
      </c>
      <c r="T1779" s="255">
        <f>S1779*H1779</f>
        <v>0</v>
      </c>
      <c r="U1779" s="40"/>
      <c r="V1779" s="40"/>
      <c r="W1779" s="40"/>
      <c r="X1779" s="40"/>
      <c r="Y1779" s="40"/>
      <c r="Z1779" s="40"/>
      <c r="AA1779" s="40"/>
      <c r="AB1779" s="40"/>
      <c r="AC1779" s="40"/>
      <c r="AD1779" s="40"/>
      <c r="AE1779" s="40"/>
      <c r="AR1779" s="256" t="s">
        <v>196</v>
      </c>
      <c r="AT1779" s="256" t="s">
        <v>187</v>
      </c>
      <c r="AU1779" s="256" t="s">
        <v>99</v>
      </c>
      <c r="AY1779" s="18" t="s">
        <v>184</v>
      </c>
      <c r="BE1779" s="257">
        <f>IF(N1779="základní",J1779,0)</f>
        <v>0</v>
      </c>
      <c r="BF1779" s="257">
        <f>IF(N1779="snížená",J1779,0)</f>
        <v>0</v>
      </c>
      <c r="BG1779" s="257">
        <f>IF(N1779="zákl. přenesená",J1779,0)</f>
        <v>0</v>
      </c>
      <c r="BH1779" s="257">
        <f>IF(N1779="sníž. přenesená",J1779,0)</f>
        <v>0</v>
      </c>
      <c r="BI1779" s="257">
        <f>IF(N1779="nulová",J1779,0)</f>
        <v>0</v>
      </c>
      <c r="BJ1779" s="18" t="s">
        <v>99</v>
      </c>
      <c r="BK1779" s="257">
        <f>ROUND(I1779*H1779,2)</f>
        <v>0</v>
      </c>
      <c r="BL1779" s="18" t="s">
        <v>196</v>
      </c>
      <c r="BM1779" s="256" t="s">
        <v>2776</v>
      </c>
    </row>
    <row r="1780" s="2" customFormat="1">
      <c r="A1780" s="40"/>
      <c r="B1780" s="41"/>
      <c r="C1780" s="42"/>
      <c r="D1780" s="258" t="s">
        <v>194</v>
      </c>
      <c r="E1780" s="42"/>
      <c r="F1780" s="259" t="s">
        <v>2712</v>
      </c>
      <c r="G1780" s="42"/>
      <c r="H1780" s="42"/>
      <c r="I1780" s="156"/>
      <c r="J1780" s="42"/>
      <c r="K1780" s="42"/>
      <c r="L1780" s="46"/>
      <c r="M1780" s="260"/>
      <c r="N1780" s="261"/>
      <c r="O1780" s="93"/>
      <c r="P1780" s="93"/>
      <c r="Q1780" s="93"/>
      <c r="R1780" s="93"/>
      <c r="S1780" s="93"/>
      <c r="T1780" s="94"/>
      <c r="U1780" s="40"/>
      <c r="V1780" s="40"/>
      <c r="W1780" s="40"/>
      <c r="X1780" s="40"/>
      <c r="Y1780" s="40"/>
      <c r="Z1780" s="40"/>
      <c r="AA1780" s="40"/>
      <c r="AB1780" s="40"/>
      <c r="AC1780" s="40"/>
      <c r="AD1780" s="40"/>
      <c r="AE1780" s="40"/>
      <c r="AT1780" s="18" t="s">
        <v>194</v>
      </c>
      <c r="AU1780" s="18" t="s">
        <v>99</v>
      </c>
    </row>
    <row r="1781" s="2" customFormat="1" ht="16.5" customHeight="1">
      <c r="A1781" s="40"/>
      <c r="B1781" s="41"/>
      <c r="C1781" s="245" t="s">
        <v>2777</v>
      </c>
      <c r="D1781" s="245" t="s">
        <v>187</v>
      </c>
      <c r="E1781" s="246" t="s">
        <v>2778</v>
      </c>
      <c r="F1781" s="247" t="s">
        <v>2779</v>
      </c>
      <c r="G1781" s="248" t="s">
        <v>1882</v>
      </c>
      <c r="H1781" s="249">
        <v>2</v>
      </c>
      <c r="I1781" s="250"/>
      <c r="J1781" s="251">
        <f>ROUND(I1781*H1781,2)</f>
        <v>0</v>
      </c>
      <c r="K1781" s="247" t="s">
        <v>284</v>
      </c>
      <c r="L1781" s="46"/>
      <c r="M1781" s="252" t="s">
        <v>1</v>
      </c>
      <c r="N1781" s="253" t="s">
        <v>49</v>
      </c>
      <c r="O1781" s="93"/>
      <c r="P1781" s="254">
        <f>O1781*H1781</f>
        <v>0</v>
      </c>
      <c r="Q1781" s="254">
        <v>0</v>
      </c>
      <c r="R1781" s="254">
        <f>Q1781*H1781</f>
        <v>0</v>
      </c>
      <c r="S1781" s="254">
        <v>0</v>
      </c>
      <c r="T1781" s="255">
        <f>S1781*H1781</f>
        <v>0</v>
      </c>
      <c r="U1781" s="40"/>
      <c r="V1781" s="40"/>
      <c r="W1781" s="40"/>
      <c r="X1781" s="40"/>
      <c r="Y1781" s="40"/>
      <c r="Z1781" s="40"/>
      <c r="AA1781" s="40"/>
      <c r="AB1781" s="40"/>
      <c r="AC1781" s="40"/>
      <c r="AD1781" s="40"/>
      <c r="AE1781" s="40"/>
      <c r="AR1781" s="256" t="s">
        <v>196</v>
      </c>
      <c r="AT1781" s="256" t="s">
        <v>187</v>
      </c>
      <c r="AU1781" s="256" t="s">
        <v>99</v>
      </c>
      <c r="AY1781" s="18" t="s">
        <v>184</v>
      </c>
      <c r="BE1781" s="257">
        <f>IF(N1781="základní",J1781,0)</f>
        <v>0</v>
      </c>
      <c r="BF1781" s="257">
        <f>IF(N1781="snížená",J1781,0)</f>
        <v>0</v>
      </c>
      <c r="BG1781" s="257">
        <f>IF(N1781="zákl. přenesená",J1781,0)</f>
        <v>0</v>
      </c>
      <c r="BH1781" s="257">
        <f>IF(N1781="sníž. přenesená",J1781,0)</f>
        <v>0</v>
      </c>
      <c r="BI1781" s="257">
        <f>IF(N1781="nulová",J1781,0)</f>
        <v>0</v>
      </c>
      <c r="BJ1781" s="18" t="s">
        <v>99</v>
      </c>
      <c r="BK1781" s="257">
        <f>ROUND(I1781*H1781,2)</f>
        <v>0</v>
      </c>
      <c r="BL1781" s="18" t="s">
        <v>196</v>
      </c>
      <c r="BM1781" s="256" t="s">
        <v>2780</v>
      </c>
    </row>
    <row r="1782" s="2" customFormat="1">
      <c r="A1782" s="40"/>
      <c r="B1782" s="41"/>
      <c r="C1782" s="42"/>
      <c r="D1782" s="258" t="s">
        <v>194</v>
      </c>
      <c r="E1782" s="42"/>
      <c r="F1782" s="259" t="s">
        <v>2712</v>
      </c>
      <c r="G1782" s="42"/>
      <c r="H1782" s="42"/>
      <c r="I1782" s="156"/>
      <c r="J1782" s="42"/>
      <c r="K1782" s="42"/>
      <c r="L1782" s="46"/>
      <c r="M1782" s="260"/>
      <c r="N1782" s="261"/>
      <c r="O1782" s="93"/>
      <c r="P1782" s="93"/>
      <c r="Q1782" s="93"/>
      <c r="R1782" s="93"/>
      <c r="S1782" s="93"/>
      <c r="T1782" s="94"/>
      <c r="U1782" s="40"/>
      <c r="V1782" s="40"/>
      <c r="W1782" s="40"/>
      <c r="X1782" s="40"/>
      <c r="Y1782" s="40"/>
      <c r="Z1782" s="40"/>
      <c r="AA1782" s="40"/>
      <c r="AB1782" s="40"/>
      <c r="AC1782" s="40"/>
      <c r="AD1782" s="40"/>
      <c r="AE1782" s="40"/>
      <c r="AT1782" s="18" t="s">
        <v>194</v>
      </c>
      <c r="AU1782" s="18" t="s">
        <v>99</v>
      </c>
    </row>
    <row r="1783" s="2" customFormat="1" ht="16.5" customHeight="1">
      <c r="A1783" s="40"/>
      <c r="B1783" s="41"/>
      <c r="C1783" s="245" t="s">
        <v>2781</v>
      </c>
      <c r="D1783" s="245" t="s">
        <v>187</v>
      </c>
      <c r="E1783" s="246" t="s">
        <v>2782</v>
      </c>
      <c r="F1783" s="247" t="s">
        <v>2783</v>
      </c>
      <c r="G1783" s="248" t="s">
        <v>1882</v>
      </c>
      <c r="H1783" s="249">
        <v>1</v>
      </c>
      <c r="I1783" s="250"/>
      <c r="J1783" s="251">
        <f>ROUND(I1783*H1783,2)</f>
        <v>0</v>
      </c>
      <c r="K1783" s="247" t="s">
        <v>284</v>
      </c>
      <c r="L1783" s="46"/>
      <c r="M1783" s="252" t="s">
        <v>1</v>
      </c>
      <c r="N1783" s="253" t="s">
        <v>49</v>
      </c>
      <c r="O1783" s="93"/>
      <c r="P1783" s="254">
        <f>O1783*H1783</f>
        <v>0</v>
      </c>
      <c r="Q1783" s="254">
        <v>0</v>
      </c>
      <c r="R1783" s="254">
        <f>Q1783*H1783</f>
        <v>0</v>
      </c>
      <c r="S1783" s="254">
        <v>0</v>
      </c>
      <c r="T1783" s="255">
        <f>S1783*H1783</f>
        <v>0</v>
      </c>
      <c r="U1783" s="40"/>
      <c r="V1783" s="40"/>
      <c r="W1783" s="40"/>
      <c r="X1783" s="40"/>
      <c r="Y1783" s="40"/>
      <c r="Z1783" s="40"/>
      <c r="AA1783" s="40"/>
      <c r="AB1783" s="40"/>
      <c r="AC1783" s="40"/>
      <c r="AD1783" s="40"/>
      <c r="AE1783" s="40"/>
      <c r="AR1783" s="256" t="s">
        <v>196</v>
      </c>
      <c r="AT1783" s="256" t="s">
        <v>187</v>
      </c>
      <c r="AU1783" s="256" t="s">
        <v>99</v>
      </c>
      <c r="AY1783" s="18" t="s">
        <v>184</v>
      </c>
      <c r="BE1783" s="257">
        <f>IF(N1783="základní",J1783,0)</f>
        <v>0</v>
      </c>
      <c r="BF1783" s="257">
        <f>IF(N1783="snížená",J1783,0)</f>
        <v>0</v>
      </c>
      <c r="BG1783" s="257">
        <f>IF(N1783="zákl. přenesená",J1783,0)</f>
        <v>0</v>
      </c>
      <c r="BH1783" s="257">
        <f>IF(N1783="sníž. přenesená",J1783,0)</f>
        <v>0</v>
      </c>
      <c r="BI1783" s="257">
        <f>IF(N1783="nulová",J1783,0)</f>
        <v>0</v>
      </c>
      <c r="BJ1783" s="18" t="s">
        <v>99</v>
      </c>
      <c r="BK1783" s="257">
        <f>ROUND(I1783*H1783,2)</f>
        <v>0</v>
      </c>
      <c r="BL1783" s="18" t="s">
        <v>196</v>
      </c>
      <c r="BM1783" s="256" t="s">
        <v>2784</v>
      </c>
    </row>
    <row r="1784" s="2" customFormat="1">
      <c r="A1784" s="40"/>
      <c r="B1784" s="41"/>
      <c r="C1784" s="42"/>
      <c r="D1784" s="258" t="s">
        <v>194</v>
      </c>
      <c r="E1784" s="42"/>
      <c r="F1784" s="259" t="s">
        <v>2712</v>
      </c>
      <c r="G1784" s="42"/>
      <c r="H1784" s="42"/>
      <c r="I1784" s="156"/>
      <c r="J1784" s="42"/>
      <c r="K1784" s="42"/>
      <c r="L1784" s="46"/>
      <c r="M1784" s="260"/>
      <c r="N1784" s="261"/>
      <c r="O1784" s="93"/>
      <c r="P1784" s="93"/>
      <c r="Q1784" s="93"/>
      <c r="R1784" s="93"/>
      <c r="S1784" s="93"/>
      <c r="T1784" s="94"/>
      <c r="U1784" s="40"/>
      <c r="V1784" s="40"/>
      <c r="W1784" s="40"/>
      <c r="X1784" s="40"/>
      <c r="Y1784" s="40"/>
      <c r="Z1784" s="40"/>
      <c r="AA1784" s="40"/>
      <c r="AB1784" s="40"/>
      <c r="AC1784" s="40"/>
      <c r="AD1784" s="40"/>
      <c r="AE1784" s="40"/>
      <c r="AT1784" s="18" t="s">
        <v>194</v>
      </c>
      <c r="AU1784" s="18" t="s">
        <v>99</v>
      </c>
    </row>
    <row r="1785" s="2" customFormat="1" ht="16.5" customHeight="1">
      <c r="A1785" s="40"/>
      <c r="B1785" s="41"/>
      <c r="C1785" s="245" t="s">
        <v>2785</v>
      </c>
      <c r="D1785" s="245" t="s">
        <v>187</v>
      </c>
      <c r="E1785" s="246" t="s">
        <v>2786</v>
      </c>
      <c r="F1785" s="247" t="s">
        <v>2787</v>
      </c>
      <c r="G1785" s="248" t="s">
        <v>1882</v>
      </c>
      <c r="H1785" s="249">
        <v>1</v>
      </c>
      <c r="I1785" s="250"/>
      <c r="J1785" s="251">
        <f>ROUND(I1785*H1785,2)</f>
        <v>0</v>
      </c>
      <c r="K1785" s="247" t="s">
        <v>284</v>
      </c>
      <c r="L1785" s="46"/>
      <c r="M1785" s="252" t="s">
        <v>1</v>
      </c>
      <c r="N1785" s="253" t="s">
        <v>49</v>
      </c>
      <c r="O1785" s="93"/>
      <c r="P1785" s="254">
        <f>O1785*H1785</f>
        <v>0</v>
      </c>
      <c r="Q1785" s="254">
        <v>0</v>
      </c>
      <c r="R1785" s="254">
        <f>Q1785*H1785</f>
        <v>0</v>
      </c>
      <c r="S1785" s="254">
        <v>0</v>
      </c>
      <c r="T1785" s="255">
        <f>S1785*H1785</f>
        <v>0</v>
      </c>
      <c r="U1785" s="40"/>
      <c r="V1785" s="40"/>
      <c r="W1785" s="40"/>
      <c r="X1785" s="40"/>
      <c r="Y1785" s="40"/>
      <c r="Z1785" s="40"/>
      <c r="AA1785" s="40"/>
      <c r="AB1785" s="40"/>
      <c r="AC1785" s="40"/>
      <c r="AD1785" s="40"/>
      <c r="AE1785" s="40"/>
      <c r="AR1785" s="256" t="s">
        <v>196</v>
      </c>
      <c r="AT1785" s="256" t="s">
        <v>187</v>
      </c>
      <c r="AU1785" s="256" t="s">
        <v>99</v>
      </c>
      <c r="AY1785" s="18" t="s">
        <v>184</v>
      </c>
      <c r="BE1785" s="257">
        <f>IF(N1785="základní",J1785,0)</f>
        <v>0</v>
      </c>
      <c r="BF1785" s="257">
        <f>IF(N1785="snížená",J1785,0)</f>
        <v>0</v>
      </c>
      <c r="BG1785" s="257">
        <f>IF(N1785="zákl. přenesená",J1785,0)</f>
        <v>0</v>
      </c>
      <c r="BH1785" s="257">
        <f>IF(N1785="sníž. přenesená",J1785,0)</f>
        <v>0</v>
      </c>
      <c r="BI1785" s="257">
        <f>IF(N1785="nulová",J1785,0)</f>
        <v>0</v>
      </c>
      <c r="BJ1785" s="18" t="s">
        <v>99</v>
      </c>
      <c r="BK1785" s="257">
        <f>ROUND(I1785*H1785,2)</f>
        <v>0</v>
      </c>
      <c r="BL1785" s="18" t="s">
        <v>196</v>
      </c>
      <c r="BM1785" s="256" t="s">
        <v>2788</v>
      </c>
    </row>
    <row r="1786" s="2" customFormat="1">
      <c r="A1786" s="40"/>
      <c r="B1786" s="41"/>
      <c r="C1786" s="42"/>
      <c r="D1786" s="258" t="s">
        <v>194</v>
      </c>
      <c r="E1786" s="42"/>
      <c r="F1786" s="259" t="s">
        <v>2712</v>
      </c>
      <c r="G1786" s="42"/>
      <c r="H1786" s="42"/>
      <c r="I1786" s="156"/>
      <c r="J1786" s="42"/>
      <c r="K1786" s="42"/>
      <c r="L1786" s="46"/>
      <c r="M1786" s="260"/>
      <c r="N1786" s="261"/>
      <c r="O1786" s="93"/>
      <c r="P1786" s="93"/>
      <c r="Q1786" s="93"/>
      <c r="R1786" s="93"/>
      <c r="S1786" s="93"/>
      <c r="T1786" s="94"/>
      <c r="U1786" s="40"/>
      <c r="V1786" s="40"/>
      <c r="W1786" s="40"/>
      <c r="X1786" s="40"/>
      <c r="Y1786" s="40"/>
      <c r="Z1786" s="40"/>
      <c r="AA1786" s="40"/>
      <c r="AB1786" s="40"/>
      <c r="AC1786" s="40"/>
      <c r="AD1786" s="40"/>
      <c r="AE1786" s="40"/>
      <c r="AT1786" s="18" t="s">
        <v>194</v>
      </c>
      <c r="AU1786" s="18" t="s">
        <v>99</v>
      </c>
    </row>
    <row r="1787" s="2" customFormat="1" ht="16.5" customHeight="1">
      <c r="A1787" s="40"/>
      <c r="B1787" s="41"/>
      <c r="C1787" s="245" t="s">
        <v>2789</v>
      </c>
      <c r="D1787" s="245" t="s">
        <v>187</v>
      </c>
      <c r="E1787" s="246" t="s">
        <v>2790</v>
      </c>
      <c r="F1787" s="247" t="s">
        <v>2791</v>
      </c>
      <c r="G1787" s="248" t="s">
        <v>1882</v>
      </c>
      <c r="H1787" s="249">
        <v>1</v>
      </c>
      <c r="I1787" s="250"/>
      <c r="J1787" s="251">
        <f>ROUND(I1787*H1787,2)</f>
        <v>0</v>
      </c>
      <c r="K1787" s="247" t="s">
        <v>284</v>
      </c>
      <c r="L1787" s="46"/>
      <c r="M1787" s="252" t="s">
        <v>1</v>
      </c>
      <c r="N1787" s="253" t="s">
        <v>49</v>
      </c>
      <c r="O1787" s="93"/>
      <c r="P1787" s="254">
        <f>O1787*H1787</f>
        <v>0</v>
      </c>
      <c r="Q1787" s="254">
        <v>0</v>
      </c>
      <c r="R1787" s="254">
        <f>Q1787*H1787</f>
        <v>0</v>
      </c>
      <c r="S1787" s="254">
        <v>0</v>
      </c>
      <c r="T1787" s="255">
        <f>S1787*H1787</f>
        <v>0</v>
      </c>
      <c r="U1787" s="40"/>
      <c r="V1787" s="40"/>
      <c r="W1787" s="40"/>
      <c r="X1787" s="40"/>
      <c r="Y1787" s="40"/>
      <c r="Z1787" s="40"/>
      <c r="AA1787" s="40"/>
      <c r="AB1787" s="40"/>
      <c r="AC1787" s="40"/>
      <c r="AD1787" s="40"/>
      <c r="AE1787" s="40"/>
      <c r="AR1787" s="256" t="s">
        <v>196</v>
      </c>
      <c r="AT1787" s="256" t="s">
        <v>187</v>
      </c>
      <c r="AU1787" s="256" t="s">
        <v>99</v>
      </c>
      <c r="AY1787" s="18" t="s">
        <v>184</v>
      </c>
      <c r="BE1787" s="257">
        <f>IF(N1787="základní",J1787,0)</f>
        <v>0</v>
      </c>
      <c r="BF1787" s="257">
        <f>IF(N1787="snížená",J1787,0)</f>
        <v>0</v>
      </c>
      <c r="BG1787" s="257">
        <f>IF(N1787="zákl. přenesená",J1787,0)</f>
        <v>0</v>
      </c>
      <c r="BH1787" s="257">
        <f>IF(N1787="sníž. přenesená",J1787,0)</f>
        <v>0</v>
      </c>
      <c r="BI1787" s="257">
        <f>IF(N1787="nulová",J1787,0)</f>
        <v>0</v>
      </c>
      <c r="BJ1787" s="18" t="s">
        <v>99</v>
      </c>
      <c r="BK1787" s="257">
        <f>ROUND(I1787*H1787,2)</f>
        <v>0</v>
      </c>
      <c r="BL1787" s="18" t="s">
        <v>196</v>
      </c>
      <c r="BM1787" s="256" t="s">
        <v>2792</v>
      </c>
    </row>
    <row r="1788" s="2" customFormat="1">
      <c r="A1788" s="40"/>
      <c r="B1788" s="41"/>
      <c r="C1788" s="42"/>
      <c r="D1788" s="258" t="s">
        <v>194</v>
      </c>
      <c r="E1788" s="42"/>
      <c r="F1788" s="259" t="s">
        <v>2712</v>
      </c>
      <c r="G1788" s="42"/>
      <c r="H1788" s="42"/>
      <c r="I1788" s="156"/>
      <c r="J1788" s="42"/>
      <c r="K1788" s="42"/>
      <c r="L1788" s="46"/>
      <c r="M1788" s="260"/>
      <c r="N1788" s="261"/>
      <c r="O1788" s="93"/>
      <c r="P1788" s="93"/>
      <c r="Q1788" s="93"/>
      <c r="R1788" s="93"/>
      <c r="S1788" s="93"/>
      <c r="T1788" s="94"/>
      <c r="U1788" s="40"/>
      <c r="V1788" s="40"/>
      <c r="W1788" s="40"/>
      <c r="X1788" s="40"/>
      <c r="Y1788" s="40"/>
      <c r="Z1788" s="40"/>
      <c r="AA1788" s="40"/>
      <c r="AB1788" s="40"/>
      <c r="AC1788" s="40"/>
      <c r="AD1788" s="40"/>
      <c r="AE1788" s="40"/>
      <c r="AT1788" s="18" t="s">
        <v>194</v>
      </c>
      <c r="AU1788" s="18" t="s">
        <v>99</v>
      </c>
    </row>
    <row r="1789" s="2" customFormat="1" ht="16.5" customHeight="1">
      <c r="A1789" s="40"/>
      <c r="B1789" s="41"/>
      <c r="C1789" s="245" t="s">
        <v>2793</v>
      </c>
      <c r="D1789" s="245" t="s">
        <v>187</v>
      </c>
      <c r="E1789" s="246" t="s">
        <v>2794</v>
      </c>
      <c r="F1789" s="247" t="s">
        <v>2795</v>
      </c>
      <c r="G1789" s="248" t="s">
        <v>1882</v>
      </c>
      <c r="H1789" s="249">
        <v>1</v>
      </c>
      <c r="I1789" s="250"/>
      <c r="J1789" s="251">
        <f>ROUND(I1789*H1789,2)</f>
        <v>0</v>
      </c>
      <c r="K1789" s="247" t="s">
        <v>284</v>
      </c>
      <c r="L1789" s="46"/>
      <c r="M1789" s="252" t="s">
        <v>1</v>
      </c>
      <c r="N1789" s="253" t="s">
        <v>49</v>
      </c>
      <c r="O1789" s="93"/>
      <c r="P1789" s="254">
        <f>O1789*H1789</f>
        <v>0</v>
      </c>
      <c r="Q1789" s="254">
        <v>0</v>
      </c>
      <c r="R1789" s="254">
        <f>Q1789*H1789</f>
        <v>0</v>
      </c>
      <c r="S1789" s="254">
        <v>0</v>
      </c>
      <c r="T1789" s="255">
        <f>S1789*H1789</f>
        <v>0</v>
      </c>
      <c r="U1789" s="40"/>
      <c r="V1789" s="40"/>
      <c r="W1789" s="40"/>
      <c r="X1789" s="40"/>
      <c r="Y1789" s="40"/>
      <c r="Z1789" s="40"/>
      <c r="AA1789" s="40"/>
      <c r="AB1789" s="40"/>
      <c r="AC1789" s="40"/>
      <c r="AD1789" s="40"/>
      <c r="AE1789" s="40"/>
      <c r="AR1789" s="256" t="s">
        <v>196</v>
      </c>
      <c r="AT1789" s="256" t="s">
        <v>187</v>
      </c>
      <c r="AU1789" s="256" t="s">
        <v>99</v>
      </c>
      <c r="AY1789" s="18" t="s">
        <v>184</v>
      </c>
      <c r="BE1789" s="257">
        <f>IF(N1789="základní",J1789,0)</f>
        <v>0</v>
      </c>
      <c r="BF1789" s="257">
        <f>IF(N1789="snížená",J1789,0)</f>
        <v>0</v>
      </c>
      <c r="BG1789" s="257">
        <f>IF(N1789="zákl. přenesená",J1789,0)</f>
        <v>0</v>
      </c>
      <c r="BH1789" s="257">
        <f>IF(N1789="sníž. přenesená",J1789,0)</f>
        <v>0</v>
      </c>
      <c r="BI1789" s="257">
        <f>IF(N1789="nulová",J1789,0)</f>
        <v>0</v>
      </c>
      <c r="BJ1789" s="18" t="s">
        <v>99</v>
      </c>
      <c r="BK1789" s="257">
        <f>ROUND(I1789*H1789,2)</f>
        <v>0</v>
      </c>
      <c r="BL1789" s="18" t="s">
        <v>196</v>
      </c>
      <c r="BM1789" s="256" t="s">
        <v>2796</v>
      </c>
    </row>
    <row r="1790" s="2" customFormat="1">
      <c r="A1790" s="40"/>
      <c r="B1790" s="41"/>
      <c r="C1790" s="42"/>
      <c r="D1790" s="258" t="s">
        <v>194</v>
      </c>
      <c r="E1790" s="42"/>
      <c r="F1790" s="259" t="s">
        <v>2712</v>
      </c>
      <c r="G1790" s="42"/>
      <c r="H1790" s="42"/>
      <c r="I1790" s="156"/>
      <c r="J1790" s="42"/>
      <c r="K1790" s="42"/>
      <c r="L1790" s="46"/>
      <c r="M1790" s="260"/>
      <c r="N1790" s="261"/>
      <c r="O1790" s="93"/>
      <c r="P1790" s="93"/>
      <c r="Q1790" s="93"/>
      <c r="R1790" s="93"/>
      <c r="S1790" s="93"/>
      <c r="T1790" s="94"/>
      <c r="U1790" s="40"/>
      <c r="V1790" s="40"/>
      <c r="W1790" s="40"/>
      <c r="X1790" s="40"/>
      <c r="Y1790" s="40"/>
      <c r="Z1790" s="40"/>
      <c r="AA1790" s="40"/>
      <c r="AB1790" s="40"/>
      <c r="AC1790" s="40"/>
      <c r="AD1790" s="40"/>
      <c r="AE1790" s="40"/>
      <c r="AT1790" s="18" t="s">
        <v>194</v>
      </c>
      <c r="AU1790" s="18" t="s">
        <v>99</v>
      </c>
    </row>
    <row r="1791" s="2" customFormat="1" ht="16.5" customHeight="1">
      <c r="A1791" s="40"/>
      <c r="B1791" s="41"/>
      <c r="C1791" s="245" t="s">
        <v>2797</v>
      </c>
      <c r="D1791" s="245" t="s">
        <v>187</v>
      </c>
      <c r="E1791" s="246" t="s">
        <v>2798</v>
      </c>
      <c r="F1791" s="247" t="s">
        <v>2799</v>
      </c>
      <c r="G1791" s="248" t="s">
        <v>1882</v>
      </c>
      <c r="H1791" s="249">
        <v>1</v>
      </c>
      <c r="I1791" s="250"/>
      <c r="J1791" s="251">
        <f>ROUND(I1791*H1791,2)</f>
        <v>0</v>
      </c>
      <c r="K1791" s="247" t="s">
        <v>284</v>
      </c>
      <c r="L1791" s="46"/>
      <c r="M1791" s="252" t="s">
        <v>1</v>
      </c>
      <c r="N1791" s="253" t="s">
        <v>49</v>
      </c>
      <c r="O1791" s="93"/>
      <c r="P1791" s="254">
        <f>O1791*H1791</f>
        <v>0</v>
      </c>
      <c r="Q1791" s="254">
        <v>0</v>
      </c>
      <c r="R1791" s="254">
        <f>Q1791*H1791</f>
        <v>0</v>
      </c>
      <c r="S1791" s="254">
        <v>0</v>
      </c>
      <c r="T1791" s="255">
        <f>S1791*H1791</f>
        <v>0</v>
      </c>
      <c r="U1791" s="40"/>
      <c r="V1791" s="40"/>
      <c r="W1791" s="40"/>
      <c r="X1791" s="40"/>
      <c r="Y1791" s="40"/>
      <c r="Z1791" s="40"/>
      <c r="AA1791" s="40"/>
      <c r="AB1791" s="40"/>
      <c r="AC1791" s="40"/>
      <c r="AD1791" s="40"/>
      <c r="AE1791" s="40"/>
      <c r="AR1791" s="256" t="s">
        <v>196</v>
      </c>
      <c r="AT1791" s="256" t="s">
        <v>187</v>
      </c>
      <c r="AU1791" s="256" t="s">
        <v>99</v>
      </c>
      <c r="AY1791" s="18" t="s">
        <v>184</v>
      </c>
      <c r="BE1791" s="257">
        <f>IF(N1791="základní",J1791,0)</f>
        <v>0</v>
      </c>
      <c r="BF1791" s="257">
        <f>IF(N1791="snížená",J1791,0)</f>
        <v>0</v>
      </c>
      <c r="BG1791" s="257">
        <f>IF(N1791="zákl. přenesená",J1791,0)</f>
        <v>0</v>
      </c>
      <c r="BH1791" s="257">
        <f>IF(N1791="sníž. přenesená",J1791,0)</f>
        <v>0</v>
      </c>
      <c r="BI1791" s="257">
        <f>IF(N1791="nulová",J1791,0)</f>
        <v>0</v>
      </c>
      <c r="BJ1791" s="18" t="s">
        <v>99</v>
      </c>
      <c r="BK1791" s="257">
        <f>ROUND(I1791*H1791,2)</f>
        <v>0</v>
      </c>
      <c r="BL1791" s="18" t="s">
        <v>196</v>
      </c>
      <c r="BM1791" s="256" t="s">
        <v>2800</v>
      </c>
    </row>
    <row r="1792" s="2" customFormat="1">
      <c r="A1792" s="40"/>
      <c r="B1792" s="41"/>
      <c r="C1792" s="42"/>
      <c r="D1792" s="258" t="s">
        <v>194</v>
      </c>
      <c r="E1792" s="42"/>
      <c r="F1792" s="259" t="s">
        <v>2712</v>
      </c>
      <c r="G1792" s="42"/>
      <c r="H1792" s="42"/>
      <c r="I1792" s="156"/>
      <c r="J1792" s="42"/>
      <c r="K1792" s="42"/>
      <c r="L1792" s="46"/>
      <c r="M1792" s="260"/>
      <c r="N1792" s="261"/>
      <c r="O1792" s="93"/>
      <c r="P1792" s="93"/>
      <c r="Q1792" s="93"/>
      <c r="R1792" s="93"/>
      <c r="S1792" s="93"/>
      <c r="T1792" s="94"/>
      <c r="U1792" s="40"/>
      <c r="V1792" s="40"/>
      <c r="W1792" s="40"/>
      <c r="X1792" s="40"/>
      <c r="Y1792" s="40"/>
      <c r="Z1792" s="40"/>
      <c r="AA1792" s="40"/>
      <c r="AB1792" s="40"/>
      <c r="AC1792" s="40"/>
      <c r="AD1792" s="40"/>
      <c r="AE1792" s="40"/>
      <c r="AT1792" s="18" t="s">
        <v>194</v>
      </c>
      <c r="AU1792" s="18" t="s">
        <v>99</v>
      </c>
    </row>
    <row r="1793" s="2" customFormat="1" ht="16.5" customHeight="1">
      <c r="A1793" s="40"/>
      <c r="B1793" s="41"/>
      <c r="C1793" s="245" t="s">
        <v>2801</v>
      </c>
      <c r="D1793" s="245" t="s">
        <v>187</v>
      </c>
      <c r="E1793" s="246" t="s">
        <v>2802</v>
      </c>
      <c r="F1793" s="247" t="s">
        <v>2803</v>
      </c>
      <c r="G1793" s="248" t="s">
        <v>1882</v>
      </c>
      <c r="H1793" s="249">
        <v>10</v>
      </c>
      <c r="I1793" s="250"/>
      <c r="J1793" s="251">
        <f>ROUND(I1793*H1793,2)</f>
        <v>0</v>
      </c>
      <c r="K1793" s="247" t="s">
        <v>284</v>
      </c>
      <c r="L1793" s="46"/>
      <c r="M1793" s="252" t="s">
        <v>1</v>
      </c>
      <c r="N1793" s="253" t="s">
        <v>49</v>
      </c>
      <c r="O1793" s="93"/>
      <c r="P1793" s="254">
        <f>O1793*H1793</f>
        <v>0</v>
      </c>
      <c r="Q1793" s="254">
        <v>0</v>
      </c>
      <c r="R1793" s="254">
        <f>Q1793*H1793</f>
        <v>0</v>
      </c>
      <c r="S1793" s="254">
        <v>0</v>
      </c>
      <c r="T1793" s="255">
        <f>S1793*H1793</f>
        <v>0</v>
      </c>
      <c r="U1793" s="40"/>
      <c r="V1793" s="40"/>
      <c r="W1793" s="40"/>
      <c r="X1793" s="40"/>
      <c r="Y1793" s="40"/>
      <c r="Z1793" s="40"/>
      <c r="AA1793" s="40"/>
      <c r="AB1793" s="40"/>
      <c r="AC1793" s="40"/>
      <c r="AD1793" s="40"/>
      <c r="AE1793" s="40"/>
      <c r="AR1793" s="256" t="s">
        <v>196</v>
      </c>
      <c r="AT1793" s="256" t="s">
        <v>187</v>
      </c>
      <c r="AU1793" s="256" t="s">
        <v>99</v>
      </c>
      <c r="AY1793" s="18" t="s">
        <v>184</v>
      </c>
      <c r="BE1793" s="257">
        <f>IF(N1793="základní",J1793,0)</f>
        <v>0</v>
      </c>
      <c r="BF1793" s="257">
        <f>IF(N1793="snížená",J1793,0)</f>
        <v>0</v>
      </c>
      <c r="BG1793" s="257">
        <f>IF(N1793="zákl. přenesená",J1793,0)</f>
        <v>0</v>
      </c>
      <c r="BH1793" s="257">
        <f>IF(N1793="sníž. přenesená",J1793,0)</f>
        <v>0</v>
      </c>
      <c r="BI1793" s="257">
        <f>IF(N1793="nulová",J1793,0)</f>
        <v>0</v>
      </c>
      <c r="BJ1793" s="18" t="s">
        <v>99</v>
      </c>
      <c r="BK1793" s="257">
        <f>ROUND(I1793*H1793,2)</f>
        <v>0</v>
      </c>
      <c r="BL1793" s="18" t="s">
        <v>196</v>
      </c>
      <c r="BM1793" s="256" t="s">
        <v>2804</v>
      </c>
    </row>
    <row r="1794" s="2" customFormat="1">
      <c r="A1794" s="40"/>
      <c r="B1794" s="41"/>
      <c r="C1794" s="42"/>
      <c r="D1794" s="258" t="s">
        <v>194</v>
      </c>
      <c r="E1794" s="42"/>
      <c r="F1794" s="259" t="s">
        <v>2712</v>
      </c>
      <c r="G1794" s="42"/>
      <c r="H1794" s="42"/>
      <c r="I1794" s="156"/>
      <c r="J1794" s="42"/>
      <c r="K1794" s="42"/>
      <c r="L1794" s="46"/>
      <c r="M1794" s="260"/>
      <c r="N1794" s="261"/>
      <c r="O1794" s="93"/>
      <c r="P1794" s="93"/>
      <c r="Q1794" s="93"/>
      <c r="R1794" s="93"/>
      <c r="S1794" s="93"/>
      <c r="T1794" s="94"/>
      <c r="U1794" s="40"/>
      <c r="V1794" s="40"/>
      <c r="W1794" s="40"/>
      <c r="X1794" s="40"/>
      <c r="Y1794" s="40"/>
      <c r="Z1794" s="40"/>
      <c r="AA1794" s="40"/>
      <c r="AB1794" s="40"/>
      <c r="AC1794" s="40"/>
      <c r="AD1794" s="40"/>
      <c r="AE1794" s="40"/>
      <c r="AT1794" s="18" t="s">
        <v>194</v>
      </c>
      <c r="AU1794" s="18" t="s">
        <v>99</v>
      </c>
    </row>
    <row r="1795" s="2" customFormat="1" ht="16.5" customHeight="1">
      <c r="A1795" s="40"/>
      <c r="B1795" s="41"/>
      <c r="C1795" s="245" t="s">
        <v>2805</v>
      </c>
      <c r="D1795" s="245" t="s">
        <v>187</v>
      </c>
      <c r="E1795" s="246" t="s">
        <v>2806</v>
      </c>
      <c r="F1795" s="247" t="s">
        <v>2807</v>
      </c>
      <c r="G1795" s="248" t="s">
        <v>1882</v>
      </c>
      <c r="H1795" s="249">
        <v>106</v>
      </c>
      <c r="I1795" s="250"/>
      <c r="J1795" s="251">
        <f>ROUND(I1795*H1795,2)</f>
        <v>0</v>
      </c>
      <c r="K1795" s="247" t="s">
        <v>284</v>
      </c>
      <c r="L1795" s="46"/>
      <c r="M1795" s="252" t="s">
        <v>1</v>
      </c>
      <c r="N1795" s="253" t="s">
        <v>49</v>
      </c>
      <c r="O1795" s="93"/>
      <c r="P1795" s="254">
        <f>O1795*H1795</f>
        <v>0</v>
      </c>
      <c r="Q1795" s="254">
        <v>0</v>
      </c>
      <c r="R1795" s="254">
        <f>Q1795*H1795</f>
        <v>0</v>
      </c>
      <c r="S1795" s="254">
        <v>0</v>
      </c>
      <c r="T1795" s="255">
        <f>S1795*H1795</f>
        <v>0</v>
      </c>
      <c r="U1795" s="40"/>
      <c r="V1795" s="40"/>
      <c r="W1795" s="40"/>
      <c r="X1795" s="40"/>
      <c r="Y1795" s="40"/>
      <c r="Z1795" s="40"/>
      <c r="AA1795" s="40"/>
      <c r="AB1795" s="40"/>
      <c r="AC1795" s="40"/>
      <c r="AD1795" s="40"/>
      <c r="AE1795" s="40"/>
      <c r="AR1795" s="256" t="s">
        <v>196</v>
      </c>
      <c r="AT1795" s="256" t="s">
        <v>187</v>
      </c>
      <c r="AU1795" s="256" t="s">
        <v>99</v>
      </c>
      <c r="AY1795" s="18" t="s">
        <v>184</v>
      </c>
      <c r="BE1795" s="257">
        <f>IF(N1795="základní",J1795,0)</f>
        <v>0</v>
      </c>
      <c r="BF1795" s="257">
        <f>IF(N1795="snížená",J1795,0)</f>
        <v>0</v>
      </c>
      <c r="BG1795" s="257">
        <f>IF(N1795="zákl. přenesená",J1795,0)</f>
        <v>0</v>
      </c>
      <c r="BH1795" s="257">
        <f>IF(N1795="sníž. přenesená",J1795,0)</f>
        <v>0</v>
      </c>
      <c r="BI1795" s="257">
        <f>IF(N1795="nulová",J1795,0)</f>
        <v>0</v>
      </c>
      <c r="BJ1795" s="18" t="s">
        <v>99</v>
      </c>
      <c r="BK1795" s="257">
        <f>ROUND(I1795*H1795,2)</f>
        <v>0</v>
      </c>
      <c r="BL1795" s="18" t="s">
        <v>196</v>
      </c>
      <c r="BM1795" s="256" t="s">
        <v>2808</v>
      </c>
    </row>
    <row r="1796" s="2" customFormat="1">
      <c r="A1796" s="40"/>
      <c r="B1796" s="41"/>
      <c r="C1796" s="42"/>
      <c r="D1796" s="258" t="s">
        <v>194</v>
      </c>
      <c r="E1796" s="42"/>
      <c r="F1796" s="259" t="s">
        <v>2712</v>
      </c>
      <c r="G1796" s="42"/>
      <c r="H1796" s="42"/>
      <c r="I1796" s="156"/>
      <c r="J1796" s="42"/>
      <c r="K1796" s="42"/>
      <c r="L1796" s="46"/>
      <c r="M1796" s="260"/>
      <c r="N1796" s="261"/>
      <c r="O1796" s="93"/>
      <c r="P1796" s="93"/>
      <c r="Q1796" s="93"/>
      <c r="R1796" s="93"/>
      <c r="S1796" s="93"/>
      <c r="T1796" s="94"/>
      <c r="U1796" s="40"/>
      <c r="V1796" s="40"/>
      <c r="W1796" s="40"/>
      <c r="X1796" s="40"/>
      <c r="Y1796" s="40"/>
      <c r="Z1796" s="40"/>
      <c r="AA1796" s="40"/>
      <c r="AB1796" s="40"/>
      <c r="AC1796" s="40"/>
      <c r="AD1796" s="40"/>
      <c r="AE1796" s="40"/>
      <c r="AT1796" s="18" t="s">
        <v>194</v>
      </c>
      <c r="AU1796" s="18" t="s">
        <v>99</v>
      </c>
    </row>
    <row r="1797" s="2" customFormat="1" ht="16.5" customHeight="1">
      <c r="A1797" s="40"/>
      <c r="B1797" s="41"/>
      <c r="C1797" s="245" t="s">
        <v>2809</v>
      </c>
      <c r="D1797" s="245" t="s">
        <v>187</v>
      </c>
      <c r="E1797" s="246" t="s">
        <v>2810</v>
      </c>
      <c r="F1797" s="247" t="s">
        <v>2811</v>
      </c>
      <c r="G1797" s="248" t="s">
        <v>1882</v>
      </c>
      <c r="H1797" s="249">
        <v>1</v>
      </c>
      <c r="I1797" s="250"/>
      <c r="J1797" s="251">
        <f>ROUND(I1797*H1797,2)</f>
        <v>0</v>
      </c>
      <c r="K1797" s="247" t="s">
        <v>284</v>
      </c>
      <c r="L1797" s="46"/>
      <c r="M1797" s="252" t="s">
        <v>1</v>
      </c>
      <c r="N1797" s="253" t="s">
        <v>49</v>
      </c>
      <c r="O1797" s="93"/>
      <c r="P1797" s="254">
        <f>O1797*H1797</f>
        <v>0</v>
      </c>
      <c r="Q1797" s="254">
        <v>0</v>
      </c>
      <c r="R1797" s="254">
        <f>Q1797*H1797</f>
        <v>0</v>
      </c>
      <c r="S1797" s="254">
        <v>0</v>
      </c>
      <c r="T1797" s="255">
        <f>S1797*H1797</f>
        <v>0</v>
      </c>
      <c r="U1797" s="40"/>
      <c r="V1797" s="40"/>
      <c r="W1797" s="40"/>
      <c r="X1797" s="40"/>
      <c r="Y1797" s="40"/>
      <c r="Z1797" s="40"/>
      <c r="AA1797" s="40"/>
      <c r="AB1797" s="40"/>
      <c r="AC1797" s="40"/>
      <c r="AD1797" s="40"/>
      <c r="AE1797" s="40"/>
      <c r="AR1797" s="256" t="s">
        <v>196</v>
      </c>
      <c r="AT1797" s="256" t="s">
        <v>187</v>
      </c>
      <c r="AU1797" s="256" t="s">
        <v>99</v>
      </c>
      <c r="AY1797" s="18" t="s">
        <v>184</v>
      </c>
      <c r="BE1797" s="257">
        <f>IF(N1797="základní",J1797,0)</f>
        <v>0</v>
      </c>
      <c r="BF1797" s="257">
        <f>IF(N1797="snížená",J1797,0)</f>
        <v>0</v>
      </c>
      <c r="BG1797" s="257">
        <f>IF(N1797="zákl. přenesená",J1797,0)</f>
        <v>0</v>
      </c>
      <c r="BH1797" s="257">
        <f>IF(N1797="sníž. přenesená",J1797,0)</f>
        <v>0</v>
      </c>
      <c r="BI1797" s="257">
        <f>IF(N1797="nulová",J1797,0)</f>
        <v>0</v>
      </c>
      <c r="BJ1797" s="18" t="s">
        <v>99</v>
      </c>
      <c r="BK1797" s="257">
        <f>ROUND(I1797*H1797,2)</f>
        <v>0</v>
      </c>
      <c r="BL1797" s="18" t="s">
        <v>196</v>
      </c>
      <c r="BM1797" s="256" t="s">
        <v>2812</v>
      </c>
    </row>
    <row r="1798" s="2" customFormat="1">
      <c r="A1798" s="40"/>
      <c r="B1798" s="41"/>
      <c r="C1798" s="42"/>
      <c r="D1798" s="258" t="s">
        <v>194</v>
      </c>
      <c r="E1798" s="42"/>
      <c r="F1798" s="259" t="s">
        <v>2712</v>
      </c>
      <c r="G1798" s="42"/>
      <c r="H1798" s="42"/>
      <c r="I1798" s="156"/>
      <c r="J1798" s="42"/>
      <c r="K1798" s="42"/>
      <c r="L1798" s="46"/>
      <c r="M1798" s="260"/>
      <c r="N1798" s="261"/>
      <c r="O1798" s="93"/>
      <c r="P1798" s="93"/>
      <c r="Q1798" s="93"/>
      <c r="R1798" s="93"/>
      <c r="S1798" s="93"/>
      <c r="T1798" s="94"/>
      <c r="U1798" s="40"/>
      <c r="V1798" s="40"/>
      <c r="W1798" s="40"/>
      <c r="X1798" s="40"/>
      <c r="Y1798" s="40"/>
      <c r="Z1798" s="40"/>
      <c r="AA1798" s="40"/>
      <c r="AB1798" s="40"/>
      <c r="AC1798" s="40"/>
      <c r="AD1798" s="40"/>
      <c r="AE1798" s="40"/>
      <c r="AT1798" s="18" t="s">
        <v>194</v>
      </c>
      <c r="AU1798" s="18" t="s">
        <v>99</v>
      </c>
    </row>
    <row r="1799" s="2" customFormat="1" ht="16.5" customHeight="1">
      <c r="A1799" s="40"/>
      <c r="B1799" s="41"/>
      <c r="C1799" s="245" t="s">
        <v>2813</v>
      </c>
      <c r="D1799" s="245" t="s">
        <v>187</v>
      </c>
      <c r="E1799" s="246" t="s">
        <v>2814</v>
      </c>
      <c r="F1799" s="247" t="s">
        <v>2815</v>
      </c>
      <c r="G1799" s="248" t="s">
        <v>1882</v>
      </c>
      <c r="H1799" s="249">
        <v>2</v>
      </c>
      <c r="I1799" s="250"/>
      <c r="J1799" s="251">
        <f>ROUND(I1799*H1799,2)</f>
        <v>0</v>
      </c>
      <c r="K1799" s="247" t="s">
        <v>284</v>
      </c>
      <c r="L1799" s="46"/>
      <c r="M1799" s="252" t="s">
        <v>1</v>
      </c>
      <c r="N1799" s="253" t="s">
        <v>49</v>
      </c>
      <c r="O1799" s="93"/>
      <c r="P1799" s="254">
        <f>O1799*H1799</f>
        <v>0</v>
      </c>
      <c r="Q1799" s="254">
        <v>0</v>
      </c>
      <c r="R1799" s="254">
        <f>Q1799*H1799</f>
        <v>0</v>
      </c>
      <c r="S1799" s="254">
        <v>0</v>
      </c>
      <c r="T1799" s="255">
        <f>S1799*H1799</f>
        <v>0</v>
      </c>
      <c r="U1799" s="40"/>
      <c r="V1799" s="40"/>
      <c r="W1799" s="40"/>
      <c r="X1799" s="40"/>
      <c r="Y1799" s="40"/>
      <c r="Z1799" s="40"/>
      <c r="AA1799" s="40"/>
      <c r="AB1799" s="40"/>
      <c r="AC1799" s="40"/>
      <c r="AD1799" s="40"/>
      <c r="AE1799" s="40"/>
      <c r="AR1799" s="256" t="s">
        <v>196</v>
      </c>
      <c r="AT1799" s="256" t="s">
        <v>187</v>
      </c>
      <c r="AU1799" s="256" t="s">
        <v>99</v>
      </c>
      <c r="AY1799" s="18" t="s">
        <v>184</v>
      </c>
      <c r="BE1799" s="257">
        <f>IF(N1799="základní",J1799,0)</f>
        <v>0</v>
      </c>
      <c r="BF1799" s="257">
        <f>IF(N1799="snížená",J1799,0)</f>
        <v>0</v>
      </c>
      <c r="BG1799" s="257">
        <f>IF(N1799="zákl. přenesená",J1799,0)</f>
        <v>0</v>
      </c>
      <c r="BH1799" s="257">
        <f>IF(N1799="sníž. přenesená",J1799,0)</f>
        <v>0</v>
      </c>
      <c r="BI1799" s="257">
        <f>IF(N1799="nulová",J1799,0)</f>
        <v>0</v>
      </c>
      <c r="BJ1799" s="18" t="s">
        <v>99</v>
      </c>
      <c r="BK1799" s="257">
        <f>ROUND(I1799*H1799,2)</f>
        <v>0</v>
      </c>
      <c r="BL1799" s="18" t="s">
        <v>196</v>
      </c>
      <c r="BM1799" s="256" t="s">
        <v>2816</v>
      </c>
    </row>
    <row r="1800" s="2" customFormat="1">
      <c r="A1800" s="40"/>
      <c r="B1800" s="41"/>
      <c r="C1800" s="42"/>
      <c r="D1800" s="258" t="s">
        <v>194</v>
      </c>
      <c r="E1800" s="42"/>
      <c r="F1800" s="259" t="s">
        <v>2712</v>
      </c>
      <c r="G1800" s="42"/>
      <c r="H1800" s="42"/>
      <c r="I1800" s="156"/>
      <c r="J1800" s="42"/>
      <c r="K1800" s="42"/>
      <c r="L1800" s="46"/>
      <c r="M1800" s="260"/>
      <c r="N1800" s="261"/>
      <c r="O1800" s="93"/>
      <c r="P1800" s="93"/>
      <c r="Q1800" s="93"/>
      <c r="R1800" s="93"/>
      <c r="S1800" s="93"/>
      <c r="T1800" s="94"/>
      <c r="U1800" s="40"/>
      <c r="V1800" s="40"/>
      <c r="W1800" s="40"/>
      <c r="X1800" s="40"/>
      <c r="Y1800" s="40"/>
      <c r="Z1800" s="40"/>
      <c r="AA1800" s="40"/>
      <c r="AB1800" s="40"/>
      <c r="AC1800" s="40"/>
      <c r="AD1800" s="40"/>
      <c r="AE1800" s="40"/>
      <c r="AT1800" s="18" t="s">
        <v>194</v>
      </c>
      <c r="AU1800" s="18" t="s">
        <v>99</v>
      </c>
    </row>
    <row r="1801" s="2" customFormat="1" ht="16.5" customHeight="1">
      <c r="A1801" s="40"/>
      <c r="B1801" s="41"/>
      <c r="C1801" s="245" t="s">
        <v>2817</v>
      </c>
      <c r="D1801" s="245" t="s">
        <v>187</v>
      </c>
      <c r="E1801" s="246" t="s">
        <v>2818</v>
      </c>
      <c r="F1801" s="247" t="s">
        <v>2819</v>
      </c>
      <c r="G1801" s="248" t="s">
        <v>1882</v>
      </c>
      <c r="H1801" s="249">
        <v>1</v>
      </c>
      <c r="I1801" s="250"/>
      <c r="J1801" s="251">
        <f>ROUND(I1801*H1801,2)</f>
        <v>0</v>
      </c>
      <c r="K1801" s="247" t="s">
        <v>284</v>
      </c>
      <c r="L1801" s="46"/>
      <c r="M1801" s="252" t="s">
        <v>1</v>
      </c>
      <c r="N1801" s="253" t="s">
        <v>49</v>
      </c>
      <c r="O1801" s="93"/>
      <c r="P1801" s="254">
        <f>O1801*H1801</f>
        <v>0</v>
      </c>
      <c r="Q1801" s="254">
        <v>0</v>
      </c>
      <c r="R1801" s="254">
        <f>Q1801*H1801</f>
        <v>0</v>
      </c>
      <c r="S1801" s="254">
        <v>0</v>
      </c>
      <c r="T1801" s="255">
        <f>S1801*H1801</f>
        <v>0</v>
      </c>
      <c r="U1801" s="40"/>
      <c r="V1801" s="40"/>
      <c r="W1801" s="40"/>
      <c r="X1801" s="40"/>
      <c r="Y1801" s="40"/>
      <c r="Z1801" s="40"/>
      <c r="AA1801" s="40"/>
      <c r="AB1801" s="40"/>
      <c r="AC1801" s="40"/>
      <c r="AD1801" s="40"/>
      <c r="AE1801" s="40"/>
      <c r="AR1801" s="256" t="s">
        <v>196</v>
      </c>
      <c r="AT1801" s="256" t="s">
        <v>187</v>
      </c>
      <c r="AU1801" s="256" t="s">
        <v>99</v>
      </c>
      <c r="AY1801" s="18" t="s">
        <v>184</v>
      </c>
      <c r="BE1801" s="257">
        <f>IF(N1801="základní",J1801,0)</f>
        <v>0</v>
      </c>
      <c r="BF1801" s="257">
        <f>IF(N1801="snížená",J1801,0)</f>
        <v>0</v>
      </c>
      <c r="BG1801" s="257">
        <f>IF(N1801="zákl. přenesená",J1801,0)</f>
        <v>0</v>
      </c>
      <c r="BH1801" s="257">
        <f>IF(N1801="sníž. přenesená",J1801,0)</f>
        <v>0</v>
      </c>
      <c r="BI1801" s="257">
        <f>IF(N1801="nulová",J1801,0)</f>
        <v>0</v>
      </c>
      <c r="BJ1801" s="18" t="s">
        <v>99</v>
      </c>
      <c r="BK1801" s="257">
        <f>ROUND(I1801*H1801,2)</f>
        <v>0</v>
      </c>
      <c r="BL1801" s="18" t="s">
        <v>196</v>
      </c>
      <c r="BM1801" s="256" t="s">
        <v>2820</v>
      </c>
    </row>
    <row r="1802" s="2" customFormat="1">
      <c r="A1802" s="40"/>
      <c r="B1802" s="41"/>
      <c r="C1802" s="42"/>
      <c r="D1802" s="258" t="s">
        <v>194</v>
      </c>
      <c r="E1802" s="42"/>
      <c r="F1802" s="259" t="s">
        <v>2712</v>
      </c>
      <c r="G1802" s="42"/>
      <c r="H1802" s="42"/>
      <c r="I1802" s="156"/>
      <c r="J1802" s="42"/>
      <c r="K1802" s="42"/>
      <c r="L1802" s="46"/>
      <c r="M1802" s="260"/>
      <c r="N1802" s="261"/>
      <c r="O1802" s="93"/>
      <c r="P1802" s="93"/>
      <c r="Q1802" s="93"/>
      <c r="R1802" s="93"/>
      <c r="S1802" s="93"/>
      <c r="T1802" s="94"/>
      <c r="U1802" s="40"/>
      <c r="V1802" s="40"/>
      <c r="W1802" s="40"/>
      <c r="X1802" s="40"/>
      <c r="Y1802" s="40"/>
      <c r="Z1802" s="40"/>
      <c r="AA1802" s="40"/>
      <c r="AB1802" s="40"/>
      <c r="AC1802" s="40"/>
      <c r="AD1802" s="40"/>
      <c r="AE1802" s="40"/>
      <c r="AT1802" s="18" t="s">
        <v>194</v>
      </c>
      <c r="AU1802" s="18" t="s">
        <v>99</v>
      </c>
    </row>
    <row r="1803" s="2" customFormat="1" ht="16.5" customHeight="1">
      <c r="A1803" s="40"/>
      <c r="B1803" s="41"/>
      <c r="C1803" s="245" t="s">
        <v>2821</v>
      </c>
      <c r="D1803" s="245" t="s">
        <v>187</v>
      </c>
      <c r="E1803" s="246" t="s">
        <v>2822</v>
      </c>
      <c r="F1803" s="247" t="s">
        <v>2823</v>
      </c>
      <c r="G1803" s="248" t="s">
        <v>1882</v>
      </c>
      <c r="H1803" s="249">
        <v>1</v>
      </c>
      <c r="I1803" s="250"/>
      <c r="J1803" s="251">
        <f>ROUND(I1803*H1803,2)</f>
        <v>0</v>
      </c>
      <c r="K1803" s="247" t="s">
        <v>284</v>
      </c>
      <c r="L1803" s="46"/>
      <c r="M1803" s="252" t="s">
        <v>1</v>
      </c>
      <c r="N1803" s="253" t="s">
        <v>49</v>
      </c>
      <c r="O1803" s="93"/>
      <c r="P1803" s="254">
        <f>O1803*H1803</f>
        <v>0</v>
      </c>
      <c r="Q1803" s="254">
        <v>0</v>
      </c>
      <c r="R1803" s="254">
        <f>Q1803*H1803</f>
        <v>0</v>
      </c>
      <c r="S1803" s="254">
        <v>0</v>
      </c>
      <c r="T1803" s="255">
        <f>S1803*H1803</f>
        <v>0</v>
      </c>
      <c r="U1803" s="40"/>
      <c r="V1803" s="40"/>
      <c r="W1803" s="40"/>
      <c r="X1803" s="40"/>
      <c r="Y1803" s="40"/>
      <c r="Z1803" s="40"/>
      <c r="AA1803" s="40"/>
      <c r="AB1803" s="40"/>
      <c r="AC1803" s="40"/>
      <c r="AD1803" s="40"/>
      <c r="AE1803" s="40"/>
      <c r="AR1803" s="256" t="s">
        <v>196</v>
      </c>
      <c r="AT1803" s="256" t="s">
        <v>187</v>
      </c>
      <c r="AU1803" s="256" t="s">
        <v>99</v>
      </c>
      <c r="AY1803" s="18" t="s">
        <v>184</v>
      </c>
      <c r="BE1803" s="257">
        <f>IF(N1803="základní",J1803,0)</f>
        <v>0</v>
      </c>
      <c r="BF1803" s="257">
        <f>IF(N1803="snížená",J1803,0)</f>
        <v>0</v>
      </c>
      <c r="BG1803" s="257">
        <f>IF(N1803="zákl. přenesená",J1803,0)</f>
        <v>0</v>
      </c>
      <c r="BH1803" s="257">
        <f>IF(N1803="sníž. přenesená",J1803,0)</f>
        <v>0</v>
      </c>
      <c r="BI1803" s="257">
        <f>IF(N1803="nulová",J1803,0)</f>
        <v>0</v>
      </c>
      <c r="BJ1803" s="18" t="s">
        <v>99</v>
      </c>
      <c r="BK1803" s="257">
        <f>ROUND(I1803*H1803,2)</f>
        <v>0</v>
      </c>
      <c r="BL1803" s="18" t="s">
        <v>196</v>
      </c>
      <c r="BM1803" s="256" t="s">
        <v>2824</v>
      </c>
    </row>
    <row r="1804" s="2" customFormat="1">
      <c r="A1804" s="40"/>
      <c r="B1804" s="41"/>
      <c r="C1804" s="42"/>
      <c r="D1804" s="258" t="s">
        <v>194</v>
      </c>
      <c r="E1804" s="42"/>
      <c r="F1804" s="259" t="s">
        <v>2712</v>
      </c>
      <c r="G1804" s="42"/>
      <c r="H1804" s="42"/>
      <c r="I1804" s="156"/>
      <c r="J1804" s="42"/>
      <c r="K1804" s="42"/>
      <c r="L1804" s="46"/>
      <c r="M1804" s="260"/>
      <c r="N1804" s="261"/>
      <c r="O1804" s="93"/>
      <c r="P1804" s="93"/>
      <c r="Q1804" s="93"/>
      <c r="R1804" s="93"/>
      <c r="S1804" s="93"/>
      <c r="T1804" s="94"/>
      <c r="U1804" s="40"/>
      <c r="V1804" s="40"/>
      <c r="W1804" s="40"/>
      <c r="X1804" s="40"/>
      <c r="Y1804" s="40"/>
      <c r="Z1804" s="40"/>
      <c r="AA1804" s="40"/>
      <c r="AB1804" s="40"/>
      <c r="AC1804" s="40"/>
      <c r="AD1804" s="40"/>
      <c r="AE1804" s="40"/>
      <c r="AT1804" s="18" t="s">
        <v>194</v>
      </c>
      <c r="AU1804" s="18" t="s">
        <v>99</v>
      </c>
    </row>
    <row r="1805" s="2" customFormat="1" ht="16.5" customHeight="1">
      <c r="A1805" s="40"/>
      <c r="B1805" s="41"/>
      <c r="C1805" s="245" t="s">
        <v>2825</v>
      </c>
      <c r="D1805" s="245" t="s">
        <v>187</v>
      </c>
      <c r="E1805" s="246" t="s">
        <v>2826</v>
      </c>
      <c r="F1805" s="247" t="s">
        <v>2827</v>
      </c>
      <c r="G1805" s="248" t="s">
        <v>1882</v>
      </c>
      <c r="H1805" s="249">
        <v>1</v>
      </c>
      <c r="I1805" s="250"/>
      <c r="J1805" s="251">
        <f>ROUND(I1805*H1805,2)</f>
        <v>0</v>
      </c>
      <c r="K1805" s="247" t="s">
        <v>284</v>
      </c>
      <c r="L1805" s="46"/>
      <c r="M1805" s="252" t="s">
        <v>1</v>
      </c>
      <c r="N1805" s="253" t="s">
        <v>49</v>
      </c>
      <c r="O1805" s="93"/>
      <c r="P1805" s="254">
        <f>O1805*H1805</f>
        <v>0</v>
      </c>
      <c r="Q1805" s="254">
        <v>0</v>
      </c>
      <c r="R1805" s="254">
        <f>Q1805*H1805</f>
        <v>0</v>
      </c>
      <c r="S1805" s="254">
        <v>0</v>
      </c>
      <c r="T1805" s="255">
        <f>S1805*H1805</f>
        <v>0</v>
      </c>
      <c r="U1805" s="40"/>
      <c r="V1805" s="40"/>
      <c r="W1805" s="40"/>
      <c r="X1805" s="40"/>
      <c r="Y1805" s="40"/>
      <c r="Z1805" s="40"/>
      <c r="AA1805" s="40"/>
      <c r="AB1805" s="40"/>
      <c r="AC1805" s="40"/>
      <c r="AD1805" s="40"/>
      <c r="AE1805" s="40"/>
      <c r="AR1805" s="256" t="s">
        <v>196</v>
      </c>
      <c r="AT1805" s="256" t="s">
        <v>187</v>
      </c>
      <c r="AU1805" s="256" t="s">
        <v>99</v>
      </c>
      <c r="AY1805" s="18" t="s">
        <v>184</v>
      </c>
      <c r="BE1805" s="257">
        <f>IF(N1805="základní",J1805,0)</f>
        <v>0</v>
      </c>
      <c r="BF1805" s="257">
        <f>IF(N1805="snížená",J1805,0)</f>
        <v>0</v>
      </c>
      <c r="BG1805" s="257">
        <f>IF(N1805="zákl. přenesená",J1805,0)</f>
        <v>0</v>
      </c>
      <c r="BH1805" s="257">
        <f>IF(N1805="sníž. přenesená",J1805,0)</f>
        <v>0</v>
      </c>
      <c r="BI1805" s="257">
        <f>IF(N1805="nulová",J1805,0)</f>
        <v>0</v>
      </c>
      <c r="BJ1805" s="18" t="s">
        <v>99</v>
      </c>
      <c r="BK1805" s="257">
        <f>ROUND(I1805*H1805,2)</f>
        <v>0</v>
      </c>
      <c r="BL1805" s="18" t="s">
        <v>196</v>
      </c>
      <c r="BM1805" s="256" t="s">
        <v>2828</v>
      </c>
    </row>
    <row r="1806" s="2" customFormat="1">
      <c r="A1806" s="40"/>
      <c r="B1806" s="41"/>
      <c r="C1806" s="42"/>
      <c r="D1806" s="258" t="s">
        <v>194</v>
      </c>
      <c r="E1806" s="42"/>
      <c r="F1806" s="259" t="s">
        <v>2712</v>
      </c>
      <c r="G1806" s="42"/>
      <c r="H1806" s="42"/>
      <c r="I1806" s="156"/>
      <c r="J1806" s="42"/>
      <c r="K1806" s="42"/>
      <c r="L1806" s="46"/>
      <c r="M1806" s="260"/>
      <c r="N1806" s="261"/>
      <c r="O1806" s="93"/>
      <c r="P1806" s="93"/>
      <c r="Q1806" s="93"/>
      <c r="R1806" s="93"/>
      <c r="S1806" s="93"/>
      <c r="T1806" s="94"/>
      <c r="U1806" s="40"/>
      <c r="V1806" s="40"/>
      <c r="W1806" s="40"/>
      <c r="X1806" s="40"/>
      <c r="Y1806" s="40"/>
      <c r="Z1806" s="40"/>
      <c r="AA1806" s="40"/>
      <c r="AB1806" s="40"/>
      <c r="AC1806" s="40"/>
      <c r="AD1806" s="40"/>
      <c r="AE1806" s="40"/>
      <c r="AT1806" s="18" t="s">
        <v>194</v>
      </c>
      <c r="AU1806" s="18" t="s">
        <v>99</v>
      </c>
    </row>
    <row r="1807" s="2" customFormat="1" ht="16.5" customHeight="1">
      <c r="A1807" s="40"/>
      <c r="B1807" s="41"/>
      <c r="C1807" s="245" t="s">
        <v>2829</v>
      </c>
      <c r="D1807" s="245" t="s">
        <v>187</v>
      </c>
      <c r="E1807" s="246" t="s">
        <v>2830</v>
      </c>
      <c r="F1807" s="247" t="s">
        <v>2831</v>
      </c>
      <c r="G1807" s="248" t="s">
        <v>1882</v>
      </c>
      <c r="H1807" s="249">
        <v>1</v>
      </c>
      <c r="I1807" s="250"/>
      <c r="J1807" s="251">
        <f>ROUND(I1807*H1807,2)</f>
        <v>0</v>
      </c>
      <c r="K1807" s="247" t="s">
        <v>284</v>
      </c>
      <c r="L1807" s="46"/>
      <c r="M1807" s="252" t="s">
        <v>1</v>
      </c>
      <c r="N1807" s="253" t="s">
        <v>49</v>
      </c>
      <c r="O1807" s="93"/>
      <c r="P1807" s="254">
        <f>O1807*H1807</f>
        <v>0</v>
      </c>
      <c r="Q1807" s="254">
        <v>0</v>
      </c>
      <c r="R1807" s="254">
        <f>Q1807*H1807</f>
        <v>0</v>
      </c>
      <c r="S1807" s="254">
        <v>0</v>
      </c>
      <c r="T1807" s="255">
        <f>S1807*H1807</f>
        <v>0</v>
      </c>
      <c r="U1807" s="40"/>
      <c r="V1807" s="40"/>
      <c r="W1807" s="40"/>
      <c r="X1807" s="40"/>
      <c r="Y1807" s="40"/>
      <c r="Z1807" s="40"/>
      <c r="AA1807" s="40"/>
      <c r="AB1807" s="40"/>
      <c r="AC1807" s="40"/>
      <c r="AD1807" s="40"/>
      <c r="AE1807" s="40"/>
      <c r="AR1807" s="256" t="s">
        <v>196</v>
      </c>
      <c r="AT1807" s="256" t="s">
        <v>187</v>
      </c>
      <c r="AU1807" s="256" t="s">
        <v>99</v>
      </c>
      <c r="AY1807" s="18" t="s">
        <v>184</v>
      </c>
      <c r="BE1807" s="257">
        <f>IF(N1807="základní",J1807,0)</f>
        <v>0</v>
      </c>
      <c r="BF1807" s="257">
        <f>IF(N1807="snížená",J1807,0)</f>
        <v>0</v>
      </c>
      <c r="BG1807" s="257">
        <f>IF(N1807="zákl. přenesená",J1807,0)</f>
        <v>0</v>
      </c>
      <c r="BH1807" s="257">
        <f>IF(N1807="sníž. přenesená",J1807,0)</f>
        <v>0</v>
      </c>
      <c r="BI1807" s="257">
        <f>IF(N1807="nulová",J1807,0)</f>
        <v>0</v>
      </c>
      <c r="BJ1807" s="18" t="s">
        <v>99</v>
      </c>
      <c r="BK1807" s="257">
        <f>ROUND(I1807*H1807,2)</f>
        <v>0</v>
      </c>
      <c r="BL1807" s="18" t="s">
        <v>196</v>
      </c>
      <c r="BM1807" s="256" t="s">
        <v>2832</v>
      </c>
    </row>
    <row r="1808" s="2" customFormat="1">
      <c r="A1808" s="40"/>
      <c r="B1808" s="41"/>
      <c r="C1808" s="42"/>
      <c r="D1808" s="258" t="s">
        <v>194</v>
      </c>
      <c r="E1808" s="42"/>
      <c r="F1808" s="259" t="s">
        <v>2712</v>
      </c>
      <c r="G1808" s="42"/>
      <c r="H1808" s="42"/>
      <c r="I1808" s="156"/>
      <c r="J1808" s="42"/>
      <c r="K1808" s="42"/>
      <c r="L1808" s="46"/>
      <c r="M1808" s="260"/>
      <c r="N1808" s="261"/>
      <c r="O1808" s="93"/>
      <c r="P1808" s="93"/>
      <c r="Q1808" s="93"/>
      <c r="R1808" s="93"/>
      <c r="S1808" s="93"/>
      <c r="T1808" s="94"/>
      <c r="U1808" s="40"/>
      <c r="V1808" s="40"/>
      <c r="W1808" s="40"/>
      <c r="X1808" s="40"/>
      <c r="Y1808" s="40"/>
      <c r="Z1808" s="40"/>
      <c r="AA1808" s="40"/>
      <c r="AB1808" s="40"/>
      <c r="AC1808" s="40"/>
      <c r="AD1808" s="40"/>
      <c r="AE1808" s="40"/>
      <c r="AT1808" s="18" t="s">
        <v>194</v>
      </c>
      <c r="AU1808" s="18" t="s">
        <v>99</v>
      </c>
    </row>
    <row r="1809" s="2" customFormat="1" ht="16.5" customHeight="1">
      <c r="A1809" s="40"/>
      <c r="B1809" s="41"/>
      <c r="C1809" s="245" t="s">
        <v>2833</v>
      </c>
      <c r="D1809" s="245" t="s">
        <v>187</v>
      </c>
      <c r="E1809" s="246" t="s">
        <v>2834</v>
      </c>
      <c r="F1809" s="247" t="s">
        <v>2835</v>
      </c>
      <c r="G1809" s="248" t="s">
        <v>1882</v>
      </c>
      <c r="H1809" s="249">
        <v>1</v>
      </c>
      <c r="I1809" s="250"/>
      <c r="J1809" s="251">
        <f>ROUND(I1809*H1809,2)</f>
        <v>0</v>
      </c>
      <c r="K1809" s="247" t="s">
        <v>284</v>
      </c>
      <c r="L1809" s="46"/>
      <c r="M1809" s="252" t="s">
        <v>1</v>
      </c>
      <c r="N1809" s="253" t="s">
        <v>49</v>
      </c>
      <c r="O1809" s="93"/>
      <c r="P1809" s="254">
        <f>O1809*H1809</f>
        <v>0</v>
      </c>
      <c r="Q1809" s="254">
        <v>0</v>
      </c>
      <c r="R1809" s="254">
        <f>Q1809*H1809</f>
        <v>0</v>
      </c>
      <c r="S1809" s="254">
        <v>0</v>
      </c>
      <c r="T1809" s="255">
        <f>S1809*H1809</f>
        <v>0</v>
      </c>
      <c r="U1809" s="40"/>
      <c r="V1809" s="40"/>
      <c r="W1809" s="40"/>
      <c r="X1809" s="40"/>
      <c r="Y1809" s="40"/>
      <c r="Z1809" s="40"/>
      <c r="AA1809" s="40"/>
      <c r="AB1809" s="40"/>
      <c r="AC1809" s="40"/>
      <c r="AD1809" s="40"/>
      <c r="AE1809" s="40"/>
      <c r="AR1809" s="256" t="s">
        <v>196</v>
      </c>
      <c r="AT1809" s="256" t="s">
        <v>187</v>
      </c>
      <c r="AU1809" s="256" t="s">
        <v>99</v>
      </c>
      <c r="AY1809" s="18" t="s">
        <v>184</v>
      </c>
      <c r="BE1809" s="257">
        <f>IF(N1809="základní",J1809,0)</f>
        <v>0</v>
      </c>
      <c r="BF1809" s="257">
        <f>IF(N1809="snížená",J1809,0)</f>
        <v>0</v>
      </c>
      <c r="BG1809" s="257">
        <f>IF(N1809="zákl. přenesená",J1809,0)</f>
        <v>0</v>
      </c>
      <c r="BH1809" s="257">
        <f>IF(N1809="sníž. přenesená",J1809,0)</f>
        <v>0</v>
      </c>
      <c r="BI1809" s="257">
        <f>IF(N1809="nulová",J1809,0)</f>
        <v>0</v>
      </c>
      <c r="BJ1809" s="18" t="s">
        <v>99</v>
      </c>
      <c r="BK1809" s="257">
        <f>ROUND(I1809*H1809,2)</f>
        <v>0</v>
      </c>
      <c r="BL1809" s="18" t="s">
        <v>196</v>
      </c>
      <c r="BM1809" s="256" t="s">
        <v>2836</v>
      </c>
    </row>
    <row r="1810" s="2" customFormat="1">
      <c r="A1810" s="40"/>
      <c r="B1810" s="41"/>
      <c r="C1810" s="42"/>
      <c r="D1810" s="258" t="s">
        <v>194</v>
      </c>
      <c r="E1810" s="42"/>
      <c r="F1810" s="259" t="s">
        <v>2712</v>
      </c>
      <c r="G1810" s="42"/>
      <c r="H1810" s="42"/>
      <c r="I1810" s="156"/>
      <c r="J1810" s="42"/>
      <c r="K1810" s="42"/>
      <c r="L1810" s="46"/>
      <c r="M1810" s="260"/>
      <c r="N1810" s="261"/>
      <c r="O1810" s="93"/>
      <c r="P1810" s="93"/>
      <c r="Q1810" s="93"/>
      <c r="R1810" s="93"/>
      <c r="S1810" s="93"/>
      <c r="T1810" s="94"/>
      <c r="U1810" s="40"/>
      <c r="V1810" s="40"/>
      <c r="W1810" s="40"/>
      <c r="X1810" s="40"/>
      <c r="Y1810" s="40"/>
      <c r="Z1810" s="40"/>
      <c r="AA1810" s="40"/>
      <c r="AB1810" s="40"/>
      <c r="AC1810" s="40"/>
      <c r="AD1810" s="40"/>
      <c r="AE1810" s="40"/>
      <c r="AT1810" s="18" t="s">
        <v>194</v>
      </c>
      <c r="AU1810" s="18" t="s">
        <v>99</v>
      </c>
    </row>
    <row r="1811" s="2" customFormat="1" ht="16.5" customHeight="1">
      <c r="A1811" s="40"/>
      <c r="B1811" s="41"/>
      <c r="C1811" s="245" t="s">
        <v>411</v>
      </c>
      <c r="D1811" s="245" t="s">
        <v>187</v>
      </c>
      <c r="E1811" s="246" t="s">
        <v>2837</v>
      </c>
      <c r="F1811" s="247" t="s">
        <v>2838</v>
      </c>
      <c r="G1811" s="248" t="s">
        <v>1882</v>
      </c>
      <c r="H1811" s="249">
        <v>10</v>
      </c>
      <c r="I1811" s="250"/>
      <c r="J1811" s="251">
        <f>ROUND(I1811*H1811,2)</f>
        <v>0</v>
      </c>
      <c r="K1811" s="247" t="s">
        <v>284</v>
      </c>
      <c r="L1811" s="46"/>
      <c r="M1811" s="252" t="s">
        <v>1</v>
      </c>
      <c r="N1811" s="253" t="s">
        <v>49</v>
      </c>
      <c r="O1811" s="93"/>
      <c r="P1811" s="254">
        <f>O1811*H1811</f>
        <v>0</v>
      </c>
      <c r="Q1811" s="254">
        <v>0</v>
      </c>
      <c r="R1811" s="254">
        <f>Q1811*H1811</f>
        <v>0</v>
      </c>
      <c r="S1811" s="254">
        <v>0</v>
      </c>
      <c r="T1811" s="255">
        <f>S1811*H1811</f>
        <v>0</v>
      </c>
      <c r="U1811" s="40"/>
      <c r="V1811" s="40"/>
      <c r="W1811" s="40"/>
      <c r="X1811" s="40"/>
      <c r="Y1811" s="40"/>
      <c r="Z1811" s="40"/>
      <c r="AA1811" s="40"/>
      <c r="AB1811" s="40"/>
      <c r="AC1811" s="40"/>
      <c r="AD1811" s="40"/>
      <c r="AE1811" s="40"/>
      <c r="AR1811" s="256" t="s">
        <v>196</v>
      </c>
      <c r="AT1811" s="256" t="s">
        <v>187</v>
      </c>
      <c r="AU1811" s="256" t="s">
        <v>99</v>
      </c>
      <c r="AY1811" s="18" t="s">
        <v>184</v>
      </c>
      <c r="BE1811" s="257">
        <f>IF(N1811="základní",J1811,0)</f>
        <v>0</v>
      </c>
      <c r="BF1811" s="257">
        <f>IF(N1811="snížená",J1811,0)</f>
        <v>0</v>
      </c>
      <c r="BG1811" s="257">
        <f>IF(N1811="zákl. přenesená",J1811,0)</f>
        <v>0</v>
      </c>
      <c r="BH1811" s="257">
        <f>IF(N1811="sníž. přenesená",J1811,0)</f>
        <v>0</v>
      </c>
      <c r="BI1811" s="257">
        <f>IF(N1811="nulová",J1811,0)</f>
        <v>0</v>
      </c>
      <c r="BJ1811" s="18" t="s">
        <v>99</v>
      </c>
      <c r="BK1811" s="257">
        <f>ROUND(I1811*H1811,2)</f>
        <v>0</v>
      </c>
      <c r="BL1811" s="18" t="s">
        <v>196</v>
      </c>
      <c r="BM1811" s="256" t="s">
        <v>2839</v>
      </c>
    </row>
    <row r="1812" s="2" customFormat="1">
      <c r="A1812" s="40"/>
      <c r="B1812" s="41"/>
      <c r="C1812" s="42"/>
      <c r="D1812" s="258" t="s">
        <v>194</v>
      </c>
      <c r="E1812" s="42"/>
      <c r="F1812" s="259" t="s">
        <v>2712</v>
      </c>
      <c r="G1812" s="42"/>
      <c r="H1812" s="42"/>
      <c r="I1812" s="156"/>
      <c r="J1812" s="42"/>
      <c r="K1812" s="42"/>
      <c r="L1812" s="46"/>
      <c r="M1812" s="260"/>
      <c r="N1812" s="261"/>
      <c r="O1812" s="93"/>
      <c r="P1812" s="93"/>
      <c r="Q1812" s="93"/>
      <c r="R1812" s="93"/>
      <c r="S1812" s="93"/>
      <c r="T1812" s="94"/>
      <c r="U1812" s="40"/>
      <c r="V1812" s="40"/>
      <c r="W1812" s="40"/>
      <c r="X1812" s="40"/>
      <c r="Y1812" s="40"/>
      <c r="Z1812" s="40"/>
      <c r="AA1812" s="40"/>
      <c r="AB1812" s="40"/>
      <c r="AC1812" s="40"/>
      <c r="AD1812" s="40"/>
      <c r="AE1812" s="40"/>
      <c r="AT1812" s="18" t="s">
        <v>194</v>
      </c>
      <c r="AU1812" s="18" t="s">
        <v>99</v>
      </c>
    </row>
    <row r="1813" s="2" customFormat="1" ht="16.5" customHeight="1">
      <c r="A1813" s="40"/>
      <c r="B1813" s="41"/>
      <c r="C1813" s="245" t="s">
        <v>2840</v>
      </c>
      <c r="D1813" s="245" t="s">
        <v>187</v>
      </c>
      <c r="E1813" s="246" t="s">
        <v>2841</v>
      </c>
      <c r="F1813" s="247" t="s">
        <v>2842</v>
      </c>
      <c r="G1813" s="248" t="s">
        <v>1882</v>
      </c>
      <c r="H1813" s="249">
        <v>1</v>
      </c>
      <c r="I1813" s="250"/>
      <c r="J1813" s="251">
        <f>ROUND(I1813*H1813,2)</f>
        <v>0</v>
      </c>
      <c r="K1813" s="247" t="s">
        <v>284</v>
      </c>
      <c r="L1813" s="46"/>
      <c r="M1813" s="252" t="s">
        <v>1</v>
      </c>
      <c r="N1813" s="253" t="s">
        <v>49</v>
      </c>
      <c r="O1813" s="93"/>
      <c r="P1813" s="254">
        <f>O1813*H1813</f>
        <v>0</v>
      </c>
      <c r="Q1813" s="254">
        <v>0</v>
      </c>
      <c r="R1813" s="254">
        <f>Q1813*H1813</f>
        <v>0</v>
      </c>
      <c r="S1813" s="254">
        <v>0</v>
      </c>
      <c r="T1813" s="255">
        <f>S1813*H1813</f>
        <v>0</v>
      </c>
      <c r="U1813" s="40"/>
      <c r="V1813" s="40"/>
      <c r="W1813" s="40"/>
      <c r="X1813" s="40"/>
      <c r="Y1813" s="40"/>
      <c r="Z1813" s="40"/>
      <c r="AA1813" s="40"/>
      <c r="AB1813" s="40"/>
      <c r="AC1813" s="40"/>
      <c r="AD1813" s="40"/>
      <c r="AE1813" s="40"/>
      <c r="AR1813" s="256" t="s">
        <v>196</v>
      </c>
      <c r="AT1813" s="256" t="s">
        <v>187</v>
      </c>
      <c r="AU1813" s="256" t="s">
        <v>99</v>
      </c>
      <c r="AY1813" s="18" t="s">
        <v>184</v>
      </c>
      <c r="BE1813" s="257">
        <f>IF(N1813="základní",J1813,0)</f>
        <v>0</v>
      </c>
      <c r="BF1813" s="257">
        <f>IF(N1813="snížená",J1813,0)</f>
        <v>0</v>
      </c>
      <c r="BG1813" s="257">
        <f>IF(N1813="zákl. přenesená",J1813,0)</f>
        <v>0</v>
      </c>
      <c r="BH1813" s="257">
        <f>IF(N1813="sníž. přenesená",J1813,0)</f>
        <v>0</v>
      </c>
      <c r="BI1813" s="257">
        <f>IF(N1813="nulová",J1813,0)</f>
        <v>0</v>
      </c>
      <c r="BJ1813" s="18" t="s">
        <v>99</v>
      </c>
      <c r="BK1813" s="257">
        <f>ROUND(I1813*H1813,2)</f>
        <v>0</v>
      </c>
      <c r="BL1813" s="18" t="s">
        <v>196</v>
      </c>
      <c r="BM1813" s="256" t="s">
        <v>2843</v>
      </c>
    </row>
    <row r="1814" s="2" customFormat="1">
      <c r="A1814" s="40"/>
      <c r="B1814" s="41"/>
      <c r="C1814" s="42"/>
      <c r="D1814" s="258" t="s">
        <v>194</v>
      </c>
      <c r="E1814" s="42"/>
      <c r="F1814" s="259" t="s">
        <v>2712</v>
      </c>
      <c r="G1814" s="42"/>
      <c r="H1814" s="42"/>
      <c r="I1814" s="156"/>
      <c r="J1814" s="42"/>
      <c r="K1814" s="42"/>
      <c r="L1814" s="46"/>
      <c r="M1814" s="260"/>
      <c r="N1814" s="261"/>
      <c r="O1814" s="93"/>
      <c r="P1814" s="93"/>
      <c r="Q1814" s="93"/>
      <c r="R1814" s="93"/>
      <c r="S1814" s="93"/>
      <c r="T1814" s="94"/>
      <c r="U1814" s="40"/>
      <c r="V1814" s="40"/>
      <c r="W1814" s="40"/>
      <c r="X1814" s="40"/>
      <c r="Y1814" s="40"/>
      <c r="Z1814" s="40"/>
      <c r="AA1814" s="40"/>
      <c r="AB1814" s="40"/>
      <c r="AC1814" s="40"/>
      <c r="AD1814" s="40"/>
      <c r="AE1814" s="40"/>
      <c r="AT1814" s="18" t="s">
        <v>194</v>
      </c>
      <c r="AU1814" s="18" t="s">
        <v>99</v>
      </c>
    </row>
    <row r="1815" s="2" customFormat="1" ht="16.5" customHeight="1">
      <c r="A1815" s="40"/>
      <c r="B1815" s="41"/>
      <c r="C1815" s="245" t="s">
        <v>2844</v>
      </c>
      <c r="D1815" s="245" t="s">
        <v>187</v>
      </c>
      <c r="E1815" s="246" t="s">
        <v>2845</v>
      </c>
      <c r="F1815" s="247" t="s">
        <v>2846</v>
      </c>
      <c r="G1815" s="248" t="s">
        <v>1882</v>
      </c>
      <c r="H1815" s="249">
        <v>12</v>
      </c>
      <c r="I1815" s="250"/>
      <c r="J1815" s="251">
        <f>ROUND(I1815*H1815,2)</f>
        <v>0</v>
      </c>
      <c r="K1815" s="247" t="s">
        <v>284</v>
      </c>
      <c r="L1815" s="46"/>
      <c r="M1815" s="252" t="s">
        <v>1</v>
      </c>
      <c r="N1815" s="253" t="s">
        <v>49</v>
      </c>
      <c r="O1815" s="93"/>
      <c r="P1815" s="254">
        <f>O1815*H1815</f>
        <v>0</v>
      </c>
      <c r="Q1815" s="254">
        <v>0</v>
      </c>
      <c r="R1815" s="254">
        <f>Q1815*H1815</f>
        <v>0</v>
      </c>
      <c r="S1815" s="254">
        <v>0</v>
      </c>
      <c r="T1815" s="255">
        <f>S1815*H1815</f>
        <v>0</v>
      </c>
      <c r="U1815" s="40"/>
      <c r="V1815" s="40"/>
      <c r="W1815" s="40"/>
      <c r="X1815" s="40"/>
      <c r="Y1815" s="40"/>
      <c r="Z1815" s="40"/>
      <c r="AA1815" s="40"/>
      <c r="AB1815" s="40"/>
      <c r="AC1815" s="40"/>
      <c r="AD1815" s="40"/>
      <c r="AE1815" s="40"/>
      <c r="AR1815" s="256" t="s">
        <v>196</v>
      </c>
      <c r="AT1815" s="256" t="s">
        <v>187</v>
      </c>
      <c r="AU1815" s="256" t="s">
        <v>99</v>
      </c>
      <c r="AY1815" s="18" t="s">
        <v>184</v>
      </c>
      <c r="BE1815" s="257">
        <f>IF(N1815="základní",J1815,0)</f>
        <v>0</v>
      </c>
      <c r="BF1815" s="257">
        <f>IF(N1815="snížená",J1815,0)</f>
        <v>0</v>
      </c>
      <c r="BG1815" s="257">
        <f>IF(N1815="zákl. přenesená",J1815,0)</f>
        <v>0</v>
      </c>
      <c r="BH1815" s="257">
        <f>IF(N1815="sníž. přenesená",J1815,0)</f>
        <v>0</v>
      </c>
      <c r="BI1815" s="257">
        <f>IF(N1815="nulová",J1815,0)</f>
        <v>0</v>
      </c>
      <c r="BJ1815" s="18" t="s">
        <v>99</v>
      </c>
      <c r="BK1815" s="257">
        <f>ROUND(I1815*H1815,2)</f>
        <v>0</v>
      </c>
      <c r="BL1815" s="18" t="s">
        <v>196</v>
      </c>
      <c r="BM1815" s="256" t="s">
        <v>2847</v>
      </c>
    </row>
    <row r="1816" s="2" customFormat="1">
      <c r="A1816" s="40"/>
      <c r="B1816" s="41"/>
      <c r="C1816" s="42"/>
      <c r="D1816" s="258" t="s">
        <v>194</v>
      </c>
      <c r="E1816" s="42"/>
      <c r="F1816" s="259" t="s">
        <v>2712</v>
      </c>
      <c r="G1816" s="42"/>
      <c r="H1816" s="42"/>
      <c r="I1816" s="156"/>
      <c r="J1816" s="42"/>
      <c r="K1816" s="42"/>
      <c r="L1816" s="46"/>
      <c r="M1816" s="260"/>
      <c r="N1816" s="261"/>
      <c r="O1816" s="93"/>
      <c r="P1816" s="93"/>
      <c r="Q1816" s="93"/>
      <c r="R1816" s="93"/>
      <c r="S1816" s="93"/>
      <c r="T1816" s="94"/>
      <c r="U1816" s="40"/>
      <c r="V1816" s="40"/>
      <c r="W1816" s="40"/>
      <c r="X1816" s="40"/>
      <c r="Y1816" s="40"/>
      <c r="Z1816" s="40"/>
      <c r="AA1816" s="40"/>
      <c r="AB1816" s="40"/>
      <c r="AC1816" s="40"/>
      <c r="AD1816" s="40"/>
      <c r="AE1816" s="40"/>
      <c r="AT1816" s="18" t="s">
        <v>194</v>
      </c>
      <c r="AU1816" s="18" t="s">
        <v>99</v>
      </c>
    </row>
    <row r="1817" s="2" customFormat="1" ht="16.5" customHeight="1">
      <c r="A1817" s="40"/>
      <c r="B1817" s="41"/>
      <c r="C1817" s="245" t="s">
        <v>2848</v>
      </c>
      <c r="D1817" s="245" t="s">
        <v>187</v>
      </c>
      <c r="E1817" s="246" t="s">
        <v>2849</v>
      </c>
      <c r="F1817" s="247" t="s">
        <v>2850</v>
      </c>
      <c r="G1817" s="248" t="s">
        <v>1882</v>
      </c>
      <c r="H1817" s="249">
        <v>1</v>
      </c>
      <c r="I1817" s="250"/>
      <c r="J1817" s="251">
        <f>ROUND(I1817*H1817,2)</f>
        <v>0</v>
      </c>
      <c r="K1817" s="247" t="s">
        <v>284</v>
      </c>
      <c r="L1817" s="46"/>
      <c r="M1817" s="252" t="s">
        <v>1</v>
      </c>
      <c r="N1817" s="253" t="s">
        <v>49</v>
      </c>
      <c r="O1817" s="93"/>
      <c r="P1817" s="254">
        <f>O1817*H1817</f>
        <v>0</v>
      </c>
      <c r="Q1817" s="254">
        <v>0</v>
      </c>
      <c r="R1817" s="254">
        <f>Q1817*H1817</f>
        <v>0</v>
      </c>
      <c r="S1817" s="254">
        <v>0</v>
      </c>
      <c r="T1817" s="255">
        <f>S1817*H1817</f>
        <v>0</v>
      </c>
      <c r="U1817" s="40"/>
      <c r="V1817" s="40"/>
      <c r="W1817" s="40"/>
      <c r="X1817" s="40"/>
      <c r="Y1817" s="40"/>
      <c r="Z1817" s="40"/>
      <c r="AA1817" s="40"/>
      <c r="AB1817" s="40"/>
      <c r="AC1817" s="40"/>
      <c r="AD1817" s="40"/>
      <c r="AE1817" s="40"/>
      <c r="AR1817" s="256" t="s">
        <v>196</v>
      </c>
      <c r="AT1817" s="256" t="s">
        <v>187</v>
      </c>
      <c r="AU1817" s="256" t="s">
        <v>99</v>
      </c>
      <c r="AY1817" s="18" t="s">
        <v>184</v>
      </c>
      <c r="BE1817" s="257">
        <f>IF(N1817="základní",J1817,0)</f>
        <v>0</v>
      </c>
      <c r="BF1817" s="257">
        <f>IF(N1817="snížená",J1817,0)</f>
        <v>0</v>
      </c>
      <c r="BG1817" s="257">
        <f>IF(N1817="zákl. přenesená",J1817,0)</f>
        <v>0</v>
      </c>
      <c r="BH1817" s="257">
        <f>IF(N1817="sníž. přenesená",J1817,0)</f>
        <v>0</v>
      </c>
      <c r="BI1817" s="257">
        <f>IF(N1817="nulová",J1817,0)</f>
        <v>0</v>
      </c>
      <c r="BJ1817" s="18" t="s">
        <v>99</v>
      </c>
      <c r="BK1817" s="257">
        <f>ROUND(I1817*H1817,2)</f>
        <v>0</v>
      </c>
      <c r="BL1817" s="18" t="s">
        <v>196</v>
      </c>
      <c r="BM1817" s="256" t="s">
        <v>2851</v>
      </c>
    </row>
    <row r="1818" s="2" customFormat="1">
      <c r="A1818" s="40"/>
      <c r="B1818" s="41"/>
      <c r="C1818" s="42"/>
      <c r="D1818" s="258" t="s">
        <v>194</v>
      </c>
      <c r="E1818" s="42"/>
      <c r="F1818" s="259" t="s">
        <v>2712</v>
      </c>
      <c r="G1818" s="42"/>
      <c r="H1818" s="42"/>
      <c r="I1818" s="156"/>
      <c r="J1818" s="42"/>
      <c r="K1818" s="42"/>
      <c r="L1818" s="46"/>
      <c r="M1818" s="260"/>
      <c r="N1818" s="261"/>
      <c r="O1818" s="93"/>
      <c r="P1818" s="93"/>
      <c r="Q1818" s="93"/>
      <c r="R1818" s="93"/>
      <c r="S1818" s="93"/>
      <c r="T1818" s="94"/>
      <c r="U1818" s="40"/>
      <c r="V1818" s="40"/>
      <c r="W1818" s="40"/>
      <c r="X1818" s="40"/>
      <c r="Y1818" s="40"/>
      <c r="Z1818" s="40"/>
      <c r="AA1818" s="40"/>
      <c r="AB1818" s="40"/>
      <c r="AC1818" s="40"/>
      <c r="AD1818" s="40"/>
      <c r="AE1818" s="40"/>
      <c r="AT1818" s="18" t="s">
        <v>194</v>
      </c>
      <c r="AU1818" s="18" t="s">
        <v>99</v>
      </c>
    </row>
    <row r="1819" s="2" customFormat="1" ht="16.5" customHeight="1">
      <c r="A1819" s="40"/>
      <c r="B1819" s="41"/>
      <c r="C1819" s="245" t="s">
        <v>2852</v>
      </c>
      <c r="D1819" s="245" t="s">
        <v>187</v>
      </c>
      <c r="E1819" s="246" t="s">
        <v>2853</v>
      </c>
      <c r="F1819" s="247" t="s">
        <v>2854</v>
      </c>
      <c r="G1819" s="248" t="s">
        <v>1882</v>
      </c>
      <c r="H1819" s="249">
        <v>2</v>
      </c>
      <c r="I1819" s="250"/>
      <c r="J1819" s="251">
        <f>ROUND(I1819*H1819,2)</f>
        <v>0</v>
      </c>
      <c r="K1819" s="247" t="s">
        <v>284</v>
      </c>
      <c r="L1819" s="46"/>
      <c r="M1819" s="252" t="s">
        <v>1</v>
      </c>
      <c r="N1819" s="253" t="s">
        <v>49</v>
      </c>
      <c r="O1819" s="93"/>
      <c r="P1819" s="254">
        <f>O1819*H1819</f>
        <v>0</v>
      </c>
      <c r="Q1819" s="254">
        <v>0</v>
      </c>
      <c r="R1819" s="254">
        <f>Q1819*H1819</f>
        <v>0</v>
      </c>
      <c r="S1819" s="254">
        <v>0</v>
      </c>
      <c r="T1819" s="255">
        <f>S1819*H1819</f>
        <v>0</v>
      </c>
      <c r="U1819" s="40"/>
      <c r="V1819" s="40"/>
      <c r="W1819" s="40"/>
      <c r="X1819" s="40"/>
      <c r="Y1819" s="40"/>
      <c r="Z1819" s="40"/>
      <c r="AA1819" s="40"/>
      <c r="AB1819" s="40"/>
      <c r="AC1819" s="40"/>
      <c r="AD1819" s="40"/>
      <c r="AE1819" s="40"/>
      <c r="AR1819" s="256" t="s">
        <v>196</v>
      </c>
      <c r="AT1819" s="256" t="s">
        <v>187</v>
      </c>
      <c r="AU1819" s="256" t="s">
        <v>99</v>
      </c>
      <c r="AY1819" s="18" t="s">
        <v>184</v>
      </c>
      <c r="BE1819" s="257">
        <f>IF(N1819="základní",J1819,0)</f>
        <v>0</v>
      </c>
      <c r="BF1819" s="257">
        <f>IF(N1819="snížená",J1819,0)</f>
        <v>0</v>
      </c>
      <c r="BG1819" s="257">
        <f>IF(N1819="zákl. přenesená",J1819,0)</f>
        <v>0</v>
      </c>
      <c r="BH1819" s="257">
        <f>IF(N1819="sníž. přenesená",J1819,0)</f>
        <v>0</v>
      </c>
      <c r="BI1819" s="257">
        <f>IF(N1819="nulová",J1819,0)</f>
        <v>0</v>
      </c>
      <c r="BJ1819" s="18" t="s">
        <v>99</v>
      </c>
      <c r="BK1819" s="257">
        <f>ROUND(I1819*H1819,2)</f>
        <v>0</v>
      </c>
      <c r="BL1819" s="18" t="s">
        <v>196</v>
      </c>
      <c r="BM1819" s="256" t="s">
        <v>2855</v>
      </c>
    </row>
    <row r="1820" s="2" customFormat="1">
      <c r="A1820" s="40"/>
      <c r="B1820" s="41"/>
      <c r="C1820" s="42"/>
      <c r="D1820" s="258" t="s">
        <v>194</v>
      </c>
      <c r="E1820" s="42"/>
      <c r="F1820" s="259" t="s">
        <v>2712</v>
      </c>
      <c r="G1820" s="42"/>
      <c r="H1820" s="42"/>
      <c r="I1820" s="156"/>
      <c r="J1820" s="42"/>
      <c r="K1820" s="42"/>
      <c r="L1820" s="46"/>
      <c r="M1820" s="260"/>
      <c r="N1820" s="261"/>
      <c r="O1820" s="93"/>
      <c r="P1820" s="93"/>
      <c r="Q1820" s="93"/>
      <c r="R1820" s="93"/>
      <c r="S1820" s="93"/>
      <c r="T1820" s="94"/>
      <c r="U1820" s="40"/>
      <c r="V1820" s="40"/>
      <c r="W1820" s="40"/>
      <c r="X1820" s="40"/>
      <c r="Y1820" s="40"/>
      <c r="Z1820" s="40"/>
      <c r="AA1820" s="40"/>
      <c r="AB1820" s="40"/>
      <c r="AC1820" s="40"/>
      <c r="AD1820" s="40"/>
      <c r="AE1820" s="40"/>
      <c r="AT1820" s="18" t="s">
        <v>194</v>
      </c>
      <c r="AU1820" s="18" t="s">
        <v>99</v>
      </c>
    </row>
    <row r="1821" s="2" customFormat="1" ht="16.5" customHeight="1">
      <c r="A1821" s="40"/>
      <c r="B1821" s="41"/>
      <c r="C1821" s="245" t="s">
        <v>2856</v>
      </c>
      <c r="D1821" s="245" t="s">
        <v>187</v>
      </c>
      <c r="E1821" s="246" t="s">
        <v>2857</v>
      </c>
      <c r="F1821" s="247" t="s">
        <v>2858</v>
      </c>
      <c r="G1821" s="248" t="s">
        <v>1882</v>
      </c>
      <c r="H1821" s="249">
        <v>1</v>
      </c>
      <c r="I1821" s="250"/>
      <c r="J1821" s="251">
        <f>ROUND(I1821*H1821,2)</f>
        <v>0</v>
      </c>
      <c r="K1821" s="247" t="s">
        <v>284</v>
      </c>
      <c r="L1821" s="46"/>
      <c r="M1821" s="252" t="s">
        <v>1</v>
      </c>
      <c r="N1821" s="253" t="s">
        <v>49</v>
      </c>
      <c r="O1821" s="93"/>
      <c r="P1821" s="254">
        <f>O1821*H1821</f>
        <v>0</v>
      </c>
      <c r="Q1821" s="254">
        <v>0</v>
      </c>
      <c r="R1821" s="254">
        <f>Q1821*H1821</f>
        <v>0</v>
      </c>
      <c r="S1821" s="254">
        <v>0</v>
      </c>
      <c r="T1821" s="255">
        <f>S1821*H1821</f>
        <v>0</v>
      </c>
      <c r="U1821" s="40"/>
      <c r="V1821" s="40"/>
      <c r="W1821" s="40"/>
      <c r="X1821" s="40"/>
      <c r="Y1821" s="40"/>
      <c r="Z1821" s="40"/>
      <c r="AA1821" s="40"/>
      <c r="AB1821" s="40"/>
      <c r="AC1821" s="40"/>
      <c r="AD1821" s="40"/>
      <c r="AE1821" s="40"/>
      <c r="AR1821" s="256" t="s">
        <v>196</v>
      </c>
      <c r="AT1821" s="256" t="s">
        <v>187</v>
      </c>
      <c r="AU1821" s="256" t="s">
        <v>99</v>
      </c>
      <c r="AY1821" s="18" t="s">
        <v>184</v>
      </c>
      <c r="BE1821" s="257">
        <f>IF(N1821="základní",J1821,0)</f>
        <v>0</v>
      </c>
      <c r="BF1821" s="257">
        <f>IF(N1821="snížená",J1821,0)</f>
        <v>0</v>
      </c>
      <c r="BG1821" s="257">
        <f>IF(N1821="zákl. přenesená",J1821,0)</f>
        <v>0</v>
      </c>
      <c r="BH1821" s="257">
        <f>IF(N1821="sníž. přenesená",J1821,0)</f>
        <v>0</v>
      </c>
      <c r="BI1821" s="257">
        <f>IF(N1821="nulová",J1821,0)</f>
        <v>0</v>
      </c>
      <c r="BJ1821" s="18" t="s">
        <v>99</v>
      </c>
      <c r="BK1821" s="257">
        <f>ROUND(I1821*H1821,2)</f>
        <v>0</v>
      </c>
      <c r="BL1821" s="18" t="s">
        <v>196</v>
      </c>
      <c r="BM1821" s="256" t="s">
        <v>2859</v>
      </c>
    </row>
    <row r="1822" s="2" customFormat="1">
      <c r="A1822" s="40"/>
      <c r="B1822" s="41"/>
      <c r="C1822" s="42"/>
      <c r="D1822" s="258" t="s">
        <v>194</v>
      </c>
      <c r="E1822" s="42"/>
      <c r="F1822" s="259" t="s">
        <v>2712</v>
      </c>
      <c r="G1822" s="42"/>
      <c r="H1822" s="42"/>
      <c r="I1822" s="156"/>
      <c r="J1822" s="42"/>
      <c r="K1822" s="42"/>
      <c r="L1822" s="46"/>
      <c r="M1822" s="260"/>
      <c r="N1822" s="261"/>
      <c r="O1822" s="93"/>
      <c r="P1822" s="93"/>
      <c r="Q1822" s="93"/>
      <c r="R1822" s="93"/>
      <c r="S1822" s="93"/>
      <c r="T1822" s="94"/>
      <c r="U1822" s="40"/>
      <c r="V1822" s="40"/>
      <c r="W1822" s="40"/>
      <c r="X1822" s="40"/>
      <c r="Y1822" s="40"/>
      <c r="Z1822" s="40"/>
      <c r="AA1822" s="40"/>
      <c r="AB1822" s="40"/>
      <c r="AC1822" s="40"/>
      <c r="AD1822" s="40"/>
      <c r="AE1822" s="40"/>
      <c r="AT1822" s="18" t="s">
        <v>194</v>
      </c>
      <c r="AU1822" s="18" t="s">
        <v>99</v>
      </c>
    </row>
    <row r="1823" s="2" customFormat="1" ht="16.5" customHeight="1">
      <c r="A1823" s="40"/>
      <c r="B1823" s="41"/>
      <c r="C1823" s="245" t="s">
        <v>2860</v>
      </c>
      <c r="D1823" s="245" t="s">
        <v>187</v>
      </c>
      <c r="E1823" s="246" t="s">
        <v>2861</v>
      </c>
      <c r="F1823" s="247" t="s">
        <v>2862</v>
      </c>
      <c r="G1823" s="248" t="s">
        <v>1882</v>
      </c>
      <c r="H1823" s="249">
        <v>1</v>
      </c>
      <c r="I1823" s="250"/>
      <c r="J1823" s="251">
        <f>ROUND(I1823*H1823,2)</f>
        <v>0</v>
      </c>
      <c r="K1823" s="247" t="s">
        <v>284</v>
      </c>
      <c r="L1823" s="46"/>
      <c r="M1823" s="252" t="s">
        <v>1</v>
      </c>
      <c r="N1823" s="253" t="s">
        <v>49</v>
      </c>
      <c r="O1823" s="93"/>
      <c r="P1823" s="254">
        <f>O1823*H1823</f>
        <v>0</v>
      </c>
      <c r="Q1823" s="254">
        <v>0</v>
      </c>
      <c r="R1823" s="254">
        <f>Q1823*H1823</f>
        <v>0</v>
      </c>
      <c r="S1823" s="254">
        <v>0</v>
      </c>
      <c r="T1823" s="255">
        <f>S1823*H1823</f>
        <v>0</v>
      </c>
      <c r="U1823" s="40"/>
      <c r="V1823" s="40"/>
      <c r="W1823" s="40"/>
      <c r="X1823" s="40"/>
      <c r="Y1823" s="40"/>
      <c r="Z1823" s="40"/>
      <c r="AA1823" s="40"/>
      <c r="AB1823" s="40"/>
      <c r="AC1823" s="40"/>
      <c r="AD1823" s="40"/>
      <c r="AE1823" s="40"/>
      <c r="AR1823" s="256" t="s">
        <v>196</v>
      </c>
      <c r="AT1823" s="256" t="s">
        <v>187</v>
      </c>
      <c r="AU1823" s="256" t="s">
        <v>99</v>
      </c>
      <c r="AY1823" s="18" t="s">
        <v>184</v>
      </c>
      <c r="BE1823" s="257">
        <f>IF(N1823="základní",J1823,0)</f>
        <v>0</v>
      </c>
      <c r="BF1823" s="257">
        <f>IF(N1823="snížená",J1823,0)</f>
        <v>0</v>
      </c>
      <c r="BG1823" s="257">
        <f>IF(N1823="zákl. přenesená",J1823,0)</f>
        <v>0</v>
      </c>
      <c r="BH1823" s="257">
        <f>IF(N1823="sníž. přenesená",J1823,0)</f>
        <v>0</v>
      </c>
      <c r="BI1823" s="257">
        <f>IF(N1823="nulová",J1823,0)</f>
        <v>0</v>
      </c>
      <c r="BJ1823" s="18" t="s">
        <v>99</v>
      </c>
      <c r="BK1823" s="257">
        <f>ROUND(I1823*H1823,2)</f>
        <v>0</v>
      </c>
      <c r="BL1823" s="18" t="s">
        <v>196</v>
      </c>
      <c r="BM1823" s="256" t="s">
        <v>2863</v>
      </c>
    </row>
    <row r="1824" s="2" customFormat="1">
      <c r="A1824" s="40"/>
      <c r="B1824" s="41"/>
      <c r="C1824" s="42"/>
      <c r="D1824" s="258" t="s">
        <v>194</v>
      </c>
      <c r="E1824" s="42"/>
      <c r="F1824" s="259" t="s">
        <v>2712</v>
      </c>
      <c r="G1824" s="42"/>
      <c r="H1824" s="42"/>
      <c r="I1824" s="156"/>
      <c r="J1824" s="42"/>
      <c r="K1824" s="42"/>
      <c r="L1824" s="46"/>
      <c r="M1824" s="260"/>
      <c r="N1824" s="261"/>
      <c r="O1824" s="93"/>
      <c r="P1824" s="93"/>
      <c r="Q1824" s="93"/>
      <c r="R1824" s="93"/>
      <c r="S1824" s="93"/>
      <c r="T1824" s="94"/>
      <c r="U1824" s="40"/>
      <c r="V1824" s="40"/>
      <c r="W1824" s="40"/>
      <c r="X1824" s="40"/>
      <c r="Y1824" s="40"/>
      <c r="Z1824" s="40"/>
      <c r="AA1824" s="40"/>
      <c r="AB1824" s="40"/>
      <c r="AC1824" s="40"/>
      <c r="AD1824" s="40"/>
      <c r="AE1824" s="40"/>
      <c r="AT1824" s="18" t="s">
        <v>194</v>
      </c>
      <c r="AU1824" s="18" t="s">
        <v>99</v>
      </c>
    </row>
    <row r="1825" s="2" customFormat="1" ht="16.5" customHeight="1">
      <c r="A1825" s="40"/>
      <c r="B1825" s="41"/>
      <c r="C1825" s="245" t="s">
        <v>2864</v>
      </c>
      <c r="D1825" s="245" t="s">
        <v>187</v>
      </c>
      <c r="E1825" s="246" t="s">
        <v>2865</v>
      </c>
      <c r="F1825" s="247" t="s">
        <v>2866</v>
      </c>
      <c r="G1825" s="248" t="s">
        <v>1882</v>
      </c>
      <c r="H1825" s="249">
        <v>1</v>
      </c>
      <c r="I1825" s="250"/>
      <c r="J1825" s="251">
        <f>ROUND(I1825*H1825,2)</f>
        <v>0</v>
      </c>
      <c r="K1825" s="247" t="s">
        <v>284</v>
      </c>
      <c r="L1825" s="46"/>
      <c r="M1825" s="252" t="s">
        <v>1</v>
      </c>
      <c r="N1825" s="253" t="s">
        <v>49</v>
      </c>
      <c r="O1825" s="93"/>
      <c r="P1825" s="254">
        <f>O1825*H1825</f>
        <v>0</v>
      </c>
      <c r="Q1825" s="254">
        <v>0</v>
      </c>
      <c r="R1825" s="254">
        <f>Q1825*H1825</f>
        <v>0</v>
      </c>
      <c r="S1825" s="254">
        <v>0</v>
      </c>
      <c r="T1825" s="255">
        <f>S1825*H1825</f>
        <v>0</v>
      </c>
      <c r="U1825" s="40"/>
      <c r="V1825" s="40"/>
      <c r="W1825" s="40"/>
      <c r="X1825" s="40"/>
      <c r="Y1825" s="40"/>
      <c r="Z1825" s="40"/>
      <c r="AA1825" s="40"/>
      <c r="AB1825" s="40"/>
      <c r="AC1825" s="40"/>
      <c r="AD1825" s="40"/>
      <c r="AE1825" s="40"/>
      <c r="AR1825" s="256" t="s">
        <v>196</v>
      </c>
      <c r="AT1825" s="256" t="s">
        <v>187</v>
      </c>
      <c r="AU1825" s="256" t="s">
        <v>99</v>
      </c>
      <c r="AY1825" s="18" t="s">
        <v>184</v>
      </c>
      <c r="BE1825" s="257">
        <f>IF(N1825="základní",J1825,0)</f>
        <v>0</v>
      </c>
      <c r="BF1825" s="257">
        <f>IF(N1825="snížená",J1825,0)</f>
        <v>0</v>
      </c>
      <c r="BG1825" s="257">
        <f>IF(N1825="zákl. přenesená",J1825,0)</f>
        <v>0</v>
      </c>
      <c r="BH1825" s="257">
        <f>IF(N1825="sníž. přenesená",J1825,0)</f>
        <v>0</v>
      </c>
      <c r="BI1825" s="257">
        <f>IF(N1825="nulová",J1825,0)</f>
        <v>0</v>
      </c>
      <c r="BJ1825" s="18" t="s">
        <v>99</v>
      </c>
      <c r="BK1825" s="257">
        <f>ROUND(I1825*H1825,2)</f>
        <v>0</v>
      </c>
      <c r="BL1825" s="18" t="s">
        <v>196</v>
      </c>
      <c r="BM1825" s="256" t="s">
        <v>2867</v>
      </c>
    </row>
    <row r="1826" s="2" customFormat="1">
      <c r="A1826" s="40"/>
      <c r="B1826" s="41"/>
      <c r="C1826" s="42"/>
      <c r="D1826" s="258" t="s">
        <v>194</v>
      </c>
      <c r="E1826" s="42"/>
      <c r="F1826" s="259" t="s">
        <v>2712</v>
      </c>
      <c r="G1826" s="42"/>
      <c r="H1826" s="42"/>
      <c r="I1826" s="156"/>
      <c r="J1826" s="42"/>
      <c r="K1826" s="42"/>
      <c r="L1826" s="46"/>
      <c r="M1826" s="260"/>
      <c r="N1826" s="261"/>
      <c r="O1826" s="93"/>
      <c r="P1826" s="93"/>
      <c r="Q1826" s="93"/>
      <c r="R1826" s="93"/>
      <c r="S1826" s="93"/>
      <c r="T1826" s="94"/>
      <c r="U1826" s="40"/>
      <c r="V1826" s="40"/>
      <c r="W1826" s="40"/>
      <c r="X1826" s="40"/>
      <c r="Y1826" s="40"/>
      <c r="Z1826" s="40"/>
      <c r="AA1826" s="40"/>
      <c r="AB1826" s="40"/>
      <c r="AC1826" s="40"/>
      <c r="AD1826" s="40"/>
      <c r="AE1826" s="40"/>
      <c r="AT1826" s="18" t="s">
        <v>194</v>
      </c>
      <c r="AU1826" s="18" t="s">
        <v>99</v>
      </c>
    </row>
    <row r="1827" s="2" customFormat="1" ht="16.5" customHeight="1">
      <c r="A1827" s="40"/>
      <c r="B1827" s="41"/>
      <c r="C1827" s="245" t="s">
        <v>2868</v>
      </c>
      <c r="D1827" s="245" t="s">
        <v>187</v>
      </c>
      <c r="E1827" s="246" t="s">
        <v>2869</v>
      </c>
      <c r="F1827" s="247" t="s">
        <v>2870</v>
      </c>
      <c r="G1827" s="248" t="s">
        <v>1882</v>
      </c>
      <c r="H1827" s="249">
        <v>1</v>
      </c>
      <c r="I1827" s="250"/>
      <c r="J1827" s="251">
        <f>ROUND(I1827*H1827,2)</f>
        <v>0</v>
      </c>
      <c r="K1827" s="247" t="s">
        <v>284</v>
      </c>
      <c r="L1827" s="46"/>
      <c r="M1827" s="252" t="s">
        <v>1</v>
      </c>
      <c r="N1827" s="253" t="s">
        <v>49</v>
      </c>
      <c r="O1827" s="93"/>
      <c r="P1827" s="254">
        <f>O1827*H1827</f>
        <v>0</v>
      </c>
      <c r="Q1827" s="254">
        <v>0</v>
      </c>
      <c r="R1827" s="254">
        <f>Q1827*H1827</f>
        <v>0</v>
      </c>
      <c r="S1827" s="254">
        <v>0</v>
      </c>
      <c r="T1827" s="255">
        <f>S1827*H1827</f>
        <v>0</v>
      </c>
      <c r="U1827" s="40"/>
      <c r="V1827" s="40"/>
      <c r="W1827" s="40"/>
      <c r="X1827" s="40"/>
      <c r="Y1827" s="40"/>
      <c r="Z1827" s="40"/>
      <c r="AA1827" s="40"/>
      <c r="AB1827" s="40"/>
      <c r="AC1827" s="40"/>
      <c r="AD1827" s="40"/>
      <c r="AE1827" s="40"/>
      <c r="AR1827" s="256" t="s">
        <v>196</v>
      </c>
      <c r="AT1827" s="256" t="s">
        <v>187</v>
      </c>
      <c r="AU1827" s="256" t="s">
        <v>99</v>
      </c>
      <c r="AY1827" s="18" t="s">
        <v>184</v>
      </c>
      <c r="BE1827" s="257">
        <f>IF(N1827="základní",J1827,0)</f>
        <v>0</v>
      </c>
      <c r="BF1827" s="257">
        <f>IF(N1827="snížená",J1827,0)</f>
        <v>0</v>
      </c>
      <c r="BG1827" s="257">
        <f>IF(N1827="zákl. přenesená",J1827,0)</f>
        <v>0</v>
      </c>
      <c r="BH1827" s="257">
        <f>IF(N1827="sníž. přenesená",J1827,0)</f>
        <v>0</v>
      </c>
      <c r="BI1827" s="257">
        <f>IF(N1827="nulová",J1827,0)</f>
        <v>0</v>
      </c>
      <c r="BJ1827" s="18" t="s">
        <v>99</v>
      </c>
      <c r="BK1827" s="257">
        <f>ROUND(I1827*H1827,2)</f>
        <v>0</v>
      </c>
      <c r="BL1827" s="18" t="s">
        <v>196</v>
      </c>
      <c r="BM1827" s="256" t="s">
        <v>2871</v>
      </c>
    </row>
    <row r="1828" s="2" customFormat="1">
      <c r="A1828" s="40"/>
      <c r="B1828" s="41"/>
      <c r="C1828" s="42"/>
      <c r="D1828" s="258" t="s">
        <v>194</v>
      </c>
      <c r="E1828" s="42"/>
      <c r="F1828" s="259" t="s">
        <v>2712</v>
      </c>
      <c r="G1828" s="42"/>
      <c r="H1828" s="42"/>
      <c r="I1828" s="156"/>
      <c r="J1828" s="42"/>
      <c r="K1828" s="42"/>
      <c r="L1828" s="46"/>
      <c r="M1828" s="260"/>
      <c r="N1828" s="261"/>
      <c r="O1828" s="93"/>
      <c r="P1828" s="93"/>
      <c r="Q1828" s="93"/>
      <c r="R1828" s="93"/>
      <c r="S1828" s="93"/>
      <c r="T1828" s="94"/>
      <c r="U1828" s="40"/>
      <c r="V1828" s="40"/>
      <c r="W1828" s="40"/>
      <c r="X1828" s="40"/>
      <c r="Y1828" s="40"/>
      <c r="Z1828" s="40"/>
      <c r="AA1828" s="40"/>
      <c r="AB1828" s="40"/>
      <c r="AC1828" s="40"/>
      <c r="AD1828" s="40"/>
      <c r="AE1828" s="40"/>
      <c r="AT1828" s="18" t="s">
        <v>194</v>
      </c>
      <c r="AU1828" s="18" t="s">
        <v>99</v>
      </c>
    </row>
    <row r="1829" s="2" customFormat="1" ht="16.5" customHeight="1">
      <c r="A1829" s="40"/>
      <c r="B1829" s="41"/>
      <c r="C1829" s="245" t="s">
        <v>2872</v>
      </c>
      <c r="D1829" s="245" t="s">
        <v>187</v>
      </c>
      <c r="E1829" s="246" t="s">
        <v>2873</v>
      </c>
      <c r="F1829" s="247" t="s">
        <v>2874</v>
      </c>
      <c r="G1829" s="248" t="s">
        <v>1882</v>
      </c>
      <c r="H1829" s="249">
        <v>4</v>
      </c>
      <c r="I1829" s="250"/>
      <c r="J1829" s="251">
        <f>ROUND(I1829*H1829,2)</f>
        <v>0</v>
      </c>
      <c r="K1829" s="247" t="s">
        <v>284</v>
      </c>
      <c r="L1829" s="46"/>
      <c r="M1829" s="252" t="s">
        <v>1</v>
      </c>
      <c r="N1829" s="253" t="s">
        <v>49</v>
      </c>
      <c r="O1829" s="93"/>
      <c r="P1829" s="254">
        <f>O1829*H1829</f>
        <v>0</v>
      </c>
      <c r="Q1829" s="254">
        <v>0</v>
      </c>
      <c r="R1829" s="254">
        <f>Q1829*H1829</f>
        <v>0</v>
      </c>
      <c r="S1829" s="254">
        <v>0</v>
      </c>
      <c r="T1829" s="255">
        <f>S1829*H1829</f>
        <v>0</v>
      </c>
      <c r="U1829" s="40"/>
      <c r="V1829" s="40"/>
      <c r="W1829" s="40"/>
      <c r="X1829" s="40"/>
      <c r="Y1829" s="40"/>
      <c r="Z1829" s="40"/>
      <c r="AA1829" s="40"/>
      <c r="AB1829" s="40"/>
      <c r="AC1829" s="40"/>
      <c r="AD1829" s="40"/>
      <c r="AE1829" s="40"/>
      <c r="AR1829" s="256" t="s">
        <v>196</v>
      </c>
      <c r="AT1829" s="256" t="s">
        <v>187</v>
      </c>
      <c r="AU1829" s="256" t="s">
        <v>99</v>
      </c>
      <c r="AY1829" s="18" t="s">
        <v>184</v>
      </c>
      <c r="BE1829" s="257">
        <f>IF(N1829="základní",J1829,0)</f>
        <v>0</v>
      </c>
      <c r="BF1829" s="257">
        <f>IF(N1829="snížená",J1829,0)</f>
        <v>0</v>
      </c>
      <c r="BG1829" s="257">
        <f>IF(N1829="zákl. přenesená",J1829,0)</f>
        <v>0</v>
      </c>
      <c r="BH1829" s="257">
        <f>IF(N1829="sníž. přenesená",J1829,0)</f>
        <v>0</v>
      </c>
      <c r="BI1829" s="257">
        <f>IF(N1829="nulová",J1829,0)</f>
        <v>0</v>
      </c>
      <c r="BJ1829" s="18" t="s">
        <v>99</v>
      </c>
      <c r="BK1829" s="257">
        <f>ROUND(I1829*H1829,2)</f>
        <v>0</v>
      </c>
      <c r="BL1829" s="18" t="s">
        <v>196</v>
      </c>
      <c r="BM1829" s="256" t="s">
        <v>2875</v>
      </c>
    </row>
    <row r="1830" s="2" customFormat="1">
      <c r="A1830" s="40"/>
      <c r="B1830" s="41"/>
      <c r="C1830" s="42"/>
      <c r="D1830" s="258" t="s">
        <v>194</v>
      </c>
      <c r="E1830" s="42"/>
      <c r="F1830" s="259" t="s">
        <v>2712</v>
      </c>
      <c r="G1830" s="42"/>
      <c r="H1830" s="42"/>
      <c r="I1830" s="156"/>
      <c r="J1830" s="42"/>
      <c r="K1830" s="42"/>
      <c r="L1830" s="46"/>
      <c r="M1830" s="260"/>
      <c r="N1830" s="261"/>
      <c r="O1830" s="93"/>
      <c r="P1830" s="93"/>
      <c r="Q1830" s="93"/>
      <c r="R1830" s="93"/>
      <c r="S1830" s="93"/>
      <c r="T1830" s="94"/>
      <c r="U1830" s="40"/>
      <c r="V1830" s="40"/>
      <c r="W1830" s="40"/>
      <c r="X1830" s="40"/>
      <c r="Y1830" s="40"/>
      <c r="Z1830" s="40"/>
      <c r="AA1830" s="40"/>
      <c r="AB1830" s="40"/>
      <c r="AC1830" s="40"/>
      <c r="AD1830" s="40"/>
      <c r="AE1830" s="40"/>
      <c r="AT1830" s="18" t="s">
        <v>194</v>
      </c>
      <c r="AU1830" s="18" t="s">
        <v>99</v>
      </c>
    </row>
    <row r="1831" s="2" customFormat="1" ht="16.5" customHeight="1">
      <c r="A1831" s="40"/>
      <c r="B1831" s="41"/>
      <c r="C1831" s="245" t="s">
        <v>2876</v>
      </c>
      <c r="D1831" s="245" t="s">
        <v>187</v>
      </c>
      <c r="E1831" s="246" t="s">
        <v>2877</v>
      </c>
      <c r="F1831" s="247" t="s">
        <v>2878</v>
      </c>
      <c r="G1831" s="248" t="s">
        <v>1882</v>
      </c>
      <c r="H1831" s="249">
        <v>3</v>
      </c>
      <c r="I1831" s="250"/>
      <c r="J1831" s="251">
        <f>ROUND(I1831*H1831,2)</f>
        <v>0</v>
      </c>
      <c r="K1831" s="247" t="s">
        <v>284</v>
      </c>
      <c r="L1831" s="46"/>
      <c r="M1831" s="252" t="s">
        <v>1</v>
      </c>
      <c r="N1831" s="253" t="s">
        <v>49</v>
      </c>
      <c r="O1831" s="93"/>
      <c r="P1831" s="254">
        <f>O1831*H1831</f>
        <v>0</v>
      </c>
      <c r="Q1831" s="254">
        <v>0</v>
      </c>
      <c r="R1831" s="254">
        <f>Q1831*H1831</f>
        <v>0</v>
      </c>
      <c r="S1831" s="254">
        <v>0</v>
      </c>
      <c r="T1831" s="255">
        <f>S1831*H1831</f>
        <v>0</v>
      </c>
      <c r="U1831" s="40"/>
      <c r="V1831" s="40"/>
      <c r="W1831" s="40"/>
      <c r="X1831" s="40"/>
      <c r="Y1831" s="40"/>
      <c r="Z1831" s="40"/>
      <c r="AA1831" s="40"/>
      <c r="AB1831" s="40"/>
      <c r="AC1831" s="40"/>
      <c r="AD1831" s="40"/>
      <c r="AE1831" s="40"/>
      <c r="AR1831" s="256" t="s">
        <v>196</v>
      </c>
      <c r="AT1831" s="256" t="s">
        <v>187</v>
      </c>
      <c r="AU1831" s="256" t="s">
        <v>99</v>
      </c>
      <c r="AY1831" s="18" t="s">
        <v>184</v>
      </c>
      <c r="BE1831" s="257">
        <f>IF(N1831="základní",J1831,0)</f>
        <v>0</v>
      </c>
      <c r="BF1831" s="257">
        <f>IF(N1831="snížená",J1831,0)</f>
        <v>0</v>
      </c>
      <c r="BG1831" s="257">
        <f>IF(N1831="zákl. přenesená",J1831,0)</f>
        <v>0</v>
      </c>
      <c r="BH1831" s="257">
        <f>IF(N1831="sníž. přenesená",J1831,0)</f>
        <v>0</v>
      </c>
      <c r="BI1831" s="257">
        <f>IF(N1831="nulová",J1831,0)</f>
        <v>0</v>
      </c>
      <c r="BJ1831" s="18" t="s">
        <v>99</v>
      </c>
      <c r="BK1831" s="257">
        <f>ROUND(I1831*H1831,2)</f>
        <v>0</v>
      </c>
      <c r="BL1831" s="18" t="s">
        <v>196</v>
      </c>
      <c r="BM1831" s="256" t="s">
        <v>2879</v>
      </c>
    </row>
    <row r="1832" s="2" customFormat="1">
      <c r="A1832" s="40"/>
      <c r="B1832" s="41"/>
      <c r="C1832" s="42"/>
      <c r="D1832" s="258" t="s">
        <v>194</v>
      </c>
      <c r="E1832" s="42"/>
      <c r="F1832" s="259" t="s">
        <v>2712</v>
      </c>
      <c r="G1832" s="42"/>
      <c r="H1832" s="42"/>
      <c r="I1832" s="156"/>
      <c r="J1832" s="42"/>
      <c r="K1832" s="42"/>
      <c r="L1832" s="46"/>
      <c r="M1832" s="260"/>
      <c r="N1832" s="261"/>
      <c r="O1832" s="93"/>
      <c r="P1832" s="93"/>
      <c r="Q1832" s="93"/>
      <c r="R1832" s="93"/>
      <c r="S1832" s="93"/>
      <c r="T1832" s="94"/>
      <c r="U1832" s="40"/>
      <c r="V1832" s="40"/>
      <c r="W1832" s="40"/>
      <c r="X1832" s="40"/>
      <c r="Y1832" s="40"/>
      <c r="Z1832" s="40"/>
      <c r="AA1832" s="40"/>
      <c r="AB1832" s="40"/>
      <c r="AC1832" s="40"/>
      <c r="AD1832" s="40"/>
      <c r="AE1832" s="40"/>
      <c r="AT1832" s="18" t="s">
        <v>194</v>
      </c>
      <c r="AU1832" s="18" t="s">
        <v>99</v>
      </c>
    </row>
    <row r="1833" s="2" customFormat="1" ht="16.5" customHeight="1">
      <c r="A1833" s="40"/>
      <c r="B1833" s="41"/>
      <c r="C1833" s="245" t="s">
        <v>2880</v>
      </c>
      <c r="D1833" s="245" t="s">
        <v>187</v>
      </c>
      <c r="E1833" s="246" t="s">
        <v>2881</v>
      </c>
      <c r="F1833" s="247" t="s">
        <v>2882</v>
      </c>
      <c r="G1833" s="248" t="s">
        <v>1882</v>
      </c>
      <c r="H1833" s="249">
        <v>2</v>
      </c>
      <c r="I1833" s="250"/>
      <c r="J1833" s="251">
        <f>ROUND(I1833*H1833,2)</f>
        <v>0</v>
      </c>
      <c r="K1833" s="247" t="s">
        <v>284</v>
      </c>
      <c r="L1833" s="46"/>
      <c r="M1833" s="252" t="s">
        <v>1</v>
      </c>
      <c r="N1833" s="253" t="s">
        <v>49</v>
      </c>
      <c r="O1833" s="93"/>
      <c r="P1833" s="254">
        <f>O1833*H1833</f>
        <v>0</v>
      </c>
      <c r="Q1833" s="254">
        <v>0</v>
      </c>
      <c r="R1833" s="254">
        <f>Q1833*H1833</f>
        <v>0</v>
      </c>
      <c r="S1833" s="254">
        <v>0</v>
      </c>
      <c r="T1833" s="255">
        <f>S1833*H1833</f>
        <v>0</v>
      </c>
      <c r="U1833" s="40"/>
      <c r="V1833" s="40"/>
      <c r="W1833" s="40"/>
      <c r="X1833" s="40"/>
      <c r="Y1833" s="40"/>
      <c r="Z1833" s="40"/>
      <c r="AA1833" s="40"/>
      <c r="AB1833" s="40"/>
      <c r="AC1833" s="40"/>
      <c r="AD1833" s="40"/>
      <c r="AE1833" s="40"/>
      <c r="AR1833" s="256" t="s">
        <v>196</v>
      </c>
      <c r="AT1833" s="256" t="s">
        <v>187</v>
      </c>
      <c r="AU1833" s="256" t="s">
        <v>99</v>
      </c>
      <c r="AY1833" s="18" t="s">
        <v>184</v>
      </c>
      <c r="BE1833" s="257">
        <f>IF(N1833="základní",J1833,0)</f>
        <v>0</v>
      </c>
      <c r="BF1833" s="257">
        <f>IF(N1833="snížená",J1833,0)</f>
        <v>0</v>
      </c>
      <c r="BG1833" s="257">
        <f>IF(N1833="zákl. přenesená",J1833,0)</f>
        <v>0</v>
      </c>
      <c r="BH1833" s="257">
        <f>IF(N1833="sníž. přenesená",J1833,0)</f>
        <v>0</v>
      </c>
      <c r="BI1833" s="257">
        <f>IF(N1833="nulová",J1833,0)</f>
        <v>0</v>
      </c>
      <c r="BJ1833" s="18" t="s">
        <v>99</v>
      </c>
      <c r="BK1833" s="257">
        <f>ROUND(I1833*H1833,2)</f>
        <v>0</v>
      </c>
      <c r="BL1833" s="18" t="s">
        <v>196</v>
      </c>
      <c r="BM1833" s="256" t="s">
        <v>2883</v>
      </c>
    </row>
    <row r="1834" s="2" customFormat="1">
      <c r="A1834" s="40"/>
      <c r="B1834" s="41"/>
      <c r="C1834" s="42"/>
      <c r="D1834" s="258" t="s">
        <v>194</v>
      </c>
      <c r="E1834" s="42"/>
      <c r="F1834" s="259" t="s">
        <v>2712</v>
      </c>
      <c r="G1834" s="42"/>
      <c r="H1834" s="42"/>
      <c r="I1834" s="156"/>
      <c r="J1834" s="42"/>
      <c r="K1834" s="42"/>
      <c r="L1834" s="46"/>
      <c r="M1834" s="260"/>
      <c r="N1834" s="261"/>
      <c r="O1834" s="93"/>
      <c r="P1834" s="93"/>
      <c r="Q1834" s="93"/>
      <c r="R1834" s="93"/>
      <c r="S1834" s="93"/>
      <c r="T1834" s="94"/>
      <c r="U1834" s="40"/>
      <c r="V1834" s="40"/>
      <c r="W1834" s="40"/>
      <c r="X1834" s="40"/>
      <c r="Y1834" s="40"/>
      <c r="Z1834" s="40"/>
      <c r="AA1834" s="40"/>
      <c r="AB1834" s="40"/>
      <c r="AC1834" s="40"/>
      <c r="AD1834" s="40"/>
      <c r="AE1834" s="40"/>
      <c r="AT1834" s="18" t="s">
        <v>194</v>
      </c>
      <c r="AU1834" s="18" t="s">
        <v>99</v>
      </c>
    </row>
    <row r="1835" s="2" customFormat="1" ht="16.5" customHeight="1">
      <c r="A1835" s="40"/>
      <c r="B1835" s="41"/>
      <c r="C1835" s="245" t="s">
        <v>2884</v>
      </c>
      <c r="D1835" s="245" t="s">
        <v>187</v>
      </c>
      <c r="E1835" s="246" t="s">
        <v>2885</v>
      </c>
      <c r="F1835" s="247" t="s">
        <v>2886</v>
      </c>
      <c r="G1835" s="248" t="s">
        <v>1882</v>
      </c>
      <c r="H1835" s="249">
        <v>1</v>
      </c>
      <c r="I1835" s="250"/>
      <c r="J1835" s="251">
        <f>ROUND(I1835*H1835,2)</f>
        <v>0</v>
      </c>
      <c r="K1835" s="247" t="s">
        <v>284</v>
      </c>
      <c r="L1835" s="46"/>
      <c r="M1835" s="252" t="s">
        <v>1</v>
      </c>
      <c r="N1835" s="253" t="s">
        <v>49</v>
      </c>
      <c r="O1835" s="93"/>
      <c r="P1835" s="254">
        <f>O1835*H1835</f>
        <v>0</v>
      </c>
      <c r="Q1835" s="254">
        <v>0</v>
      </c>
      <c r="R1835" s="254">
        <f>Q1835*H1835</f>
        <v>0</v>
      </c>
      <c r="S1835" s="254">
        <v>0</v>
      </c>
      <c r="T1835" s="255">
        <f>S1835*H1835</f>
        <v>0</v>
      </c>
      <c r="U1835" s="40"/>
      <c r="V1835" s="40"/>
      <c r="W1835" s="40"/>
      <c r="X1835" s="40"/>
      <c r="Y1835" s="40"/>
      <c r="Z1835" s="40"/>
      <c r="AA1835" s="40"/>
      <c r="AB1835" s="40"/>
      <c r="AC1835" s="40"/>
      <c r="AD1835" s="40"/>
      <c r="AE1835" s="40"/>
      <c r="AR1835" s="256" t="s">
        <v>196</v>
      </c>
      <c r="AT1835" s="256" t="s">
        <v>187</v>
      </c>
      <c r="AU1835" s="256" t="s">
        <v>99</v>
      </c>
      <c r="AY1835" s="18" t="s">
        <v>184</v>
      </c>
      <c r="BE1835" s="257">
        <f>IF(N1835="základní",J1835,0)</f>
        <v>0</v>
      </c>
      <c r="BF1835" s="257">
        <f>IF(N1835="snížená",J1835,0)</f>
        <v>0</v>
      </c>
      <c r="BG1835" s="257">
        <f>IF(N1835="zákl. přenesená",J1835,0)</f>
        <v>0</v>
      </c>
      <c r="BH1835" s="257">
        <f>IF(N1835="sníž. přenesená",J1835,0)</f>
        <v>0</v>
      </c>
      <c r="BI1835" s="257">
        <f>IF(N1835="nulová",J1835,0)</f>
        <v>0</v>
      </c>
      <c r="BJ1835" s="18" t="s">
        <v>99</v>
      </c>
      <c r="BK1835" s="257">
        <f>ROUND(I1835*H1835,2)</f>
        <v>0</v>
      </c>
      <c r="BL1835" s="18" t="s">
        <v>196</v>
      </c>
      <c r="BM1835" s="256" t="s">
        <v>2887</v>
      </c>
    </row>
    <row r="1836" s="2" customFormat="1">
      <c r="A1836" s="40"/>
      <c r="B1836" s="41"/>
      <c r="C1836" s="42"/>
      <c r="D1836" s="258" t="s">
        <v>194</v>
      </c>
      <c r="E1836" s="42"/>
      <c r="F1836" s="259" t="s">
        <v>2712</v>
      </c>
      <c r="G1836" s="42"/>
      <c r="H1836" s="42"/>
      <c r="I1836" s="156"/>
      <c r="J1836" s="42"/>
      <c r="K1836" s="42"/>
      <c r="L1836" s="46"/>
      <c r="M1836" s="260"/>
      <c r="N1836" s="261"/>
      <c r="O1836" s="93"/>
      <c r="P1836" s="93"/>
      <c r="Q1836" s="93"/>
      <c r="R1836" s="93"/>
      <c r="S1836" s="93"/>
      <c r="T1836" s="94"/>
      <c r="U1836" s="40"/>
      <c r="V1836" s="40"/>
      <c r="W1836" s="40"/>
      <c r="X1836" s="40"/>
      <c r="Y1836" s="40"/>
      <c r="Z1836" s="40"/>
      <c r="AA1836" s="40"/>
      <c r="AB1836" s="40"/>
      <c r="AC1836" s="40"/>
      <c r="AD1836" s="40"/>
      <c r="AE1836" s="40"/>
      <c r="AT1836" s="18" t="s">
        <v>194</v>
      </c>
      <c r="AU1836" s="18" t="s">
        <v>99</v>
      </c>
    </row>
    <row r="1837" s="2" customFormat="1" ht="16.5" customHeight="1">
      <c r="A1837" s="40"/>
      <c r="B1837" s="41"/>
      <c r="C1837" s="245" t="s">
        <v>2888</v>
      </c>
      <c r="D1837" s="245" t="s">
        <v>187</v>
      </c>
      <c r="E1837" s="246" t="s">
        <v>2889</v>
      </c>
      <c r="F1837" s="247" t="s">
        <v>2890</v>
      </c>
      <c r="G1837" s="248" t="s">
        <v>1882</v>
      </c>
      <c r="H1837" s="249">
        <v>1</v>
      </c>
      <c r="I1837" s="250"/>
      <c r="J1837" s="251">
        <f>ROUND(I1837*H1837,2)</f>
        <v>0</v>
      </c>
      <c r="K1837" s="247" t="s">
        <v>284</v>
      </c>
      <c r="L1837" s="46"/>
      <c r="M1837" s="252" t="s">
        <v>1</v>
      </c>
      <c r="N1837" s="253" t="s">
        <v>49</v>
      </c>
      <c r="O1837" s="93"/>
      <c r="P1837" s="254">
        <f>O1837*H1837</f>
        <v>0</v>
      </c>
      <c r="Q1837" s="254">
        <v>0</v>
      </c>
      <c r="R1837" s="254">
        <f>Q1837*H1837</f>
        <v>0</v>
      </c>
      <c r="S1837" s="254">
        <v>0</v>
      </c>
      <c r="T1837" s="255">
        <f>S1837*H1837</f>
        <v>0</v>
      </c>
      <c r="U1837" s="40"/>
      <c r="V1837" s="40"/>
      <c r="W1837" s="40"/>
      <c r="X1837" s="40"/>
      <c r="Y1837" s="40"/>
      <c r="Z1837" s="40"/>
      <c r="AA1837" s="40"/>
      <c r="AB1837" s="40"/>
      <c r="AC1837" s="40"/>
      <c r="AD1837" s="40"/>
      <c r="AE1837" s="40"/>
      <c r="AR1837" s="256" t="s">
        <v>196</v>
      </c>
      <c r="AT1837" s="256" t="s">
        <v>187</v>
      </c>
      <c r="AU1837" s="256" t="s">
        <v>99</v>
      </c>
      <c r="AY1837" s="18" t="s">
        <v>184</v>
      </c>
      <c r="BE1837" s="257">
        <f>IF(N1837="základní",J1837,0)</f>
        <v>0</v>
      </c>
      <c r="BF1837" s="257">
        <f>IF(N1837="snížená",J1837,0)</f>
        <v>0</v>
      </c>
      <c r="BG1837" s="257">
        <f>IF(N1837="zákl. přenesená",J1837,0)</f>
        <v>0</v>
      </c>
      <c r="BH1837" s="257">
        <f>IF(N1837="sníž. přenesená",J1837,0)</f>
        <v>0</v>
      </c>
      <c r="BI1837" s="257">
        <f>IF(N1837="nulová",J1837,0)</f>
        <v>0</v>
      </c>
      <c r="BJ1837" s="18" t="s">
        <v>99</v>
      </c>
      <c r="BK1837" s="257">
        <f>ROUND(I1837*H1837,2)</f>
        <v>0</v>
      </c>
      <c r="BL1837" s="18" t="s">
        <v>196</v>
      </c>
      <c r="BM1837" s="256" t="s">
        <v>2891</v>
      </c>
    </row>
    <row r="1838" s="2" customFormat="1">
      <c r="A1838" s="40"/>
      <c r="B1838" s="41"/>
      <c r="C1838" s="42"/>
      <c r="D1838" s="258" t="s">
        <v>194</v>
      </c>
      <c r="E1838" s="42"/>
      <c r="F1838" s="259" t="s">
        <v>2712</v>
      </c>
      <c r="G1838" s="42"/>
      <c r="H1838" s="42"/>
      <c r="I1838" s="156"/>
      <c r="J1838" s="42"/>
      <c r="K1838" s="42"/>
      <c r="L1838" s="46"/>
      <c r="M1838" s="260"/>
      <c r="N1838" s="261"/>
      <c r="O1838" s="93"/>
      <c r="P1838" s="93"/>
      <c r="Q1838" s="93"/>
      <c r="R1838" s="93"/>
      <c r="S1838" s="93"/>
      <c r="T1838" s="94"/>
      <c r="U1838" s="40"/>
      <c r="V1838" s="40"/>
      <c r="W1838" s="40"/>
      <c r="X1838" s="40"/>
      <c r="Y1838" s="40"/>
      <c r="Z1838" s="40"/>
      <c r="AA1838" s="40"/>
      <c r="AB1838" s="40"/>
      <c r="AC1838" s="40"/>
      <c r="AD1838" s="40"/>
      <c r="AE1838" s="40"/>
      <c r="AT1838" s="18" t="s">
        <v>194</v>
      </c>
      <c r="AU1838" s="18" t="s">
        <v>99</v>
      </c>
    </row>
    <row r="1839" s="2" customFormat="1" ht="16.5" customHeight="1">
      <c r="A1839" s="40"/>
      <c r="B1839" s="41"/>
      <c r="C1839" s="245" t="s">
        <v>2892</v>
      </c>
      <c r="D1839" s="245" t="s">
        <v>187</v>
      </c>
      <c r="E1839" s="246" t="s">
        <v>2893</v>
      </c>
      <c r="F1839" s="247" t="s">
        <v>2894</v>
      </c>
      <c r="G1839" s="248" t="s">
        <v>1882</v>
      </c>
      <c r="H1839" s="249">
        <v>4</v>
      </c>
      <c r="I1839" s="250"/>
      <c r="J1839" s="251">
        <f>ROUND(I1839*H1839,2)</f>
        <v>0</v>
      </c>
      <c r="K1839" s="247" t="s">
        <v>284</v>
      </c>
      <c r="L1839" s="46"/>
      <c r="M1839" s="252" t="s">
        <v>1</v>
      </c>
      <c r="N1839" s="253" t="s">
        <v>49</v>
      </c>
      <c r="O1839" s="93"/>
      <c r="P1839" s="254">
        <f>O1839*H1839</f>
        <v>0</v>
      </c>
      <c r="Q1839" s="254">
        <v>0</v>
      </c>
      <c r="R1839" s="254">
        <f>Q1839*H1839</f>
        <v>0</v>
      </c>
      <c r="S1839" s="254">
        <v>0</v>
      </c>
      <c r="T1839" s="255">
        <f>S1839*H1839</f>
        <v>0</v>
      </c>
      <c r="U1839" s="40"/>
      <c r="V1839" s="40"/>
      <c r="W1839" s="40"/>
      <c r="X1839" s="40"/>
      <c r="Y1839" s="40"/>
      <c r="Z1839" s="40"/>
      <c r="AA1839" s="40"/>
      <c r="AB1839" s="40"/>
      <c r="AC1839" s="40"/>
      <c r="AD1839" s="40"/>
      <c r="AE1839" s="40"/>
      <c r="AR1839" s="256" t="s">
        <v>196</v>
      </c>
      <c r="AT1839" s="256" t="s">
        <v>187</v>
      </c>
      <c r="AU1839" s="256" t="s">
        <v>99</v>
      </c>
      <c r="AY1839" s="18" t="s">
        <v>184</v>
      </c>
      <c r="BE1839" s="257">
        <f>IF(N1839="základní",J1839,0)</f>
        <v>0</v>
      </c>
      <c r="BF1839" s="257">
        <f>IF(N1839="snížená",J1839,0)</f>
        <v>0</v>
      </c>
      <c r="BG1839" s="257">
        <f>IF(N1839="zákl. přenesená",J1839,0)</f>
        <v>0</v>
      </c>
      <c r="BH1839" s="257">
        <f>IF(N1839="sníž. přenesená",J1839,0)</f>
        <v>0</v>
      </c>
      <c r="BI1839" s="257">
        <f>IF(N1839="nulová",J1839,0)</f>
        <v>0</v>
      </c>
      <c r="BJ1839" s="18" t="s">
        <v>99</v>
      </c>
      <c r="BK1839" s="257">
        <f>ROUND(I1839*H1839,2)</f>
        <v>0</v>
      </c>
      <c r="BL1839" s="18" t="s">
        <v>196</v>
      </c>
      <c r="BM1839" s="256" t="s">
        <v>2895</v>
      </c>
    </row>
    <row r="1840" s="2" customFormat="1">
      <c r="A1840" s="40"/>
      <c r="B1840" s="41"/>
      <c r="C1840" s="42"/>
      <c r="D1840" s="258" t="s">
        <v>194</v>
      </c>
      <c r="E1840" s="42"/>
      <c r="F1840" s="259" t="s">
        <v>2712</v>
      </c>
      <c r="G1840" s="42"/>
      <c r="H1840" s="42"/>
      <c r="I1840" s="156"/>
      <c r="J1840" s="42"/>
      <c r="K1840" s="42"/>
      <c r="L1840" s="46"/>
      <c r="M1840" s="260"/>
      <c r="N1840" s="261"/>
      <c r="O1840" s="93"/>
      <c r="P1840" s="93"/>
      <c r="Q1840" s="93"/>
      <c r="R1840" s="93"/>
      <c r="S1840" s="93"/>
      <c r="T1840" s="94"/>
      <c r="U1840" s="40"/>
      <c r="V1840" s="40"/>
      <c r="W1840" s="40"/>
      <c r="X1840" s="40"/>
      <c r="Y1840" s="40"/>
      <c r="Z1840" s="40"/>
      <c r="AA1840" s="40"/>
      <c r="AB1840" s="40"/>
      <c r="AC1840" s="40"/>
      <c r="AD1840" s="40"/>
      <c r="AE1840" s="40"/>
      <c r="AT1840" s="18" t="s">
        <v>194</v>
      </c>
      <c r="AU1840" s="18" t="s">
        <v>99</v>
      </c>
    </row>
    <row r="1841" s="2" customFormat="1" ht="16.5" customHeight="1">
      <c r="A1841" s="40"/>
      <c r="B1841" s="41"/>
      <c r="C1841" s="245" t="s">
        <v>2896</v>
      </c>
      <c r="D1841" s="245" t="s">
        <v>187</v>
      </c>
      <c r="E1841" s="246" t="s">
        <v>2897</v>
      </c>
      <c r="F1841" s="247" t="s">
        <v>2898</v>
      </c>
      <c r="G1841" s="248" t="s">
        <v>1882</v>
      </c>
      <c r="H1841" s="249">
        <v>6</v>
      </c>
      <c r="I1841" s="250"/>
      <c r="J1841" s="251">
        <f>ROUND(I1841*H1841,2)</f>
        <v>0</v>
      </c>
      <c r="K1841" s="247" t="s">
        <v>284</v>
      </c>
      <c r="L1841" s="46"/>
      <c r="M1841" s="252" t="s">
        <v>1</v>
      </c>
      <c r="N1841" s="253" t="s">
        <v>49</v>
      </c>
      <c r="O1841" s="93"/>
      <c r="P1841" s="254">
        <f>O1841*H1841</f>
        <v>0</v>
      </c>
      <c r="Q1841" s="254">
        <v>0</v>
      </c>
      <c r="R1841" s="254">
        <f>Q1841*H1841</f>
        <v>0</v>
      </c>
      <c r="S1841" s="254">
        <v>0</v>
      </c>
      <c r="T1841" s="255">
        <f>S1841*H1841</f>
        <v>0</v>
      </c>
      <c r="U1841" s="40"/>
      <c r="V1841" s="40"/>
      <c r="W1841" s="40"/>
      <c r="X1841" s="40"/>
      <c r="Y1841" s="40"/>
      <c r="Z1841" s="40"/>
      <c r="AA1841" s="40"/>
      <c r="AB1841" s="40"/>
      <c r="AC1841" s="40"/>
      <c r="AD1841" s="40"/>
      <c r="AE1841" s="40"/>
      <c r="AR1841" s="256" t="s">
        <v>196</v>
      </c>
      <c r="AT1841" s="256" t="s">
        <v>187</v>
      </c>
      <c r="AU1841" s="256" t="s">
        <v>99</v>
      </c>
      <c r="AY1841" s="18" t="s">
        <v>184</v>
      </c>
      <c r="BE1841" s="257">
        <f>IF(N1841="základní",J1841,0)</f>
        <v>0</v>
      </c>
      <c r="BF1841" s="257">
        <f>IF(N1841="snížená",J1841,0)</f>
        <v>0</v>
      </c>
      <c r="BG1841" s="257">
        <f>IF(N1841="zákl. přenesená",J1841,0)</f>
        <v>0</v>
      </c>
      <c r="BH1841" s="257">
        <f>IF(N1841="sníž. přenesená",J1841,0)</f>
        <v>0</v>
      </c>
      <c r="BI1841" s="257">
        <f>IF(N1841="nulová",J1841,0)</f>
        <v>0</v>
      </c>
      <c r="BJ1841" s="18" t="s">
        <v>99</v>
      </c>
      <c r="BK1841" s="257">
        <f>ROUND(I1841*H1841,2)</f>
        <v>0</v>
      </c>
      <c r="BL1841" s="18" t="s">
        <v>196</v>
      </c>
      <c r="BM1841" s="256" t="s">
        <v>2899</v>
      </c>
    </row>
    <row r="1842" s="2" customFormat="1">
      <c r="A1842" s="40"/>
      <c r="B1842" s="41"/>
      <c r="C1842" s="42"/>
      <c r="D1842" s="258" t="s">
        <v>194</v>
      </c>
      <c r="E1842" s="42"/>
      <c r="F1842" s="259" t="s">
        <v>2712</v>
      </c>
      <c r="G1842" s="42"/>
      <c r="H1842" s="42"/>
      <c r="I1842" s="156"/>
      <c r="J1842" s="42"/>
      <c r="K1842" s="42"/>
      <c r="L1842" s="46"/>
      <c r="M1842" s="260"/>
      <c r="N1842" s="261"/>
      <c r="O1842" s="93"/>
      <c r="P1842" s="93"/>
      <c r="Q1842" s="93"/>
      <c r="R1842" s="93"/>
      <c r="S1842" s="93"/>
      <c r="T1842" s="94"/>
      <c r="U1842" s="40"/>
      <c r="V1842" s="40"/>
      <c r="W1842" s="40"/>
      <c r="X1842" s="40"/>
      <c r="Y1842" s="40"/>
      <c r="Z1842" s="40"/>
      <c r="AA1842" s="40"/>
      <c r="AB1842" s="40"/>
      <c r="AC1842" s="40"/>
      <c r="AD1842" s="40"/>
      <c r="AE1842" s="40"/>
      <c r="AT1842" s="18" t="s">
        <v>194</v>
      </c>
      <c r="AU1842" s="18" t="s">
        <v>99</v>
      </c>
    </row>
    <row r="1843" s="2" customFormat="1" ht="16.5" customHeight="1">
      <c r="A1843" s="40"/>
      <c r="B1843" s="41"/>
      <c r="C1843" s="245" t="s">
        <v>2900</v>
      </c>
      <c r="D1843" s="245" t="s">
        <v>187</v>
      </c>
      <c r="E1843" s="246" t="s">
        <v>2901</v>
      </c>
      <c r="F1843" s="247" t="s">
        <v>2902</v>
      </c>
      <c r="G1843" s="248" t="s">
        <v>1882</v>
      </c>
      <c r="H1843" s="249">
        <v>3</v>
      </c>
      <c r="I1843" s="250"/>
      <c r="J1843" s="251">
        <f>ROUND(I1843*H1843,2)</f>
        <v>0</v>
      </c>
      <c r="K1843" s="247" t="s">
        <v>284</v>
      </c>
      <c r="L1843" s="46"/>
      <c r="M1843" s="252" t="s">
        <v>1</v>
      </c>
      <c r="N1843" s="253" t="s">
        <v>49</v>
      </c>
      <c r="O1843" s="93"/>
      <c r="P1843" s="254">
        <f>O1843*H1843</f>
        <v>0</v>
      </c>
      <c r="Q1843" s="254">
        <v>0</v>
      </c>
      <c r="R1843" s="254">
        <f>Q1843*H1843</f>
        <v>0</v>
      </c>
      <c r="S1843" s="254">
        <v>0</v>
      </c>
      <c r="T1843" s="255">
        <f>S1843*H1843</f>
        <v>0</v>
      </c>
      <c r="U1843" s="40"/>
      <c r="V1843" s="40"/>
      <c r="W1843" s="40"/>
      <c r="X1843" s="40"/>
      <c r="Y1843" s="40"/>
      <c r="Z1843" s="40"/>
      <c r="AA1843" s="40"/>
      <c r="AB1843" s="40"/>
      <c r="AC1843" s="40"/>
      <c r="AD1843" s="40"/>
      <c r="AE1843" s="40"/>
      <c r="AR1843" s="256" t="s">
        <v>196</v>
      </c>
      <c r="AT1843" s="256" t="s">
        <v>187</v>
      </c>
      <c r="AU1843" s="256" t="s">
        <v>99</v>
      </c>
      <c r="AY1843" s="18" t="s">
        <v>184</v>
      </c>
      <c r="BE1843" s="257">
        <f>IF(N1843="základní",J1843,0)</f>
        <v>0</v>
      </c>
      <c r="BF1843" s="257">
        <f>IF(N1843="snížená",J1843,0)</f>
        <v>0</v>
      </c>
      <c r="BG1843" s="257">
        <f>IF(N1843="zákl. přenesená",J1843,0)</f>
        <v>0</v>
      </c>
      <c r="BH1843" s="257">
        <f>IF(N1843="sníž. přenesená",J1843,0)</f>
        <v>0</v>
      </c>
      <c r="BI1843" s="257">
        <f>IF(N1843="nulová",J1843,0)</f>
        <v>0</v>
      </c>
      <c r="BJ1843" s="18" t="s">
        <v>99</v>
      </c>
      <c r="BK1843" s="257">
        <f>ROUND(I1843*H1843,2)</f>
        <v>0</v>
      </c>
      <c r="BL1843" s="18" t="s">
        <v>196</v>
      </c>
      <c r="BM1843" s="256" t="s">
        <v>2903</v>
      </c>
    </row>
    <row r="1844" s="2" customFormat="1">
      <c r="A1844" s="40"/>
      <c r="B1844" s="41"/>
      <c r="C1844" s="42"/>
      <c r="D1844" s="258" t="s">
        <v>194</v>
      </c>
      <c r="E1844" s="42"/>
      <c r="F1844" s="259" t="s">
        <v>2712</v>
      </c>
      <c r="G1844" s="42"/>
      <c r="H1844" s="42"/>
      <c r="I1844" s="156"/>
      <c r="J1844" s="42"/>
      <c r="K1844" s="42"/>
      <c r="L1844" s="46"/>
      <c r="M1844" s="260"/>
      <c r="N1844" s="261"/>
      <c r="O1844" s="93"/>
      <c r="P1844" s="93"/>
      <c r="Q1844" s="93"/>
      <c r="R1844" s="93"/>
      <c r="S1844" s="93"/>
      <c r="T1844" s="94"/>
      <c r="U1844" s="40"/>
      <c r="V1844" s="40"/>
      <c r="W1844" s="40"/>
      <c r="X1844" s="40"/>
      <c r="Y1844" s="40"/>
      <c r="Z1844" s="40"/>
      <c r="AA1844" s="40"/>
      <c r="AB1844" s="40"/>
      <c r="AC1844" s="40"/>
      <c r="AD1844" s="40"/>
      <c r="AE1844" s="40"/>
      <c r="AT1844" s="18" t="s">
        <v>194</v>
      </c>
      <c r="AU1844" s="18" t="s">
        <v>99</v>
      </c>
    </row>
    <row r="1845" s="2" customFormat="1" ht="16.5" customHeight="1">
      <c r="A1845" s="40"/>
      <c r="B1845" s="41"/>
      <c r="C1845" s="245" t="s">
        <v>2904</v>
      </c>
      <c r="D1845" s="245" t="s">
        <v>187</v>
      </c>
      <c r="E1845" s="246" t="s">
        <v>2905</v>
      </c>
      <c r="F1845" s="247" t="s">
        <v>2906</v>
      </c>
      <c r="G1845" s="248" t="s">
        <v>1882</v>
      </c>
      <c r="H1845" s="249">
        <v>6</v>
      </c>
      <c r="I1845" s="250"/>
      <c r="J1845" s="251">
        <f>ROUND(I1845*H1845,2)</f>
        <v>0</v>
      </c>
      <c r="K1845" s="247" t="s">
        <v>284</v>
      </c>
      <c r="L1845" s="46"/>
      <c r="M1845" s="252" t="s">
        <v>1</v>
      </c>
      <c r="N1845" s="253" t="s">
        <v>49</v>
      </c>
      <c r="O1845" s="93"/>
      <c r="P1845" s="254">
        <f>O1845*H1845</f>
        <v>0</v>
      </c>
      <c r="Q1845" s="254">
        <v>0</v>
      </c>
      <c r="R1845" s="254">
        <f>Q1845*H1845</f>
        <v>0</v>
      </c>
      <c r="S1845" s="254">
        <v>0</v>
      </c>
      <c r="T1845" s="255">
        <f>S1845*H1845</f>
        <v>0</v>
      </c>
      <c r="U1845" s="40"/>
      <c r="V1845" s="40"/>
      <c r="W1845" s="40"/>
      <c r="X1845" s="40"/>
      <c r="Y1845" s="40"/>
      <c r="Z1845" s="40"/>
      <c r="AA1845" s="40"/>
      <c r="AB1845" s="40"/>
      <c r="AC1845" s="40"/>
      <c r="AD1845" s="40"/>
      <c r="AE1845" s="40"/>
      <c r="AR1845" s="256" t="s">
        <v>196</v>
      </c>
      <c r="AT1845" s="256" t="s">
        <v>187</v>
      </c>
      <c r="AU1845" s="256" t="s">
        <v>99</v>
      </c>
      <c r="AY1845" s="18" t="s">
        <v>184</v>
      </c>
      <c r="BE1845" s="257">
        <f>IF(N1845="základní",J1845,0)</f>
        <v>0</v>
      </c>
      <c r="BF1845" s="257">
        <f>IF(N1845="snížená",J1845,0)</f>
        <v>0</v>
      </c>
      <c r="BG1845" s="257">
        <f>IF(N1845="zákl. přenesená",J1845,0)</f>
        <v>0</v>
      </c>
      <c r="BH1845" s="257">
        <f>IF(N1845="sníž. přenesená",J1845,0)</f>
        <v>0</v>
      </c>
      <c r="BI1845" s="257">
        <f>IF(N1845="nulová",J1845,0)</f>
        <v>0</v>
      </c>
      <c r="BJ1845" s="18" t="s">
        <v>99</v>
      </c>
      <c r="BK1845" s="257">
        <f>ROUND(I1845*H1845,2)</f>
        <v>0</v>
      </c>
      <c r="BL1845" s="18" t="s">
        <v>196</v>
      </c>
      <c r="BM1845" s="256" t="s">
        <v>2907</v>
      </c>
    </row>
    <row r="1846" s="2" customFormat="1">
      <c r="A1846" s="40"/>
      <c r="B1846" s="41"/>
      <c r="C1846" s="42"/>
      <c r="D1846" s="258" t="s">
        <v>194</v>
      </c>
      <c r="E1846" s="42"/>
      <c r="F1846" s="259" t="s">
        <v>2712</v>
      </c>
      <c r="G1846" s="42"/>
      <c r="H1846" s="42"/>
      <c r="I1846" s="156"/>
      <c r="J1846" s="42"/>
      <c r="K1846" s="42"/>
      <c r="L1846" s="46"/>
      <c r="M1846" s="260"/>
      <c r="N1846" s="261"/>
      <c r="O1846" s="93"/>
      <c r="P1846" s="93"/>
      <c r="Q1846" s="93"/>
      <c r="R1846" s="93"/>
      <c r="S1846" s="93"/>
      <c r="T1846" s="94"/>
      <c r="U1846" s="40"/>
      <c r="V1846" s="40"/>
      <c r="W1846" s="40"/>
      <c r="X1846" s="40"/>
      <c r="Y1846" s="40"/>
      <c r="Z1846" s="40"/>
      <c r="AA1846" s="40"/>
      <c r="AB1846" s="40"/>
      <c r="AC1846" s="40"/>
      <c r="AD1846" s="40"/>
      <c r="AE1846" s="40"/>
      <c r="AT1846" s="18" t="s">
        <v>194</v>
      </c>
      <c r="AU1846" s="18" t="s">
        <v>99</v>
      </c>
    </row>
    <row r="1847" s="2" customFormat="1" ht="16.5" customHeight="1">
      <c r="A1847" s="40"/>
      <c r="B1847" s="41"/>
      <c r="C1847" s="245" t="s">
        <v>2908</v>
      </c>
      <c r="D1847" s="245" t="s">
        <v>187</v>
      </c>
      <c r="E1847" s="246" t="s">
        <v>2909</v>
      </c>
      <c r="F1847" s="247" t="s">
        <v>2910</v>
      </c>
      <c r="G1847" s="248" t="s">
        <v>1882</v>
      </c>
      <c r="H1847" s="249">
        <v>3</v>
      </c>
      <c r="I1847" s="250"/>
      <c r="J1847" s="251">
        <f>ROUND(I1847*H1847,2)</f>
        <v>0</v>
      </c>
      <c r="K1847" s="247" t="s">
        <v>284</v>
      </c>
      <c r="L1847" s="46"/>
      <c r="M1847" s="252" t="s">
        <v>1</v>
      </c>
      <c r="N1847" s="253" t="s">
        <v>49</v>
      </c>
      <c r="O1847" s="93"/>
      <c r="P1847" s="254">
        <f>O1847*H1847</f>
        <v>0</v>
      </c>
      <c r="Q1847" s="254">
        <v>0</v>
      </c>
      <c r="R1847" s="254">
        <f>Q1847*H1847</f>
        <v>0</v>
      </c>
      <c r="S1847" s="254">
        <v>0</v>
      </c>
      <c r="T1847" s="255">
        <f>S1847*H1847</f>
        <v>0</v>
      </c>
      <c r="U1847" s="40"/>
      <c r="V1847" s="40"/>
      <c r="W1847" s="40"/>
      <c r="X1847" s="40"/>
      <c r="Y1847" s="40"/>
      <c r="Z1847" s="40"/>
      <c r="AA1847" s="40"/>
      <c r="AB1847" s="40"/>
      <c r="AC1847" s="40"/>
      <c r="AD1847" s="40"/>
      <c r="AE1847" s="40"/>
      <c r="AR1847" s="256" t="s">
        <v>196</v>
      </c>
      <c r="AT1847" s="256" t="s">
        <v>187</v>
      </c>
      <c r="AU1847" s="256" t="s">
        <v>99</v>
      </c>
      <c r="AY1847" s="18" t="s">
        <v>184</v>
      </c>
      <c r="BE1847" s="257">
        <f>IF(N1847="základní",J1847,0)</f>
        <v>0</v>
      </c>
      <c r="BF1847" s="257">
        <f>IF(N1847="snížená",J1847,0)</f>
        <v>0</v>
      </c>
      <c r="BG1847" s="257">
        <f>IF(N1847="zákl. přenesená",J1847,0)</f>
        <v>0</v>
      </c>
      <c r="BH1847" s="257">
        <f>IF(N1847="sníž. přenesená",J1847,0)</f>
        <v>0</v>
      </c>
      <c r="BI1847" s="257">
        <f>IF(N1847="nulová",J1847,0)</f>
        <v>0</v>
      </c>
      <c r="BJ1847" s="18" t="s">
        <v>99</v>
      </c>
      <c r="BK1847" s="257">
        <f>ROUND(I1847*H1847,2)</f>
        <v>0</v>
      </c>
      <c r="BL1847" s="18" t="s">
        <v>196</v>
      </c>
      <c r="BM1847" s="256" t="s">
        <v>2911</v>
      </c>
    </row>
    <row r="1848" s="2" customFormat="1">
      <c r="A1848" s="40"/>
      <c r="B1848" s="41"/>
      <c r="C1848" s="42"/>
      <c r="D1848" s="258" t="s">
        <v>194</v>
      </c>
      <c r="E1848" s="42"/>
      <c r="F1848" s="259" t="s">
        <v>2712</v>
      </c>
      <c r="G1848" s="42"/>
      <c r="H1848" s="42"/>
      <c r="I1848" s="156"/>
      <c r="J1848" s="42"/>
      <c r="K1848" s="42"/>
      <c r="L1848" s="46"/>
      <c r="M1848" s="260"/>
      <c r="N1848" s="261"/>
      <c r="O1848" s="93"/>
      <c r="P1848" s="93"/>
      <c r="Q1848" s="93"/>
      <c r="R1848" s="93"/>
      <c r="S1848" s="93"/>
      <c r="T1848" s="94"/>
      <c r="U1848" s="40"/>
      <c r="V1848" s="40"/>
      <c r="W1848" s="40"/>
      <c r="X1848" s="40"/>
      <c r="Y1848" s="40"/>
      <c r="Z1848" s="40"/>
      <c r="AA1848" s="40"/>
      <c r="AB1848" s="40"/>
      <c r="AC1848" s="40"/>
      <c r="AD1848" s="40"/>
      <c r="AE1848" s="40"/>
      <c r="AT1848" s="18" t="s">
        <v>194</v>
      </c>
      <c r="AU1848" s="18" t="s">
        <v>99</v>
      </c>
    </row>
    <row r="1849" s="2" customFormat="1" ht="16.5" customHeight="1">
      <c r="A1849" s="40"/>
      <c r="B1849" s="41"/>
      <c r="C1849" s="245" t="s">
        <v>2912</v>
      </c>
      <c r="D1849" s="245" t="s">
        <v>187</v>
      </c>
      <c r="E1849" s="246" t="s">
        <v>2913</v>
      </c>
      <c r="F1849" s="247" t="s">
        <v>2914</v>
      </c>
      <c r="G1849" s="248" t="s">
        <v>1882</v>
      </c>
      <c r="H1849" s="249">
        <v>3</v>
      </c>
      <c r="I1849" s="250"/>
      <c r="J1849" s="251">
        <f>ROUND(I1849*H1849,2)</f>
        <v>0</v>
      </c>
      <c r="K1849" s="247" t="s">
        <v>284</v>
      </c>
      <c r="L1849" s="46"/>
      <c r="M1849" s="252" t="s">
        <v>1</v>
      </c>
      <c r="N1849" s="253" t="s">
        <v>49</v>
      </c>
      <c r="O1849" s="93"/>
      <c r="P1849" s="254">
        <f>O1849*H1849</f>
        <v>0</v>
      </c>
      <c r="Q1849" s="254">
        <v>0</v>
      </c>
      <c r="R1849" s="254">
        <f>Q1849*H1849</f>
        <v>0</v>
      </c>
      <c r="S1849" s="254">
        <v>0</v>
      </c>
      <c r="T1849" s="255">
        <f>S1849*H1849</f>
        <v>0</v>
      </c>
      <c r="U1849" s="40"/>
      <c r="V1849" s="40"/>
      <c r="W1849" s="40"/>
      <c r="X1849" s="40"/>
      <c r="Y1849" s="40"/>
      <c r="Z1849" s="40"/>
      <c r="AA1849" s="40"/>
      <c r="AB1849" s="40"/>
      <c r="AC1849" s="40"/>
      <c r="AD1849" s="40"/>
      <c r="AE1849" s="40"/>
      <c r="AR1849" s="256" t="s">
        <v>196</v>
      </c>
      <c r="AT1849" s="256" t="s">
        <v>187</v>
      </c>
      <c r="AU1849" s="256" t="s">
        <v>99</v>
      </c>
      <c r="AY1849" s="18" t="s">
        <v>184</v>
      </c>
      <c r="BE1849" s="257">
        <f>IF(N1849="základní",J1849,0)</f>
        <v>0</v>
      </c>
      <c r="BF1849" s="257">
        <f>IF(N1849="snížená",J1849,0)</f>
        <v>0</v>
      </c>
      <c r="BG1849" s="257">
        <f>IF(N1849="zákl. přenesená",J1849,0)</f>
        <v>0</v>
      </c>
      <c r="BH1849" s="257">
        <f>IF(N1849="sníž. přenesená",J1849,0)</f>
        <v>0</v>
      </c>
      <c r="BI1849" s="257">
        <f>IF(N1849="nulová",J1849,0)</f>
        <v>0</v>
      </c>
      <c r="BJ1849" s="18" t="s">
        <v>99</v>
      </c>
      <c r="BK1849" s="257">
        <f>ROUND(I1849*H1849,2)</f>
        <v>0</v>
      </c>
      <c r="BL1849" s="18" t="s">
        <v>196</v>
      </c>
      <c r="BM1849" s="256" t="s">
        <v>2915</v>
      </c>
    </row>
    <row r="1850" s="2" customFormat="1">
      <c r="A1850" s="40"/>
      <c r="B1850" s="41"/>
      <c r="C1850" s="42"/>
      <c r="D1850" s="258" t="s">
        <v>194</v>
      </c>
      <c r="E1850" s="42"/>
      <c r="F1850" s="259" t="s">
        <v>2712</v>
      </c>
      <c r="G1850" s="42"/>
      <c r="H1850" s="42"/>
      <c r="I1850" s="156"/>
      <c r="J1850" s="42"/>
      <c r="K1850" s="42"/>
      <c r="L1850" s="46"/>
      <c r="M1850" s="260"/>
      <c r="N1850" s="261"/>
      <c r="O1850" s="93"/>
      <c r="P1850" s="93"/>
      <c r="Q1850" s="93"/>
      <c r="R1850" s="93"/>
      <c r="S1850" s="93"/>
      <c r="T1850" s="94"/>
      <c r="U1850" s="40"/>
      <c r="V1850" s="40"/>
      <c r="W1850" s="40"/>
      <c r="X1850" s="40"/>
      <c r="Y1850" s="40"/>
      <c r="Z1850" s="40"/>
      <c r="AA1850" s="40"/>
      <c r="AB1850" s="40"/>
      <c r="AC1850" s="40"/>
      <c r="AD1850" s="40"/>
      <c r="AE1850" s="40"/>
      <c r="AT1850" s="18" t="s">
        <v>194</v>
      </c>
      <c r="AU1850" s="18" t="s">
        <v>99</v>
      </c>
    </row>
    <row r="1851" s="2" customFormat="1" ht="16.5" customHeight="1">
      <c r="A1851" s="40"/>
      <c r="B1851" s="41"/>
      <c r="C1851" s="245" t="s">
        <v>2916</v>
      </c>
      <c r="D1851" s="245" t="s">
        <v>187</v>
      </c>
      <c r="E1851" s="246" t="s">
        <v>2917</v>
      </c>
      <c r="F1851" s="247" t="s">
        <v>2918</v>
      </c>
      <c r="G1851" s="248" t="s">
        <v>1882</v>
      </c>
      <c r="H1851" s="249">
        <v>1</v>
      </c>
      <c r="I1851" s="250"/>
      <c r="J1851" s="251">
        <f>ROUND(I1851*H1851,2)</f>
        <v>0</v>
      </c>
      <c r="K1851" s="247" t="s">
        <v>284</v>
      </c>
      <c r="L1851" s="46"/>
      <c r="M1851" s="252" t="s">
        <v>1</v>
      </c>
      <c r="N1851" s="253" t="s">
        <v>49</v>
      </c>
      <c r="O1851" s="93"/>
      <c r="P1851" s="254">
        <f>O1851*H1851</f>
        <v>0</v>
      </c>
      <c r="Q1851" s="254">
        <v>0</v>
      </c>
      <c r="R1851" s="254">
        <f>Q1851*H1851</f>
        <v>0</v>
      </c>
      <c r="S1851" s="254">
        <v>0</v>
      </c>
      <c r="T1851" s="255">
        <f>S1851*H1851</f>
        <v>0</v>
      </c>
      <c r="U1851" s="40"/>
      <c r="V1851" s="40"/>
      <c r="W1851" s="40"/>
      <c r="X1851" s="40"/>
      <c r="Y1851" s="40"/>
      <c r="Z1851" s="40"/>
      <c r="AA1851" s="40"/>
      <c r="AB1851" s="40"/>
      <c r="AC1851" s="40"/>
      <c r="AD1851" s="40"/>
      <c r="AE1851" s="40"/>
      <c r="AR1851" s="256" t="s">
        <v>196</v>
      </c>
      <c r="AT1851" s="256" t="s">
        <v>187</v>
      </c>
      <c r="AU1851" s="256" t="s">
        <v>99</v>
      </c>
      <c r="AY1851" s="18" t="s">
        <v>184</v>
      </c>
      <c r="BE1851" s="257">
        <f>IF(N1851="základní",J1851,0)</f>
        <v>0</v>
      </c>
      <c r="BF1851" s="257">
        <f>IF(N1851="snížená",J1851,0)</f>
        <v>0</v>
      </c>
      <c r="BG1851" s="257">
        <f>IF(N1851="zákl. přenesená",J1851,0)</f>
        <v>0</v>
      </c>
      <c r="BH1851" s="257">
        <f>IF(N1851="sníž. přenesená",J1851,0)</f>
        <v>0</v>
      </c>
      <c r="BI1851" s="257">
        <f>IF(N1851="nulová",J1851,0)</f>
        <v>0</v>
      </c>
      <c r="BJ1851" s="18" t="s">
        <v>99</v>
      </c>
      <c r="BK1851" s="257">
        <f>ROUND(I1851*H1851,2)</f>
        <v>0</v>
      </c>
      <c r="BL1851" s="18" t="s">
        <v>196</v>
      </c>
      <c r="BM1851" s="256" t="s">
        <v>2919</v>
      </c>
    </row>
    <row r="1852" s="2" customFormat="1">
      <c r="A1852" s="40"/>
      <c r="B1852" s="41"/>
      <c r="C1852" s="42"/>
      <c r="D1852" s="258" t="s">
        <v>194</v>
      </c>
      <c r="E1852" s="42"/>
      <c r="F1852" s="259" t="s">
        <v>2712</v>
      </c>
      <c r="G1852" s="42"/>
      <c r="H1852" s="42"/>
      <c r="I1852" s="156"/>
      <c r="J1852" s="42"/>
      <c r="K1852" s="42"/>
      <c r="L1852" s="46"/>
      <c r="M1852" s="260"/>
      <c r="N1852" s="261"/>
      <c r="O1852" s="93"/>
      <c r="P1852" s="93"/>
      <c r="Q1852" s="93"/>
      <c r="R1852" s="93"/>
      <c r="S1852" s="93"/>
      <c r="T1852" s="94"/>
      <c r="U1852" s="40"/>
      <c r="V1852" s="40"/>
      <c r="W1852" s="40"/>
      <c r="X1852" s="40"/>
      <c r="Y1852" s="40"/>
      <c r="Z1852" s="40"/>
      <c r="AA1852" s="40"/>
      <c r="AB1852" s="40"/>
      <c r="AC1852" s="40"/>
      <c r="AD1852" s="40"/>
      <c r="AE1852" s="40"/>
      <c r="AT1852" s="18" t="s">
        <v>194</v>
      </c>
      <c r="AU1852" s="18" t="s">
        <v>99</v>
      </c>
    </row>
    <row r="1853" s="2" customFormat="1" ht="16.5" customHeight="1">
      <c r="A1853" s="40"/>
      <c r="B1853" s="41"/>
      <c r="C1853" s="245" t="s">
        <v>2920</v>
      </c>
      <c r="D1853" s="245" t="s">
        <v>187</v>
      </c>
      <c r="E1853" s="246" t="s">
        <v>2921</v>
      </c>
      <c r="F1853" s="247" t="s">
        <v>2922</v>
      </c>
      <c r="G1853" s="248" t="s">
        <v>1882</v>
      </c>
      <c r="H1853" s="249">
        <v>1</v>
      </c>
      <c r="I1853" s="250"/>
      <c r="J1853" s="251">
        <f>ROUND(I1853*H1853,2)</f>
        <v>0</v>
      </c>
      <c r="K1853" s="247" t="s">
        <v>284</v>
      </c>
      <c r="L1853" s="46"/>
      <c r="M1853" s="252" t="s">
        <v>1</v>
      </c>
      <c r="N1853" s="253" t="s">
        <v>49</v>
      </c>
      <c r="O1853" s="93"/>
      <c r="P1853" s="254">
        <f>O1853*H1853</f>
        <v>0</v>
      </c>
      <c r="Q1853" s="254">
        <v>0</v>
      </c>
      <c r="R1853" s="254">
        <f>Q1853*H1853</f>
        <v>0</v>
      </c>
      <c r="S1853" s="254">
        <v>0</v>
      </c>
      <c r="T1853" s="255">
        <f>S1853*H1853</f>
        <v>0</v>
      </c>
      <c r="U1853" s="40"/>
      <c r="V1853" s="40"/>
      <c r="W1853" s="40"/>
      <c r="X1853" s="40"/>
      <c r="Y1853" s="40"/>
      <c r="Z1853" s="40"/>
      <c r="AA1853" s="40"/>
      <c r="AB1853" s="40"/>
      <c r="AC1853" s="40"/>
      <c r="AD1853" s="40"/>
      <c r="AE1853" s="40"/>
      <c r="AR1853" s="256" t="s">
        <v>196</v>
      </c>
      <c r="AT1853" s="256" t="s">
        <v>187</v>
      </c>
      <c r="AU1853" s="256" t="s">
        <v>99</v>
      </c>
      <c r="AY1853" s="18" t="s">
        <v>184</v>
      </c>
      <c r="BE1853" s="257">
        <f>IF(N1853="základní",J1853,0)</f>
        <v>0</v>
      </c>
      <c r="BF1853" s="257">
        <f>IF(N1853="snížená",J1853,0)</f>
        <v>0</v>
      </c>
      <c r="BG1853" s="257">
        <f>IF(N1853="zákl. přenesená",J1853,0)</f>
        <v>0</v>
      </c>
      <c r="BH1853" s="257">
        <f>IF(N1853="sníž. přenesená",J1853,0)</f>
        <v>0</v>
      </c>
      <c r="BI1853" s="257">
        <f>IF(N1853="nulová",J1853,0)</f>
        <v>0</v>
      </c>
      <c r="BJ1853" s="18" t="s">
        <v>99</v>
      </c>
      <c r="BK1853" s="257">
        <f>ROUND(I1853*H1853,2)</f>
        <v>0</v>
      </c>
      <c r="BL1853" s="18" t="s">
        <v>196</v>
      </c>
      <c r="BM1853" s="256" t="s">
        <v>2923</v>
      </c>
    </row>
    <row r="1854" s="2" customFormat="1">
      <c r="A1854" s="40"/>
      <c r="B1854" s="41"/>
      <c r="C1854" s="42"/>
      <c r="D1854" s="258" t="s">
        <v>194</v>
      </c>
      <c r="E1854" s="42"/>
      <c r="F1854" s="259" t="s">
        <v>2712</v>
      </c>
      <c r="G1854" s="42"/>
      <c r="H1854" s="42"/>
      <c r="I1854" s="156"/>
      <c r="J1854" s="42"/>
      <c r="K1854" s="42"/>
      <c r="L1854" s="46"/>
      <c r="M1854" s="260"/>
      <c r="N1854" s="261"/>
      <c r="O1854" s="93"/>
      <c r="P1854" s="93"/>
      <c r="Q1854" s="93"/>
      <c r="R1854" s="93"/>
      <c r="S1854" s="93"/>
      <c r="T1854" s="94"/>
      <c r="U1854" s="40"/>
      <c r="V1854" s="40"/>
      <c r="W1854" s="40"/>
      <c r="X1854" s="40"/>
      <c r="Y1854" s="40"/>
      <c r="Z1854" s="40"/>
      <c r="AA1854" s="40"/>
      <c r="AB1854" s="40"/>
      <c r="AC1854" s="40"/>
      <c r="AD1854" s="40"/>
      <c r="AE1854" s="40"/>
      <c r="AT1854" s="18" t="s">
        <v>194</v>
      </c>
      <c r="AU1854" s="18" t="s">
        <v>99</v>
      </c>
    </row>
    <row r="1855" s="2" customFormat="1" ht="16.5" customHeight="1">
      <c r="A1855" s="40"/>
      <c r="B1855" s="41"/>
      <c r="C1855" s="245" t="s">
        <v>2924</v>
      </c>
      <c r="D1855" s="245" t="s">
        <v>187</v>
      </c>
      <c r="E1855" s="246" t="s">
        <v>2925</v>
      </c>
      <c r="F1855" s="247" t="s">
        <v>2926</v>
      </c>
      <c r="G1855" s="248" t="s">
        <v>1882</v>
      </c>
      <c r="H1855" s="249">
        <v>1</v>
      </c>
      <c r="I1855" s="250"/>
      <c r="J1855" s="251">
        <f>ROUND(I1855*H1855,2)</f>
        <v>0</v>
      </c>
      <c r="K1855" s="247" t="s">
        <v>284</v>
      </c>
      <c r="L1855" s="46"/>
      <c r="M1855" s="252" t="s">
        <v>1</v>
      </c>
      <c r="N1855" s="253" t="s">
        <v>49</v>
      </c>
      <c r="O1855" s="93"/>
      <c r="P1855" s="254">
        <f>O1855*H1855</f>
        <v>0</v>
      </c>
      <c r="Q1855" s="254">
        <v>0</v>
      </c>
      <c r="R1855" s="254">
        <f>Q1855*H1855</f>
        <v>0</v>
      </c>
      <c r="S1855" s="254">
        <v>0</v>
      </c>
      <c r="T1855" s="255">
        <f>S1855*H1855</f>
        <v>0</v>
      </c>
      <c r="U1855" s="40"/>
      <c r="V1855" s="40"/>
      <c r="W1855" s="40"/>
      <c r="X1855" s="40"/>
      <c r="Y1855" s="40"/>
      <c r="Z1855" s="40"/>
      <c r="AA1855" s="40"/>
      <c r="AB1855" s="40"/>
      <c r="AC1855" s="40"/>
      <c r="AD1855" s="40"/>
      <c r="AE1855" s="40"/>
      <c r="AR1855" s="256" t="s">
        <v>196</v>
      </c>
      <c r="AT1855" s="256" t="s">
        <v>187</v>
      </c>
      <c r="AU1855" s="256" t="s">
        <v>99</v>
      </c>
      <c r="AY1855" s="18" t="s">
        <v>184</v>
      </c>
      <c r="BE1855" s="257">
        <f>IF(N1855="základní",J1855,0)</f>
        <v>0</v>
      </c>
      <c r="BF1855" s="257">
        <f>IF(N1855="snížená",J1855,0)</f>
        <v>0</v>
      </c>
      <c r="BG1855" s="257">
        <f>IF(N1855="zákl. přenesená",J1855,0)</f>
        <v>0</v>
      </c>
      <c r="BH1855" s="257">
        <f>IF(N1855="sníž. přenesená",J1855,0)</f>
        <v>0</v>
      </c>
      <c r="BI1855" s="257">
        <f>IF(N1855="nulová",J1855,0)</f>
        <v>0</v>
      </c>
      <c r="BJ1855" s="18" t="s">
        <v>99</v>
      </c>
      <c r="BK1855" s="257">
        <f>ROUND(I1855*H1855,2)</f>
        <v>0</v>
      </c>
      <c r="BL1855" s="18" t="s">
        <v>196</v>
      </c>
      <c r="BM1855" s="256" t="s">
        <v>2927</v>
      </c>
    </row>
    <row r="1856" s="2" customFormat="1">
      <c r="A1856" s="40"/>
      <c r="B1856" s="41"/>
      <c r="C1856" s="42"/>
      <c r="D1856" s="258" t="s">
        <v>194</v>
      </c>
      <c r="E1856" s="42"/>
      <c r="F1856" s="259" t="s">
        <v>2712</v>
      </c>
      <c r="G1856" s="42"/>
      <c r="H1856" s="42"/>
      <c r="I1856" s="156"/>
      <c r="J1856" s="42"/>
      <c r="K1856" s="42"/>
      <c r="L1856" s="46"/>
      <c r="M1856" s="260"/>
      <c r="N1856" s="261"/>
      <c r="O1856" s="93"/>
      <c r="P1856" s="93"/>
      <c r="Q1856" s="93"/>
      <c r="R1856" s="93"/>
      <c r="S1856" s="93"/>
      <c r="T1856" s="94"/>
      <c r="U1856" s="40"/>
      <c r="V1856" s="40"/>
      <c r="W1856" s="40"/>
      <c r="X1856" s="40"/>
      <c r="Y1856" s="40"/>
      <c r="Z1856" s="40"/>
      <c r="AA1856" s="40"/>
      <c r="AB1856" s="40"/>
      <c r="AC1856" s="40"/>
      <c r="AD1856" s="40"/>
      <c r="AE1856" s="40"/>
      <c r="AT1856" s="18" t="s">
        <v>194</v>
      </c>
      <c r="AU1856" s="18" t="s">
        <v>99</v>
      </c>
    </row>
    <row r="1857" s="2" customFormat="1" ht="16.5" customHeight="1">
      <c r="A1857" s="40"/>
      <c r="B1857" s="41"/>
      <c r="C1857" s="245" t="s">
        <v>2928</v>
      </c>
      <c r="D1857" s="245" t="s">
        <v>187</v>
      </c>
      <c r="E1857" s="246" t="s">
        <v>2929</v>
      </c>
      <c r="F1857" s="247" t="s">
        <v>2930</v>
      </c>
      <c r="G1857" s="248" t="s">
        <v>1882</v>
      </c>
      <c r="H1857" s="249">
        <v>3</v>
      </c>
      <c r="I1857" s="250"/>
      <c r="J1857" s="251">
        <f>ROUND(I1857*H1857,2)</f>
        <v>0</v>
      </c>
      <c r="K1857" s="247" t="s">
        <v>284</v>
      </c>
      <c r="L1857" s="46"/>
      <c r="M1857" s="252" t="s">
        <v>1</v>
      </c>
      <c r="N1857" s="253" t="s">
        <v>49</v>
      </c>
      <c r="O1857" s="93"/>
      <c r="P1857" s="254">
        <f>O1857*H1857</f>
        <v>0</v>
      </c>
      <c r="Q1857" s="254">
        <v>0</v>
      </c>
      <c r="R1857" s="254">
        <f>Q1857*H1857</f>
        <v>0</v>
      </c>
      <c r="S1857" s="254">
        <v>0</v>
      </c>
      <c r="T1857" s="255">
        <f>S1857*H1857</f>
        <v>0</v>
      </c>
      <c r="U1857" s="40"/>
      <c r="V1857" s="40"/>
      <c r="W1857" s="40"/>
      <c r="X1857" s="40"/>
      <c r="Y1857" s="40"/>
      <c r="Z1857" s="40"/>
      <c r="AA1857" s="40"/>
      <c r="AB1857" s="40"/>
      <c r="AC1857" s="40"/>
      <c r="AD1857" s="40"/>
      <c r="AE1857" s="40"/>
      <c r="AR1857" s="256" t="s">
        <v>196</v>
      </c>
      <c r="AT1857" s="256" t="s">
        <v>187</v>
      </c>
      <c r="AU1857" s="256" t="s">
        <v>99</v>
      </c>
      <c r="AY1857" s="18" t="s">
        <v>184</v>
      </c>
      <c r="BE1857" s="257">
        <f>IF(N1857="základní",J1857,0)</f>
        <v>0</v>
      </c>
      <c r="BF1857" s="257">
        <f>IF(N1857="snížená",J1857,0)</f>
        <v>0</v>
      </c>
      <c r="BG1857" s="257">
        <f>IF(N1857="zákl. přenesená",J1857,0)</f>
        <v>0</v>
      </c>
      <c r="BH1857" s="257">
        <f>IF(N1857="sníž. přenesená",J1857,0)</f>
        <v>0</v>
      </c>
      <c r="BI1857" s="257">
        <f>IF(N1857="nulová",J1857,0)</f>
        <v>0</v>
      </c>
      <c r="BJ1857" s="18" t="s">
        <v>99</v>
      </c>
      <c r="BK1857" s="257">
        <f>ROUND(I1857*H1857,2)</f>
        <v>0</v>
      </c>
      <c r="BL1857" s="18" t="s">
        <v>196</v>
      </c>
      <c r="BM1857" s="256" t="s">
        <v>2931</v>
      </c>
    </row>
    <row r="1858" s="2" customFormat="1">
      <c r="A1858" s="40"/>
      <c r="B1858" s="41"/>
      <c r="C1858" s="42"/>
      <c r="D1858" s="258" t="s">
        <v>194</v>
      </c>
      <c r="E1858" s="42"/>
      <c r="F1858" s="259" t="s">
        <v>2712</v>
      </c>
      <c r="G1858" s="42"/>
      <c r="H1858" s="42"/>
      <c r="I1858" s="156"/>
      <c r="J1858" s="42"/>
      <c r="K1858" s="42"/>
      <c r="L1858" s="46"/>
      <c r="M1858" s="260"/>
      <c r="N1858" s="261"/>
      <c r="O1858" s="93"/>
      <c r="P1858" s="93"/>
      <c r="Q1858" s="93"/>
      <c r="R1858" s="93"/>
      <c r="S1858" s="93"/>
      <c r="T1858" s="94"/>
      <c r="U1858" s="40"/>
      <c r="V1858" s="40"/>
      <c r="W1858" s="40"/>
      <c r="X1858" s="40"/>
      <c r="Y1858" s="40"/>
      <c r="Z1858" s="40"/>
      <c r="AA1858" s="40"/>
      <c r="AB1858" s="40"/>
      <c r="AC1858" s="40"/>
      <c r="AD1858" s="40"/>
      <c r="AE1858" s="40"/>
      <c r="AT1858" s="18" t="s">
        <v>194</v>
      </c>
      <c r="AU1858" s="18" t="s">
        <v>99</v>
      </c>
    </row>
    <row r="1859" s="2" customFormat="1" ht="16.5" customHeight="1">
      <c r="A1859" s="40"/>
      <c r="B1859" s="41"/>
      <c r="C1859" s="245" t="s">
        <v>2932</v>
      </c>
      <c r="D1859" s="245" t="s">
        <v>187</v>
      </c>
      <c r="E1859" s="246" t="s">
        <v>2933</v>
      </c>
      <c r="F1859" s="247" t="s">
        <v>2934</v>
      </c>
      <c r="G1859" s="248" t="s">
        <v>1882</v>
      </c>
      <c r="H1859" s="249">
        <v>6</v>
      </c>
      <c r="I1859" s="250"/>
      <c r="J1859" s="251">
        <f>ROUND(I1859*H1859,2)</f>
        <v>0</v>
      </c>
      <c r="K1859" s="247" t="s">
        <v>284</v>
      </c>
      <c r="L1859" s="46"/>
      <c r="M1859" s="252" t="s">
        <v>1</v>
      </c>
      <c r="N1859" s="253" t="s">
        <v>49</v>
      </c>
      <c r="O1859" s="93"/>
      <c r="P1859" s="254">
        <f>O1859*H1859</f>
        <v>0</v>
      </c>
      <c r="Q1859" s="254">
        <v>0</v>
      </c>
      <c r="R1859" s="254">
        <f>Q1859*H1859</f>
        <v>0</v>
      </c>
      <c r="S1859" s="254">
        <v>0</v>
      </c>
      <c r="T1859" s="255">
        <f>S1859*H1859</f>
        <v>0</v>
      </c>
      <c r="U1859" s="40"/>
      <c r="V1859" s="40"/>
      <c r="W1859" s="40"/>
      <c r="X1859" s="40"/>
      <c r="Y1859" s="40"/>
      <c r="Z1859" s="40"/>
      <c r="AA1859" s="40"/>
      <c r="AB1859" s="40"/>
      <c r="AC1859" s="40"/>
      <c r="AD1859" s="40"/>
      <c r="AE1859" s="40"/>
      <c r="AR1859" s="256" t="s">
        <v>196</v>
      </c>
      <c r="AT1859" s="256" t="s">
        <v>187</v>
      </c>
      <c r="AU1859" s="256" t="s">
        <v>99</v>
      </c>
      <c r="AY1859" s="18" t="s">
        <v>184</v>
      </c>
      <c r="BE1859" s="257">
        <f>IF(N1859="základní",J1859,0)</f>
        <v>0</v>
      </c>
      <c r="BF1859" s="257">
        <f>IF(N1859="snížená",J1859,0)</f>
        <v>0</v>
      </c>
      <c r="BG1859" s="257">
        <f>IF(N1859="zákl. přenesená",J1859,0)</f>
        <v>0</v>
      </c>
      <c r="BH1859" s="257">
        <f>IF(N1859="sníž. přenesená",J1859,0)</f>
        <v>0</v>
      </c>
      <c r="BI1859" s="257">
        <f>IF(N1859="nulová",J1859,0)</f>
        <v>0</v>
      </c>
      <c r="BJ1859" s="18" t="s">
        <v>99</v>
      </c>
      <c r="BK1859" s="257">
        <f>ROUND(I1859*H1859,2)</f>
        <v>0</v>
      </c>
      <c r="BL1859" s="18" t="s">
        <v>196</v>
      </c>
      <c r="BM1859" s="256" t="s">
        <v>2935</v>
      </c>
    </row>
    <row r="1860" s="2" customFormat="1">
      <c r="A1860" s="40"/>
      <c r="B1860" s="41"/>
      <c r="C1860" s="42"/>
      <c r="D1860" s="258" t="s">
        <v>194</v>
      </c>
      <c r="E1860" s="42"/>
      <c r="F1860" s="259" t="s">
        <v>2712</v>
      </c>
      <c r="G1860" s="42"/>
      <c r="H1860" s="42"/>
      <c r="I1860" s="156"/>
      <c r="J1860" s="42"/>
      <c r="K1860" s="42"/>
      <c r="L1860" s="46"/>
      <c r="M1860" s="260"/>
      <c r="N1860" s="261"/>
      <c r="O1860" s="93"/>
      <c r="P1860" s="93"/>
      <c r="Q1860" s="93"/>
      <c r="R1860" s="93"/>
      <c r="S1860" s="93"/>
      <c r="T1860" s="94"/>
      <c r="U1860" s="40"/>
      <c r="V1860" s="40"/>
      <c r="W1860" s="40"/>
      <c r="X1860" s="40"/>
      <c r="Y1860" s="40"/>
      <c r="Z1860" s="40"/>
      <c r="AA1860" s="40"/>
      <c r="AB1860" s="40"/>
      <c r="AC1860" s="40"/>
      <c r="AD1860" s="40"/>
      <c r="AE1860" s="40"/>
      <c r="AT1860" s="18" t="s">
        <v>194</v>
      </c>
      <c r="AU1860" s="18" t="s">
        <v>99</v>
      </c>
    </row>
    <row r="1861" s="2" customFormat="1" ht="16.5" customHeight="1">
      <c r="A1861" s="40"/>
      <c r="B1861" s="41"/>
      <c r="C1861" s="245" t="s">
        <v>2936</v>
      </c>
      <c r="D1861" s="245" t="s">
        <v>187</v>
      </c>
      <c r="E1861" s="246" t="s">
        <v>2937</v>
      </c>
      <c r="F1861" s="247" t="s">
        <v>2938</v>
      </c>
      <c r="G1861" s="248" t="s">
        <v>1882</v>
      </c>
      <c r="H1861" s="249">
        <v>2</v>
      </c>
      <c r="I1861" s="250"/>
      <c r="J1861" s="251">
        <f>ROUND(I1861*H1861,2)</f>
        <v>0</v>
      </c>
      <c r="K1861" s="247" t="s">
        <v>284</v>
      </c>
      <c r="L1861" s="46"/>
      <c r="M1861" s="252" t="s">
        <v>1</v>
      </c>
      <c r="N1861" s="253" t="s">
        <v>49</v>
      </c>
      <c r="O1861" s="93"/>
      <c r="P1861" s="254">
        <f>O1861*H1861</f>
        <v>0</v>
      </c>
      <c r="Q1861" s="254">
        <v>0</v>
      </c>
      <c r="R1861" s="254">
        <f>Q1861*H1861</f>
        <v>0</v>
      </c>
      <c r="S1861" s="254">
        <v>0</v>
      </c>
      <c r="T1861" s="255">
        <f>S1861*H1861</f>
        <v>0</v>
      </c>
      <c r="U1861" s="40"/>
      <c r="V1861" s="40"/>
      <c r="W1861" s="40"/>
      <c r="X1861" s="40"/>
      <c r="Y1861" s="40"/>
      <c r="Z1861" s="40"/>
      <c r="AA1861" s="40"/>
      <c r="AB1861" s="40"/>
      <c r="AC1861" s="40"/>
      <c r="AD1861" s="40"/>
      <c r="AE1861" s="40"/>
      <c r="AR1861" s="256" t="s">
        <v>196</v>
      </c>
      <c r="AT1861" s="256" t="s">
        <v>187</v>
      </c>
      <c r="AU1861" s="256" t="s">
        <v>99</v>
      </c>
      <c r="AY1861" s="18" t="s">
        <v>184</v>
      </c>
      <c r="BE1861" s="257">
        <f>IF(N1861="základní",J1861,0)</f>
        <v>0</v>
      </c>
      <c r="BF1861" s="257">
        <f>IF(N1861="snížená",J1861,0)</f>
        <v>0</v>
      </c>
      <c r="BG1861" s="257">
        <f>IF(N1861="zákl. přenesená",J1861,0)</f>
        <v>0</v>
      </c>
      <c r="BH1861" s="257">
        <f>IF(N1861="sníž. přenesená",J1861,0)</f>
        <v>0</v>
      </c>
      <c r="BI1861" s="257">
        <f>IF(N1861="nulová",J1861,0)</f>
        <v>0</v>
      </c>
      <c r="BJ1861" s="18" t="s">
        <v>99</v>
      </c>
      <c r="BK1861" s="257">
        <f>ROUND(I1861*H1861,2)</f>
        <v>0</v>
      </c>
      <c r="BL1861" s="18" t="s">
        <v>196</v>
      </c>
      <c r="BM1861" s="256" t="s">
        <v>2939</v>
      </c>
    </row>
    <row r="1862" s="2" customFormat="1">
      <c r="A1862" s="40"/>
      <c r="B1862" s="41"/>
      <c r="C1862" s="42"/>
      <c r="D1862" s="258" t="s">
        <v>194</v>
      </c>
      <c r="E1862" s="42"/>
      <c r="F1862" s="259" t="s">
        <v>2712</v>
      </c>
      <c r="G1862" s="42"/>
      <c r="H1862" s="42"/>
      <c r="I1862" s="156"/>
      <c r="J1862" s="42"/>
      <c r="K1862" s="42"/>
      <c r="L1862" s="46"/>
      <c r="M1862" s="260"/>
      <c r="N1862" s="261"/>
      <c r="O1862" s="93"/>
      <c r="P1862" s="93"/>
      <c r="Q1862" s="93"/>
      <c r="R1862" s="93"/>
      <c r="S1862" s="93"/>
      <c r="T1862" s="94"/>
      <c r="U1862" s="40"/>
      <c r="V1862" s="40"/>
      <c r="W1862" s="40"/>
      <c r="X1862" s="40"/>
      <c r="Y1862" s="40"/>
      <c r="Z1862" s="40"/>
      <c r="AA1862" s="40"/>
      <c r="AB1862" s="40"/>
      <c r="AC1862" s="40"/>
      <c r="AD1862" s="40"/>
      <c r="AE1862" s="40"/>
      <c r="AT1862" s="18" t="s">
        <v>194</v>
      </c>
      <c r="AU1862" s="18" t="s">
        <v>99</v>
      </c>
    </row>
    <row r="1863" s="2" customFormat="1" ht="16.5" customHeight="1">
      <c r="A1863" s="40"/>
      <c r="B1863" s="41"/>
      <c r="C1863" s="245" t="s">
        <v>2940</v>
      </c>
      <c r="D1863" s="245" t="s">
        <v>187</v>
      </c>
      <c r="E1863" s="246" t="s">
        <v>2941</v>
      </c>
      <c r="F1863" s="247" t="s">
        <v>2942</v>
      </c>
      <c r="G1863" s="248" t="s">
        <v>1882</v>
      </c>
      <c r="H1863" s="249">
        <v>1</v>
      </c>
      <c r="I1863" s="250"/>
      <c r="J1863" s="251">
        <f>ROUND(I1863*H1863,2)</f>
        <v>0</v>
      </c>
      <c r="K1863" s="247" t="s">
        <v>284</v>
      </c>
      <c r="L1863" s="46"/>
      <c r="M1863" s="252" t="s">
        <v>1</v>
      </c>
      <c r="N1863" s="253" t="s">
        <v>49</v>
      </c>
      <c r="O1863" s="93"/>
      <c r="P1863" s="254">
        <f>O1863*H1863</f>
        <v>0</v>
      </c>
      <c r="Q1863" s="254">
        <v>0</v>
      </c>
      <c r="R1863" s="254">
        <f>Q1863*H1863</f>
        <v>0</v>
      </c>
      <c r="S1863" s="254">
        <v>0</v>
      </c>
      <c r="T1863" s="255">
        <f>S1863*H1863</f>
        <v>0</v>
      </c>
      <c r="U1863" s="40"/>
      <c r="V1863" s="40"/>
      <c r="W1863" s="40"/>
      <c r="X1863" s="40"/>
      <c r="Y1863" s="40"/>
      <c r="Z1863" s="40"/>
      <c r="AA1863" s="40"/>
      <c r="AB1863" s="40"/>
      <c r="AC1863" s="40"/>
      <c r="AD1863" s="40"/>
      <c r="AE1863" s="40"/>
      <c r="AR1863" s="256" t="s">
        <v>196</v>
      </c>
      <c r="AT1863" s="256" t="s">
        <v>187</v>
      </c>
      <c r="AU1863" s="256" t="s">
        <v>99</v>
      </c>
      <c r="AY1863" s="18" t="s">
        <v>184</v>
      </c>
      <c r="BE1863" s="257">
        <f>IF(N1863="základní",J1863,0)</f>
        <v>0</v>
      </c>
      <c r="BF1863" s="257">
        <f>IF(N1863="snížená",J1863,0)</f>
        <v>0</v>
      </c>
      <c r="BG1863" s="257">
        <f>IF(N1863="zákl. přenesená",J1863,0)</f>
        <v>0</v>
      </c>
      <c r="BH1863" s="257">
        <f>IF(N1863="sníž. přenesená",J1863,0)</f>
        <v>0</v>
      </c>
      <c r="BI1863" s="257">
        <f>IF(N1863="nulová",J1863,0)</f>
        <v>0</v>
      </c>
      <c r="BJ1863" s="18" t="s">
        <v>99</v>
      </c>
      <c r="BK1863" s="257">
        <f>ROUND(I1863*H1863,2)</f>
        <v>0</v>
      </c>
      <c r="BL1863" s="18" t="s">
        <v>196</v>
      </c>
      <c r="BM1863" s="256" t="s">
        <v>2943</v>
      </c>
    </row>
    <row r="1864" s="2" customFormat="1">
      <c r="A1864" s="40"/>
      <c r="B1864" s="41"/>
      <c r="C1864" s="42"/>
      <c r="D1864" s="258" t="s">
        <v>194</v>
      </c>
      <c r="E1864" s="42"/>
      <c r="F1864" s="259" t="s">
        <v>2712</v>
      </c>
      <c r="G1864" s="42"/>
      <c r="H1864" s="42"/>
      <c r="I1864" s="156"/>
      <c r="J1864" s="42"/>
      <c r="K1864" s="42"/>
      <c r="L1864" s="46"/>
      <c r="M1864" s="260"/>
      <c r="N1864" s="261"/>
      <c r="O1864" s="93"/>
      <c r="P1864" s="93"/>
      <c r="Q1864" s="93"/>
      <c r="R1864" s="93"/>
      <c r="S1864" s="93"/>
      <c r="T1864" s="94"/>
      <c r="U1864" s="40"/>
      <c r="V1864" s="40"/>
      <c r="W1864" s="40"/>
      <c r="X1864" s="40"/>
      <c r="Y1864" s="40"/>
      <c r="Z1864" s="40"/>
      <c r="AA1864" s="40"/>
      <c r="AB1864" s="40"/>
      <c r="AC1864" s="40"/>
      <c r="AD1864" s="40"/>
      <c r="AE1864" s="40"/>
      <c r="AT1864" s="18" t="s">
        <v>194</v>
      </c>
      <c r="AU1864" s="18" t="s">
        <v>99</v>
      </c>
    </row>
    <row r="1865" s="2" customFormat="1" ht="16.5" customHeight="1">
      <c r="A1865" s="40"/>
      <c r="B1865" s="41"/>
      <c r="C1865" s="245" t="s">
        <v>2944</v>
      </c>
      <c r="D1865" s="245" t="s">
        <v>187</v>
      </c>
      <c r="E1865" s="246" t="s">
        <v>2945</v>
      </c>
      <c r="F1865" s="247" t="s">
        <v>2946</v>
      </c>
      <c r="G1865" s="248" t="s">
        <v>1882</v>
      </c>
      <c r="H1865" s="249">
        <v>12</v>
      </c>
      <c r="I1865" s="250"/>
      <c r="J1865" s="251">
        <f>ROUND(I1865*H1865,2)</f>
        <v>0</v>
      </c>
      <c r="K1865" s="247" t="s">
        <v>284</v>
      </c>
      <c r="L1865" s="46"/>
      <c r="M1865" s="252" t="s">
        <v>1</v>
      </c>
      <c r="N1865" s="253" t="s">
        <v>49</v>
      </c>
      <c r="O1865" s="93"/>
      <c r="P1865" s="254">
        <f>O1865*H1865</f>
        <v>0</v>
      </c>
      <c r="Q1865" s="254">
        <v>0</v>
      </c>
      <c r="R1865" s="254">
        <f>Q1865*H1865</f>
        <v>0</v>
      </c>
      <c r="S1865" s="254">
        <v>0</v>
      </c>
      <c r="T1865" s="255">
        <f>S1865*H1865</f>
        <v>0</v>
      </c>
      <c r="U1865" s="40"/>
      <c r="V1865" s="40"/>
      <c r="W1865" s="40"/>
      <c r="X1865" s="40"/>
      <c r="Y1865" s="40"/>
      <c r="Z1865" s="40"/>
      <c r="AA1865" s="40"/>
      <c r="AB1865" s="40"/>
      <c r="AC1865" s="40"/>
      <c r="AD1865" s="40"/>
      <c r="AE1865" s="40"/>
      <c r="AR1865" s="256" t="s">
        <v>196</v>
      </c>
      <c r="AT1865" s="256" t="s">
        <v>187</v>
      </c>
      <c r="AU1865" s="256" t="s">
        <v>99</v>
      </c>
      <c r="AY1865" s="18" t="s">
        <v>184</v>
      </c>
      <c r="BE1865" s="257">
        <f>IF(N1865="základní",J1865,0)</f>
        <v>0</v>
      </c>
      <c r="BF1865" s="257">
        <f>IF(N1865="snížená",J1865,0)</f>
        <v>0</v>
      </c>
      <c r="BG1865" s="257">
        <f>IF(N1865="zákl. přenesená",J1865,0)</f>
        <v>0</v>
      </c>
      <c r="BH1865" s="257">
        <f>IF(N1865="sníž. přenesená",J1865,0)</f>
        <v>0</v>
      </c>
      <c r="BI1865" s="257">
        <f>IF(N1865="nulová",J1865,0)</f>
        <v>0</v>
      </c>
      <c r="BJ1865" s="18" t="s">
        <v>99</v>
      </c>
      <c r="BK1865" s="257">
        <f>ROUND(I1865*H1865,2)</f>
        <v>0</v>
      </c>
      <c r="BL1865" s="18" t="s">
        <v>196</v>
      </c>
      <c r="BM1865" s="256" t="s">
        <v>2947</v>
      </c>
    </row>
    <row r="1866" s="2" customFormat="1">
      <c r="A1866" s="40"/>
      <c r="B1866" s="41"/>
      <c r="C1866" s="42"/>
      <c r="D1866" s="258" t="s">
        <v>194</v>
      </c>
      <c r="E1866" s="42"/>
      <c r="F1866" s="259" t="s">
        <v>2712</v>
      </c>
      <c r="G1866" s="42"/>
      <c r="H1866" s="42"/>
      <c r="I1866" s="156"/>
      <c r="J1866" s="42"/>
      <c r="K1866" s="42"/>
      <c r="L1866" s="46"/>
      <c r="M1866" s="260"/>
      <c r="N1866" s="261"/>
      <c r="O1866" s="93"/>
      <c r="P1866" s="93"/>
      <c r="Q1866" s="93"/>
      <c r="R1866" s="93"/>
      <c r="S1866" s="93"/>
      <c r="T1866" s="94"/>
      <c r="U1866" s="40"/>
      <c r="V1866" s="40"/>
      <c r="W1866" s="40"/>
      <c r="X1866" s="40"/>
      <c r="Y1866" s="40"/>
      <c r="Z1866" s="40"/>
      <c r="AA1866" s="40"/>
      <c r="AB1866" s="40"/>
      <c r="AC1866" s="40"/>
      <c r="AD1866" s="40"/>
      <c r="AE1866" s="40"/>
      <c r="AT1866" s="18" t="s">
        <v>194</v>
      </c>
      <c r="AU1866" s="18" t="s">
        <v>99</v>
      </c>
    </row>
    <row r="1867" s="2" customFormat="1" ht="16.5" customHeight="1">
      <c r="A1867" s="40"/>
      <c r="B1867" s="41"/>
      <c r="C1867" s="245" t="s">
        <v>2948</v>
      </c>
      <c r="D1867" s="245" t="s">
        <v>187</v>
      </c>
      <c r="E1867" s="246" t="s">
        <v>2949</v>
      </c>
      <c r="F1867" s="247" t="s">
        <v>2950</v>
      </c>
      <c r="G1867" s="248" t="s">
        <v>1882</v>
      </c>
      <c r="H1867" s="249">
        <v>3</v>
      </c>
      <c r="I1867" s="250"/>
      <c r="J1867" s="251">
        <f>ROUND(I1867*H1867,2)</f>
        <v>0</v>
      </c>
      <c r="K1867" s="247" t="s">
        <v>284</v>
      </c>
      <c r="L1867" s="46"/>
      <c r="M1867" s="252" t="s">
        <v>1</v>
      </c>
      <c r="N1867" s="253" t="s">
        <v>49</v>
      </c>
      <c r="O1867" s="93"/>
      <c r="P1867" s="254">
        <f>O1867*H1867</f>
        <v>0</v>
      </c>
      <c r="Q1867" s="254">
        <v>0</v>
      </c>
      <c r="R1867" s="254">
        <f>Q1867*H1867</f>
        <v>0</v>
      </c>
      <c r="S1867" s="254">
        <v>0</v>
      </c>
      <c r="T1867" s="255">
        <f>S1867*H1867</f>
        <v>0</v>
      </c>
      <c r="U1867" s="40"/>
      <c r="V1867" s="40"/>
      <c r="W1867" s="40"/>
      <c r="X1867" s="40"/>
      <c r="Y1867" s="40"/>
      <c r="Z1867" s="40"/>
      <c r="AA1867" s="40"/>
      <c r="AB1867" s="40"/>
      <c r="AC1867" s="40"/>
      <c r="AD1867" s="40"/>
      <c r="AE1867" s="40"/>
      <c r="AR1867" s="256" t="s">
        <v>196</v>
      </c>
      <c r="AT1867" s="256" t="s">
        <v>187</v>
      </c>
      <c r="AU1867" s="256" t="s">
        <v>99</v>
      </c>
      <c r="AY1867" s="18" t="s">
        <v>184</v>
      </c>
      <c r="BE1867" s="257">
        <f>IF(N1867="základní",J1867,0)</f>
        <v>0</v>
      </c>
      <c r="BF1867" s="257">
        <f>IF(N1867="snížená",J1867,0)</f>
        <v>0</v>
      </c>
      <c r="BG1867" s="257">
        <f>IF(N1867="zákl. přenesená",J1867,0)</f>
        <v>0</v>
      </c>
      <c r="BH1867" s="257">
        <f>IF(N1867="sníž. přenesená",J1867,0)</f>
        <v>0</v>
      </c>
      <c r="BI1867" s="257">
        <f>IF(N1867="nulová",J1867,0)</f>
        <v>0</v>
      </c>
      <c r="BJ1867" s="18" t="s">
        <v>99</v>
      </c>
      <c r="BK1867" s="257">
        <f>ROUND(I1867*H1867,2)</f>
        <v>0</v>
      </c>
      <c r="BL1867" s="18" t="s">
        <v>196</v>
      </c>
      <c r="BM1867" s="256" t="s">
        <v>2951</v>
      </c>
    </row>
    <row r="1868" s="2" customFormat="1">
      <c r="A1868" s="40"/>
      <c r="B1868" s="41"/>
      <c r="C1868" s="42"/>
      <c r="D1868" s="258" t="s">
        <v>194</v>
      </c>
      <c r="E1868" s="42"/>
      <c r="F1868" s="259" t="s">
        <v>2712</v>
      </c>
      <c r="G1868" s="42"/>
      <c r="H1868" s="42"/>
      <c r="I1868" s="156"/>
      <c r="J1868" s="42"/>
      <c r="K1868" s="42"/>
      <c r="L1868" s="46"/>
      <c r="M1868" s="260"/>
      <c r="N1868" s="261"/>
      <c r="O1868" s="93"/>
      <c r="P1868" s="93"/>
      <c r="Q1868" s="93"/>
      <c r="R1868" s="93"/>
      <c r="S1868" s="93"/>
      <c r="T1868" s="94"/>
      <c r="U1868" s="40"/>
      <c r="V1868" s="40"/>
      <c r="W1868" s="40"/>
      <c r="X1868" s="40"/>
      <c r="Y1868" s="40"/>
      <c r="Z1868" s="40"/>
      <c r="AA1868" s="40"/>
      <c r="AB1868" s="40"/>
      <c r="AC1868" s="40"/>
      <c r="AD1868" s="40"/>
      <c r="AE1868" s="40"/>
      <c r="AT1868" s="18" t="s">
        <v>194</v>
      </c>
      <c r="AU1868" s="18" t="s">
        <v>99</v>
      </c>
    </row>
    <row r="1869" s="2" customFormat="1" ht="16.5" customHeight="1">
      <c r="A1869" s="40"/>
      <c r="B1869" s="41"/>
      <c r="C1869" s="245" t="s">
        <v>2952</v>
      </c>
      <c r="D1869" s="245" t="s">
        <v>187</v>
      </c>
      <c r="E1869" s="246" t="s">
        <v>2953</v>
      </c>
      <c r="F1869" s="247" t="s">
        <v>2954</v>
      </c>
      <c r="G1869" s="248" t="s">
        <v>1882</v>
      </c>
      <c r="H1869" s="249">
        <v>4</v>
      </c>
      <c r="I1869" s="250"/>
      <c r="J1869" s="251">
        <f>ROUND(I1869*H1869,2)</f>
        <v>0</v>
      </c>
      <c r="K1869" s="247" t="s">
        <v>284</v>
      </c>
      <c r="L1869" s="46"/>
      <c r="M1869" s="252" t="s">
        <v>1</v>
      </c>
      <c r="N1869" s="253" t="s">
        <v>49</v>
      </c>
      <c r="O1869" s="93"/>
      <c r="P1869" s="254">
        <f>O1869*H1869</f>
        <v>0</v>
      </c>
      <c r="Q1869" s="254">
        <v>0</v>
      </c>
      <c r="R1869" s="254">
        <f>Q1869*H1869</f>
        <v>0</v>
      </c>
      <c r="S1869" s="254">
        <v>0</v>
      </c>
      <c r="T1869" s="255">
        <f>S1869*H1869</f>
        <v>0</v>
      </c>
      <c r="U1869" s="40"/>
      <c r="V1869" s="40"/>
      <c r="W1869" s="40"/>
      <c r="X1869" s="40"/>
      <c r="Y1869" s="40"/>
      <c r="Z1869" s="40"/>
      <c r="AA1869" s="40"/>
      <c r="AB1869" s="40"/>
      <c r="AC1869" s="40"/>
      <c r="AD1869" s="40"/>
      <c r="AE1869" s="40"/>
      <c r="AR1869" s="256" t="s">
        <v>196</v>
      </c>
      <c r="AT1869" s="256" t="s">
        <v>187</v>
      </c>
      <c r="AU1869" s="256" t="s">
        <v>99</v>
      </c>
      <c r="AY1869" s="18" t="s">
        <v>184</v>
      </c>
      <c r="BE1869" s="257">
        <f>IF(N1869="základní",J1869,0)</f>
        <v>0</v>
      </c>
      <c r="BF1869" s="257">
        <f>IF(N1869="snížená",J1869,0)</f>
        <v>0</v>
      </c>
      <c r="BG1869" s="257">
        <f>IF(N1869="zákl. přenesená",J1869,0)</f>
        <v>0</v>
      </c>
      <c r="BH1869" s="257">
        <f>IF(N1869="sníž. přenesená",J1869,0)</f>
        <v>0</v>
      </c>
      <c r="BI1869" s="257">
        <f>IF(N1869="nulová",J1869,0)</f>
        <v>0</v>
      </c>
      <c r="BJ1869" s="18" t="s">
        <v>99</v>
      </c>
      <c r="BK1869" s="257">
        <f>ROUND(I1869*H1869,2)</f>
        <v>0</v>
      </c>
      <c r="BL1869" s="18" t="s">
        <v>196</v>
      </c>
      <c r="BM1869" s="256" t="s">
        <v>2955</v>
      </c>
    </row>
    <row r="1870" s="2" customFormat="1">
      <c r="A1870" s="40"/>
      <c r="B1870" s="41"/>
      <c r="C1870" s="42"/>
      <c r="D1870" s="258" t="s">
        <v>194</v>
      </c>
      <c r="E1870" s="42"/>
      <c r="F1870" s="259" t="s">
        <v>2712</v>
      </c>
      <c r="G1870" s="42"/>
      <c r="H1870" s="42"/>
      <c r="I1870" s="156"/>
      <c r="J1870" s="42"/>
      <c r="K1870" s="42"/>
      <c r="L1870" s="46"/>
      <c r="M1870" s="260"/>
      <c r="N1870" s="261"/>
      <c r="O1870" s="93"/>
      <c r="P1870" s="93"/>
      <c r="Q1870" s="93"/>
      <c r="R1870" s="93"/>
      <c r="S1870" s="93"/>
      <c r="T1870" s="94"/>
      <c r="U1870" s="40"/>
      <c r="V1870" s="40"/>
      <c r="W1870" s="40"/>
      <c r="X1870" s="40"/>
      <c r="Y1870" s="40"/>
      <c r="Z1870" s="40"/>
      <c r="AA1870" s="40"/>
      <c r="AB1870" s="40"/>
      <c r="AC1870" s="40"/>
      <c r="AD1870" s="40"/>
      <c r="AE1870" s="40"/>
      <c r="AT1870" s="18" t="s">
        <v>194</v>
      </c>
      <c r="AU1870" s="18" t="s">
        <v>99</v>
      </c>
    </row>
    <row r="1871" s="2" customFormat="1" ht="16.5" customHeight="1">
      <c r="A1871" s="40"/>
      <c r="B1871" s="41"/>
      <c r="C1871" s="245" t="s">
        <v>2956</v>
      </c>
      <c r="D1871" s="245" t="s">
        <v>187</v>
      </c>
      <c r="E1871" s="246" t="s">
        <v>2957</v>
      </c>
      <c r="F1871" s="247" t="s">
        <v>2958</v>
      </c>
      <c r="G1871" s="248" t="s">
        <v>1882</v>
      </c>
      <c r="H1871" s="249">
        <v>3</v>
      </c>
      <c r="I1871" s="250"/>
      <c r="J1871" s="251">
        <f>ROUND(I1871*H1871,2)</f>
        <v>0</v>
      </c>
      <c r="K1871" s="247" t="s">
        <v>284</v>
      </c>
      <c r="L1871" s="46"/>
      <c r="M1871" s="252" t="s">
        <v>1</v>
      </c>
      <c r="N1871" s="253" t="s">
        <v>49</v>
      </c>
      <c r="O1871" s="93"/>
      <c r="P1871" s="254">
        <f>O1871*H1871</f>
        <v>0</v>
      </c>
      <c r="Q1871" s="254">
        <v>0</v>
      </c>
      <c r="R1871" s="254">
        <f>Q1871*H1871</f>
        <v>0</v>
      </c>
      <c r="S1871" s="254">
        <v>0</v>
      </c>
      <c r="T1871" s="255">
        <f>S1871*H1871</f>
        <v>0</v>
      </c>
      <c r="U1871" s="40"/>
      <c r="V1871" s="40"/>
      <c r="W1871" s="40"/>
      <c r="X1871" s="40"/>
      <c r="Y1871" s="40"/>
      <c r="Z1871" s="40"/>
      <c r="AA1871" s="40"/>
      <c r="AB1871" s="40"/>
      <c r="AC1871" s="40"/>
      <c r="AD1871" s="40"/>
      <c r="AE1871" s="40"/>
      <c r="AR1871" s="256" t="s">
        <v>196</v>
      </c>
      <c r="AT1871" s="256" t="s">
        <v>187</v>
      </c>
      <c r="AU1871" s="256" t="s">
        <v>99</v>
      </c>
      <c r="AY1871" s="18" t="s">
        <v>184</v>
      </c>
      <c r="BE1871" s="257">
        <f>IF(N1871="základní",J1871,0)</f>
        <v>0</v>
      </c>
      <c r="BF1871" s="257">
        <f>IF(N1871="snížená",J1871,0)</f>
        <v>0</v>
      </c>
      <c r="BG1871" s="257">
        <f>IF(N1871="zákl. přenesená",J1871,0)</f>
        <v>0</v>
      </c>
      <c r="BH1871" s="257">
        <f>IF(N1871="sníž. přenesená",J1871,0)</f>
        <v>0</v>
      </c>
      <c r="BI1871" s="257">
        <f>IF(N1871="nulová",J1871,0)</f>
        <v>0</v>
      </c>
      <c r="BJ1871" s="18" t="s">
        <v>99</v>
      </c>
      <c r="BK1871" s="257">
        <f>ROUND(I1871*H1871,2)</f>
        <v>0</v>
      </c>
      <c r="BL1871" s="18" t="s">
        <v>196</v>
      </c>
      <c r="BM1871" s="256" t="s">
        <v>2959</v>
      </c>
    </row>
    <row r="1872" s="2" customFormat="1">
      <c r="A1872" s="40"/>
      <c r="B1872" s="41"/>
      <c r="C1872" s="42"/>
      <c r="D1872" s="258" t="s">
        <v>194</v>
      </c>
      <c r="E1872" s="42"/>
      <c r="F1872" s="259" t="s">
        <v>2712</v>
      </c>
      <c r="G1872" s="42"/>
      <c r="H1872" s="42"/>
      <c r="I1872" s="156"/>
      <c r="J1872" s="42"/>
      <c r="K1872" s="42"/>
      <c r="L1872" s="46"/>
      <c r="M1872" s="260"/>
      <c r="N1872" s="261"/>
      <c r="O1872" s="93"/>
      <c r="P1872" s="93"/>
      <c r="Q1872" s="93"/>
      <c r="R1872" s="93"/>
      <c r="S1872" s="93"/>
      <c r="T1872" s="94"/>
      <c r="U1872" s="40"/>
      <c r="V1872" s="40"/>
      <c r="W1872" s="40"/>
      <c r="X1872" s="40"/>
      <c r="Y1872" s="40"/>
      <c r="Z1872" s="40"/>
      <c r="AA1872" s="40"/>
      <c r="AB1872" s="40"/>
      <c r="AC1872" s="40"/>
      <c r="AD1872" s="40"/>
      <c r="AE1872" s="40"/>
      <c r="AT1872" s="18" t="s">
        <v>194</v>
      </c>
      <c r="AU1872" s="18" t="s">
        <v>99</v>
      </c>
    </row>
    <row r="1873" s="2" customFormat="1" ht="16.5" customHeight="1">
      <c r="A1873" s="40"/>
      <c r="B1873" s="41"/>
      <c r="C1873" s="245" t="s">
        <v>2960</v>
      </c>
      <c r="D1873" s="245" t="s">
        <v>187</v>
      </c>
      <c r="E1873" s="246" t="s">
        <v>2961</v>
      </c>
      <c r="F1873" s="247" t="s">
        <v>2962</v>
      </c>
      <c r="G1873" s="248" t="s">
        <v>1882</v>
      </c>
      <c r="H1873" s="249">
        <v>3</v>
      </c>
      <c r="I1873" s="250"/>
      <c r="J1873" s="251">
        <f>ROUND(I1873*H1873,2)</f>
        <v>0</v>
      </c>
      <c r="K1873" s="247" t="s">
        <v>284</v>
      </c>
      <c r="L1873" s="46"/>
      <c r="M1873" s="252" t="s">
        <v>1</v>
      </c>
      <c r="N1873" s="253" t="s">
        <v>49</v>
      </c>
      <c r="O1873" s="93"/>
      <c r="P1873" s="254">
        <f>O1873*H1873</f>
        <v>0</v>
      </c>
      <c r="Q1873" s="254">
        <v>0</v>
      </c>
      <c r="R1873" s="254">
        <f>Q1873*H1873</f>
        <v>0</v>
      </c>
      <c r="S1873" s="254">
        <v>0</v>
      </c>
      <c r="T1873" s="255">
        <f>S1873*H1873</f>
        <v>0</v>
      </c>
      <c r="U1873" s="40"/>
      <c r="V1873" s="40"/>
      <c r="W1873" s="40"/>
      <c r="X1873" s="40"/>
      <c r="Y1873" s="40"/>
      <c r="Z1873" s="40"/>
      <c r="AA1873" s="40"/>
      <c r="AB1873" s="40"/>
      <c r="AC1873" s="40"/>
      <c r="AD1873" s="40"/>
      <c r="AE1873" s="40"/>
      <c r="AR1873" s="256" t="s">
        <v>196</v>
      </c>
      <c r="AT1873" s="256" t="s">
        <v>187</v>
      </c>
      <c r="AU1873" s="256" t="s">
        <v>99</v>
      </c>
      <c r="AY1873" s="18" t="s">
        <v>184</v>
      </c>
      <c r="BE1873" s="257">
        <f>IF(N1873="základní",J1873,0)</f>
        <v>0</v>
      </c>
      <c r="BF1873" s="257">
        <f>IF(N1873="snížená",J1873,0)</f>
        <v>0</v>
      </c>
      <c r="BG1873" s="257">
        <f>IF(N1873="zákl. přenesená",J1873,0)</f>
        <v>0</v>
      </c>
      <c r="BH1873" s="257">
        <f>IF(N1873="sníž. přenesená",J1873,0)</f>
        <v>0</v>
      </c>
      <c r="BI1873" s="257">
        <f>IF(N1873="nulová",J1873,0)</f>
        <v>0</v>
      </c>
      <c r="BJ1873" s="18" t="s">
        <v>99</v>
      </c>
      <c r="BK1873" s="257">
        <f>ROUND(I1873*H1873,2)</f>
        <v>0</v>
      </c>
      <c r="BL1873" s="18" t="s">
        <v>196</v>
      </c>
      <c r="BM1873" s="256" t="s">
        <v>2963</v>
      </c>
    </row>
    <row r="1874" s="2" customFormat="1">
      <c r="A1874" s="40"/>
      <c r="B1874" s="41"/>
      <c r="C1874" s="42"/>
      <c r="D1874" s="258" t="s">
        <v>194</v>
      </c>
      <c r="E1874" s="42"/>
      <c r="F1874" s="259" t="s">
        <v>2712</v>
      </c>
      <c r="G1874" s="42"/>
      <c r="H1874" s="42"/>
      <c r="I1874" s="156"/>
      <c r="J1874" s="42"/>
      <c r="K1874" s="42"/>
      <c r="L1874" s="46"/>
      <c r="M1874" s="260"/>
      <c r="N1874" s="261"/>
      <c r="O1874" s="93"/>
      <c r="P1874" s="93"/>
      <c r="Q1874" s="93"/>
      <c r="R1874" s="93"/>
      <c r="S1874" s="93"/>
      <c r="T1874" s="94"/>
      <c r="U1874" s="40"/>
      <c r="V1874" s="40"/>
      <c r="W1874" s="40"/>
      <c r="X1874" s="40"/>
      <c r="Y1874" s="40"/>
      <c r="Z1874" s="40"/>
      <c r="AA1874" s="40"/>
      <c r="AB1874" s="40"/>
      <c r="AC1874" s="40"/>
      <c r="AD1874" s="40"/>
      <c r="AE1874" s="40"/>
      <c r="AT1874" s="18" t="s">
        <v>194</v>
      </c>
      <c r="AU1874" s="18" t="s">
        <v>99</v>
      </c>
    </row>
    <row r="1875" s="2" customFormat="1" ht="16.5" customHeight="1">
      <c r="A1875" s="40"/>
      <c r="B1875" s="41"/>
      <c r="C1875" s="245" t="s">
        <v>2964</v>
      </c>
      <c r="D1875" s="245" t="s">
        <v>187</v>
      </c>
      <c r="E1875" s="246" t="s">
        <v>2965</v>
      </c>
      <c r="F1875" s="247" t="s">
        <v>2966</v>
      </c>
      <c r="G1875" s="248" t="s">
        <v>1882</v>
      </c>
      <c r="H1875" s="249">
        <v>1</v>
      </c>
      <c r="I1875" s="250"/>
      <c r="J1875" s="251">
        <f>ROUND(I1875*H1875,2)</f>
        <v>0</v>
      </c>
      <c r="K1875" s="247" t="s">
        <v>284</v>
      </c>
      <c r="L1875" s="46"/>
      <c r="M1875" s="252" t="s">
        <v>1</v>
      </c>
      <c r="N1875" s="253" t="s">
        <v>49</v>
      </c>
      <c r="O1875" s="93"/>
      <c r="P1875" s="254">
        <f>O1875*H1875</f>
        <v>0</v>
      </c>
      <c r="Q1875" s="254">
        <v>0</v>
      </c>
      <c r="R1875" s="254">
        <f>Q1875*H1875</f>
        <v>0</v>
      </c>
      <c r="S1875" s="254">
        <v>0</v>
      </c>
      <c r="T1875" s="255">
        <f>S1875*H1875</f>
        <v>0</v>
      </c>
      <c r="U1875" s="40"/>
      <c r="V1875" s="40"/>
      <c r="W1875" s="40"/>
      <c r="X1875" s="40"/>
      <c r="Y1875" s="40"/>
      <c r="Z1875" s="40"/>
      <c r="AA1875" s="40"/>
      <c r="AB1875" s="40"/>
      <c r="AC1875" s="40"/>
      <c r="AD1875" s="40"/>
      <c r="AE1875" s="40"/>
      <c r="AR1875" s="256" t="s">
        <v>196</v>
      </c>
      <c r="AT1875" s="256" t="s">
        <v>187</v>
      </c>
      <c r="AU1875" s="256" t="s">
        <v>99</v>
      </c>
      <c r="AY1875" s="18" t="s">
        <v>184</v>
      </c>
      <c r="BE1875" s="257">
        <f>IF(N1875="základní",J1875,0)</f>
        <v>0</v>
      </c>
      <c r="BF1875" s="257">
        <f>IF(N1875="snížená",J1875,0)</f>
        <v>0</v>
      </c>
      <c r="BG1875" s="257">
        <f>IF(N1875="zákl. přenesená",J1875,0)</f>
        <v>0</v>
      </c>
      <c r="BH1875" s="257">
        <f>IF(N1875="sníž. přenesená",J1875,0)</f>
        <v>0</v>
      </c>
      <c r="BI1875" s="257">
        <f>IF(N1875="nulová",J1875,0)</f>
        <v>0</v>
      </c>
      <c r="BJ1875" s="18" t="s">
        <v>99</v>
      </c>
      <c r="BK1875" s="257">
        <f>ROUND(I1875*H1875,2)</f>
        <v>0</v>
      </c>
      <c r="BL1875" s="18" t="s">
        <v>196</v>
      </c>
      <c r="BM1875" s="256" t="s">
        <v>2967</v>
      </c>
    </row>
    <row r="1876" s="2" customFormat="1">
      <c r="A1876" s="40"/>
      <c r="B1876" s="41"/>
      <c r="C1876" s="42"/>
      <c r="D1876" s="258" t="s">
        <v>194</v>
      </c>
      <c r="E1876" s="42"/>
      <c r="F1876" s="259" t="s">
        <v>2712</v>
      </c>
      <c r="G1876" s="42"/>
      <c r="H1876" s="42"/>
      <c r="I1876" s="156"/>
      <c r="J1876" s="42"/>
      <c r="K1876" s="42"/>
      <c r="L1876" s="46"/>
      <c r="M1876" s="260"/>
      <c r="N1876" s="261"/>
      <c r="O1876" s="93"/>
      <c r="P1876" s="93"/>
      <c r="Q1876" s="93"/>
      <c r="R1876" s="93"/>
      <c r="S1876" s="93"/>
      <c r="T1876" s="94"/>
      <c r="U1876" s="40"/>
      <c r="V1876" s="40"/>
      <c r="W1876" s="40"/>
      <c r="X1876" s="40"/>
      <c r="Y1876" s="40"/>
      <c r="Z1876" s="40"/>
      <c r="AA1876" s="40"/>
      <c r="AB1876" s="40"/>
      <c r="AC1876" s="40"/>
      <c r="AD1876" s="40"/>
      <c r="AE1876" s="40"/>
      <c r="AT1876" s="18" t="s">
        <v>194</v>
      </c>
      <c r="AU1876" s="18" t="s">
        <v>99</v>
      </c>
    </row>
    <row r="1877" s="2" customFormat="1" ht="16.5" customHeight="1">
      <c r="A1877" s="40"/>
      <c r="B1877" s="41"/>
      <c r="C1877" s="245" t="s">
        <v>2968</v>
      </c>
      <c r="D1877" s="245" t="s">
        <v>187</v>
      </c>
      <c r="E1877" s="246" t="s">
        <v>2969</v>
      </c>
      <c r="F1877" s="247" t="s">
        <v>2970</v>
      </c>
      <c r="G1877" s="248" t="s">
        <v>1882</v>
      </c>
      <c r="H1877" s="249">
        <v>7</v>
      </c>
      <c r="I1877" s="250"/>
      <c r="J1877" s="251">
        <f>ROUND(I1877*H1877,2)</f>
        <v>0</v>
      </c>
      <c r="K1877" s="247" t="s">
        <v>284</v>
      </c>
      <c r="L1877" s="46"/>
      <c r="M1877" s="252" t="s">
        <v>1</v>
      </c>
      <c r="N1877" s="253" t="s">
        <v>49</v>
      </c>
      <c r="O1877" s="93"/>
      <c r="P1877" s="254">
        <f>O1877*H1877</f>
        <v>0</v>
      </c>
      <c r="Q1877" s="254">
        <v>0</v>
      </c>
      <c r="R1877" s="254">
        <f>Q1877*H1877</f>
        <v>0</v>
      </c>
      <c r="S1877" s="254">
        <v>0</v>
      </c>
      <c r="T1877" s="255">
        <f>S1877*H1877</f>
        <v>0</v>
      </c>
      <c r="U1877" s="40"/>
      <c r="V1877" s="40"/>
      <c r="W1877" s="40"/>
      <c r="X1877" s="40"/>
      <c r="Y1877" s="40"/>
      <c r="Z1877" s="40"/>
      <c r="AA1877" s="40"/>
      <c r="AB1877" s="40"/>
      <c r="AC1877" s="40"/>
      <c r="AD1877" s="40"/>
      <c r="AE1877" s="40"/>
      <c r="AR1877" s="256" t="s">
        <v>196</v>
      </c>
      <c r="AT1877" s="256" t="s">
        <v>187</v>
      </c>
      <c r="AU1877" s="256" t="s">
        <v>99</v>
      </c>
      <c r="AY1877" s="18" t="s">
        <v>184</v>
      </c>
      <c r="BE1877" s="257">
        <f>IF(N1877="základní",J1877,0)</f>
        <v>0</v>
      </c>
      <c r="BF1877" s="257">
        <f>IF(N1877="snížená",J1877,0)</f>
        <v>0</v>
      </c>
      <c r="BG1877" s="257">
        <f>IF(N1877="zákl. přenesená",J1877,0)</f>
        <v>0</v>
      </c>
      <c r="BH1877" s="257">
        <f>IF(N1877="sníž. přenesená",J1877,0)</f>
        <v>0</v>
      </c>
      <c r="BI1877" s="257">
        <f>IF(N1877="nulová",J1877,0)</f>
        <v>0</v>
      </c>
      <c r="BJ1877" s="18" t="s">
        <v>99</v>
      </c>
      <c r="BK1877" s="257">
        <f>ROUND(I1877*H1877,2)</f>
        <v>0</v>
      </c>
      <c r="BL1877" s="18" t="s">
        <v>196</v>
      </c>
      <c r="BM1877" s="256" t="s">
        <v>2971</v>
      </c>
    </row>
    <row r="1878" s="2" customFormat="1">
      <c r="A1878" s="40"/>
      <c r="B1878" s="41"/>
      <c r="C1878" s="42"/>
      <c r="D1878" s="258" t="s">
        <v>194</v>
      </c>
      <c r="E1878" s="42"/>
      <c r="F1878" s="259" t="s">
        <v>2712</v>
      </c>
      <c r="G1878" s="42"/>
      <c r="H1878" s="42"/>
      <c r="I1878" s="156"/>
      <c r="J1878" s="42"/>
      <c r="K1878" s="42"/>
      <c r="L1878" s="46"/>
      <c r="M1878" s="260"/>
      <c r="N1878" s="261"/>
      <c r="O1878" s="93"/>
      <c r="P1878" s="93"/>
      <c r="Q1878" s="93"/>
      <c r="R1878" s="93"/>
      <c r="S1878" s="93"/>
      <c r="T1878" s="94"/>
      <c r="U1878" s="40"/>
      <c r="V1878" s="40"/>
      <c r="W1878" s="40"/>
      <c r="X1878" s="40"/>
      <c r="Y1878" s="40"/>
      <c r="Z1878" s="40"/>
      <c r="AA1878" s="40"/>
      <c r="AB1878" s="40"/>
      <c r="AC1878" s="40"/>
      <c r="AD1878" s="40"/>
      <c r="AE1878" s="40"/>
      <c r="AT1878" s="18" t="s">
        <v>194</v>
      </c>
      <c r="AU1878" s="18" t="s">
        <v>99</v>
      </c>
    </row>
    <row r="1879" s="2" customFormat="1" ht="16.5" customHeight="1">
      <c r="A1879" s="40"/>
      <c r="B1879" s="41"/>
      <c r="C1879" s="245" t="s">
        <v>2972</v>
      </c>
      <c r="D1879" s="245" t="s">
        <v>187</v>
      </c>
      <c r="E1879" s="246" t="s">
        <v>2973</v>
      </c>
      <c r="F1879" s="247" t="s">
        <v>2974</v>
      </c>
      <c r="G1879" s="248" t="s">
        <v>1882</v>
      </c>
      <c r="H1879" s="249">
        <v>3</v>
      </c>
      <c r="I1879" s="250"/>
      <c r="J1879" s="251">
        <f>ROUND(I1879*H1879,2)</f>
        <v>0</v>
      </c>
      <c r="K1879" s="247" t="s">
        <v>284</v>
      </c>
      <c r="L1879" s="46"/>
      <c r="M1879" s="252" t="s">
        <v>1</v>
      </c>
      <c r="N1879" s="253" t="s">
        <v>49</v>
      </c>
      <c r="O1879" s="93"/>
      <c r="P1879" s="254">
        <f>O1879*H1879</f>
        <v>0</v>
      </c>
      <c r="Q1879" s="254">
        <v>0</v>
      </c>
      <c r="R1879" s="254">
        <f>Q1879*H1879</f>
        <v>0</v>
      </c>
      <c r="S1879" s="254">
        <v>0</v>
      </c>
      <c r="T1879" s="255">
        <f>S1879*H1879</f>
        <v>0</v>
      </c>
      <c r="U1879" s="40"/>
      <c r="V1879" s="40"/>
      <c r="W1879" s="40"/>
      <c r="X1879" s="40"/>
      <c r="Y1879" s="40"/>
      <c r="Z1879" s="40"/>
      <c r="AA1879" s="40"/>
      <c r="AB1879" s="40"/>
      <c r="AC1879" s="40"/>
      <c r="AD1879" s="40"/>
      <c r="AE1879" s="40"/>
      <c r="AR1879" s="256" t="s">
        <v>196</v>
      </c>
      <c r="AT1879" s="256" t="s">
        <v>187</v>
      </c>
      <c r="AU1879" s="256" t="s">
        <v>99</v>
      </c>
      <c r="AY1879" s="18" t="s">
        <v>184</v>
      </c>
      <c r="BE1879" s="257">
        <f>IF(N1879="základní",J1879,0)</f>
        <v>0</v>
      </c>
      <c r="BF1879" s="257">
        <f>IF(N1879="snížená",J1879,0)</f>
        <v>0</v>
      </c>
      <c r="BG1879" s="257">
        <f>IF(N1879="zákl. přenesená",J1879,0)</f>
        <v>0</v>
      </c>
      <c r="BH1879" s="257">
        <f>IF(N1879="sníž. přenesená",J1879,0)</f>
        <v>0</v>
      </c>
      <c r="BI1879" s="257">
        <f>IF(N1879="nulová",J1879,0)</f>
        <v>0</v>
      </c>
      <c r="BJ1879" s="18" t="s">
        <v>99</v>
      </c>
      <c r="BK1879" s="257">
        <f>ROUND(I1879*H1879,2)</f>
        <v>0</v>
      </c>
      <c r="BL1879" s="18" t="s">
        <v>196</v>
      </c>
      <c r="BM1879" s="256" t="s">
        <v>2975</v>
      </c>
    </row>
    <row r="1880" s="2" customFormat="1">
      <c r="A1880" s="40"/>
      <c r="B1880" s="41"/>
      <c r="C1880" s="42"/>
      <c r="D1880" s="258" t="s">
        <v>194</v>
      </c>
      <c r="E1880" s="42"/>
      <c r="F1880" s="259" t="s">
        <v>2712</v>
      </c>
      <c r="G1880" s="42"/>
      <c r="H1880" s="42"/>
      <c r="I1880" s="156"/>
      <c r="J1880" s="42"/>
      <c r="K1880" s="42"/>
      <c r="L1880" s="46"/>
      <c r="M1880" s="260"/>
      <c r="N1880" s="261"/>
      <c r="O1880" s="93"/>
      <c r="P1880" s="93"/>
      <c r="Q1880" s="93"/>
      <c r="R1880" s="93"/>
      <c r="S1880" s="93"/>
      <c r="T1880" s="94"/>
      <c r="U1880" s="40"/>
      <c r="V1880" s="40"/>
      <c r="W1880" s="40"/>
      <c r="X1880" s="40"/>
      <c r="Y1880" s="40"/>
      <c r="Z1880" s="40"/>
      <c r="AA1880" s="40"/>
      <c r="AB1880" s="40"/>
      <c r="AC1880" s="40"/>
      <c r="AD1880" s="40"/>
      <c r="AE1880" s="40"/>
      <c r="AT1880" s="18" t="s">
        <v>194</v>
      </c>
      <c r="AU1880" s="18" t="s">
        <v>99</v>
      </c>
    </row>
    <row r="1881" s="2" customFormat="1" ht="16.5" customHeight="1">
      <c r="A1881" s="40"/>
      <c r="B1881" s="41"/>
      <c r="C1881" s="245" t="s">
        <v>2976</v>
      </c>
      <c r="D1881" s="245" t="s">
        <v>187</v>
      </c>
      <c r="E1881" s="246" t="s">
        <v>2977</v>
      </c>
      <c r="F1881" s="247" t="s">
        <v>2978</v>
      </c>
      <c r="G1881" s="248" t="s">
        <v>1882</v>
      </c>
      <c r="H1881" s="249">
        <v>3</v>
      </c>
      <c r="I1881" s="250"/>
      <c r="J1881" s="251">
        <f>ROUND(I1881*H1881,2)</f>
        <v>0</v>
      </c>
      <c r="K1881" s="247" t="s">
        <v>284</v>
      </c>
      <c r="L1881" s="46"/>
      <c r="M1881" s="252" t="s">
        <v>1</v>
      </c>
      <c r="N1881" s="253" t="s">
        <v>49</v>
      </c>
      <c r="O1881" s="93"/>
      <c r="P1881" s="254">
        <f>O1881*H1881</f>
        <v>0</v>
      </c>
      <c r="Q1881" s="254">
        <v>0</v>
      </c>
      <c r="R1881" s="254">
        <f>Q1881*H1881</f>
        <v>0</v>
      </c>
      <c r="S1881" s="254">
        <v>0</v>
      </c>
      <c r="T1881" s="255">
        <f>S1881*H1881</f>
        <v>0</v>
      </c>
      <c r="U1881" s="40"/>
      <c r="V1881" s="40"/>
      <c r="W1881" s="40"/>
      <c r="X1881" s="40"/>
      <c r="Y1881" s="40"/>
      <c r="Z1881" s="40"/>
      <c r="AA1881" s="40"/>
      <c r="AB1881" s="40"/>
      <c r="AC1881" s="40"/>
      <c r="AD1881" s="40"/>
      <c r="AE1881" s="40"/>
      <c r="AR1881" s="256" t="s">
        <v>196</v>
      </c>
      <c r="AT1881" s="256" t="s">
        <v>187</v>
      </c>
      <c r="AU1881" s="256" t="s">
        <v>99</v>
      </c>
      <c r="AY1881" s="18" t="s">
        <v>184</v>
      </c>
      <c r="BE1881" s="257">
        <f>IF(N1881="základní",J1881,0)</f>
        <v>0</v>
      </c>
      <c r="BF1881" s="257">
        <f>IF(N1881="snížená",J1881,0)</f>
        <v>0</v>
      </c>
      <c r="BG1881" s="257">
        <f>IF(N1881="zákl. přenesená",J1881,0)</f>
        <v>0</v>
      </c>
      <c r="BH1881" s="257">
        <f>IF(N1881="sníž. přenesená",J1881,0)</f>
        <v>0</v>
      </c>
      <c r="BI1881" s="257">
        <f>IF(N1881="nulová",J1881,0)</f>
        <v>0</v>
      </c>
      <c r="BJ1881" s="18" t="s">
        <v>99</v>
      </c>
      <c r="BK1881" s="257">
        <f>ROUND(I1881*H1881,2)</f>
        <v>0</v>
      </c>
      <c r="BL1881" s="18" t="s">
        <v>196</v>
      </c>
      <c r="BM1881" s="256" t="s">
        <v>2979</v>
      </c>
    </row>
    <row r="1882" s="2" customFormat="1">
      <c r="A1882" s="40"/>
      <c r="B1882" s="41"/>
      <c r="C1882" s="42"/>
      <c r="D1882" s="258" t="s">
        <v>194</v>
      </c>
      <c r="E1882" s="42"/>
      <c r="F1882" s="259" t="s">
        <v>2712</v>
      </c>
      <c r="G1882" s="42"/>
      <c r="H1882" s="42"/>
      <c r="I1882" s="156"/>
      <c r="J1882" s="42"/>
      <c r="K1882" s="42"/>
      <c r="L1882" s="46"/>
      <c r="M1882" s="260"/>
      <c r="N1882" s="261"/>
      <c r="O1882" s="93"/>
      <c r="P1882" s="93"/>
      <c r="Q1882" s="93"/>
      <c r="R1882" s="93"/>
      <c r="S1882" s="93"/>
      <c r="T1882" s="94"/>
      <c r="U1882" s="40"/>
      <c r="V1882" s="40"/>
      <c r="W1882" s="40"/>
      <c r="X1882" s="40"/>
      <c r="Y1882" s="40"/>
      <c r="Z1882" s="40"/>
      <c r="AA1882" s="40"/>
      <c r="AB1882" s="40"/>
      <c r="AC1882" s="40"/>
      <c r="AD1882" s="40"/>
      <c r="AE1882" s="40"/>
      <c r="AT1882" s="18" t="s">
        <v>194</v>
      </c>
      <c r="AU1882" s="18" t="s">
        <v>99</v>
      </c>
    </row>
    <row r="1883" s="2" customFormat="1" ht="16.5" customHeight="1">
      <c r="A1883" s="40"/>
      <c r="B1883" s="41"/>
      <c r="C1883" s="245" t="s">
        <v>2980</v>
      </c>
      <c r="D1883" s="245" t="s">
        <v>187</v>
      </c>
      <c r="E1883" s="246" t="s">
        <v>2981</v>
      </c>
      <c r="F1883" s="247" t="s">
        <v>2982</v>
      </c>
      <c r="G1883" s="248" t="s">
        <v>1882</v>
      </c>
      <c r="H1883" s="249">
        <v>12</v>
      </c>
      <c r="I1883" s="250"/>
      <c r="J1883" s="251">
        <f>ROUND(I1883*H1883,2)</f>
        <v>0</v>
      </c>
      <c r="K1883" s="247" t="s">
        <v>284</v>
      </c>
      <c r="L1883" s="46"/>
      <c r="M1883" s="252" t="s">
        <v>1</v>
      </c>
      <c r="N1883" s="253" t="s">
        <v>49</v>
      </c>
      <c r="O1883" s="93"/>
      <c r="P1883" s="254">
        <f>O1883*H1883</f>
        <v>0</v>
      </c>
      <c r="Q1883" s="254">
        <v>0</v>
      </c>
      <c r="R1883" s="254">
        <f>Q1883*H1883</f>
        <v>0</v>
      </c>
      <c r="S1883" s="254">
        <v>0</v>
      </c>
      <c r="T1883" s="255">
        <f>S1883*H1883</f>
        <v>0</v>
      </c>
      <c r="U1883" s="40"/>
      <c r="V1883" s="40"/>
      <c r="W1883" s="40"/>
      <c r="X1883" s="40"/>
      <c r="Y1883" s="40"/>
      <c r="Z1883" s="40"/>
      <c r="AA1883" s="40"/>
      <c r="AB1883" s="40"/>
      <c r="AC1883" s="40"/>
      <c r="AD1883" s="40"/>
      <c r="AE1883" s="40"/>
      <c r="AR1883" s="256" t="s">
        <v>196</v>
      </c>
      <c r="AT1883" s="256" t="s">
        <v>187</v>
      </c>
      <c r="AU1883" s="256" t="s">
        <v>99</v>
      </c>
      <c r="AY1883" s="18" t="s">
        <v>184</v>
      </c>
      <c r="BE1883" s="257">
        <f>IF(N1883="základní",J1883,0)</f>
        <v>0</v>
      </c>
      <c r="BF1883" s="257">
        <f>IF(N1883="snížená",J1883,0)</f>
        <v>0</v>
      </c>
      <c r="BG1883" s="257">
        <f>IF(N1883="zákl. přenesená",J1883,0)</f>
        <v>0</v>
      </c>
      <c r="BH1883" s="257">
        <f>IF(N1883="sníž. přenesená",J1883,0)</f>
        <v>0</v>
      </c>
      <c r="BI1883" s="257">
        <f>IF(N1883="nulová",J1883,0)</f>
        <v>0</v>
      </c>
      <c r="BJ1883" s="18" t="s">
        <v>99</v>
      </c>
      <c r="BK1883" s="257">
        <f>ROUND(I1883*H1883,2)</f>
        <v>0</v>
      </c>
      <c r="BL1883" s="18" t="s">
        <v>196</v>
      </c>
      <c r="BM1883" s="256" t="s">
        <v>2983</v>
      </c>
    </row>
    <row r="1884" s="2" customFormat="1">
      <c r="A1884" s="40"/>
      <c r="B1884" s="41"/>
      <c r="C1884" s="42"/>
      <c r="D1884" s="258" t="s">
        <v>194</v>
      </c>
      <c r="E1884" s="42"/>
      <c r="F1884" s="259" t="s">
        <v>2712</v>
      </c>
      <c r="G1884" s="42"/>
      <c r="H1884" s="42"/>
      <c r="I1884" s="156"/>
      <c r="J1884" s="42"/>
      <c r="K1884" s="42"/>
      <c r="L1884" s="46"/>
      <c r="M1884" s="260"/>
      <c r="N1884" s="261"/>
      <c r="O1884" s="93"/>
      <c r="P1884" s="93"/>
      <c r="Q1884" s="93"/>
      <c r="R1884" s="93"/>
      <c r="S1884" s="93"/>
      <c r="T1884" s="94"/>
      <c r="U1884" s="40"/>
      <c r="V1884" s="40"/>
      <c r="W1884" s="40"/>
      <c r="X1884" s="40"/>
      <c r="Y1884" s="40"/>
      <c r="Z1884" s="40"/>
      <c r="AA1884" s="40"/>
      <c r="AB1884" s="40"/>
      <c r="AC1884" s="40"/>
      <c r="AD1884" s="40"/>
      <c r="AE1884" s="40"/>
      <c r="AT1884" s="18" t="s">
        <v>194</v>
      </c>
      <c r="AU1884" s="18" t="s">
        <v>99</v>
      </c>
    </row>
    <row r="1885" s="2" customFormat="1" ht="16.5" customHeight="1">
      <c r="A1885" s="40"/>
      <c r="B1885" s="41"/>
      <c r="C1885" s="245" t="s">
        <v>2984</v>
      </c>
      <c r="D1885" s="245" t="s">
        <v>187</v>
      </c>
      <c r="E1885" s="246" t="s">
        <v>2985</v>
      </c>
      <c r="F1885" s="247" t="s">
        <v>2986</v>
      </c>
      <c r="G1885" s="248" t="s">
        <v>1882</v>
      </c>
      <c r="H1885" s="249">
        <v>1</v>
      </c>
      <c r="I1885" s="250"/>
      <c r="J1885" s="251">
        <f>ROUND(I1885*H1885,2)</f>
        <v>0</v>
      </c>
      <c r="K1885" s="247" t="s">
        <v>284</v>
      </c>
      <c r="L1885" s="46"/>
      <c r="M1885" s="252" t="s">
        <v>1</v>
      </c>
      <c r="N1885" s="253" t="s">
        <v>49</v>
      </c>
      <c r="O1885" s="93"/>
      <c r="P1885" s="254">
        <f>O1885*H1885</f>
        <v>0</v>
      </c>
      <c r="Q1885" s="254">
        <v>0</v>
      </c>
      <c r="R1885" s="254">
        <f>Q1885*H1885</f>
        <v>0</v>
      </c>
      <c r="S1885" s="254">
        <v>0</v>
      </c>
      <c r="T1885" s="255">
        <f>S1885*H1885</f>
        <v>0</v>
      </c>
      <c r="U1885" s="40"/>
      <c r="V1885" s="40"/>
      <c r="W1885" s="40"/>
      <c r="X1885" s="40"/>
      <c r="Y1885" s="40"/>
      <c r="Z1885" s="40"/>
      <c r="AA1885" s="40"/>
      <c r="AB1885" s="40"/>
      <c r="AC1885" s="40"/>
      <c r="AD1885" s="40"/>
      <c r="AE1885" s="40"/>
      <c r="AR1885" s="256" t="s">
        <v>196</v>
      </c>
      <c r="AT1885" s="256" t="s">
        <v>187</v>
      </c>
      <c r="AU1885" s="256" t="s">
        <v>99</v>
      </c>
      <c r="AY1885" s="18" t="s">
        <v>184</v>
      </c>
      <c r="BE1885" s="257">
        <f>IF(N1885="základní",J1885,0)</f>
        <v>0</v>
      </c>
      <c r="BF1885" s="257">
        <f>IF(N1885="snížená",J1885,0)</f>
        <v>0</v>
      </c>
      <c r="BG1885" s="257">
        <f>IF(N1885="zákl. přenesená",J1885,0)</f>
        <v>0</v>
      </c>
      <c r="BH1885" s="257">
        <f>IF(N1885="sníž. přenesená",J1885,0)</f>
        <v>0</v>
      </c>
      <c r="BI1885" s="257">
        <f>IF(N1885="nulová",J1885,0)</f>
        <v>0</v>
      </c>
      <c r="BJ1885" s="18" t="s">
        <v>99</v>
      </c>
      <c r="BK1885" s="257">
        <f>ROUND(I1885*H1885,2)</f>
        <v>0</v>
      </c>
      <c r="BL1885" s="18" t="s">
        <v>196</v>
      </c>
      <c r="BM1885" s="256" t="s">
        <v>2987</v>
      </c>
    </row>
    <row r="1886" s="2" customFormat="1">
      <c r="A1886" s="40"/>
      <c r="B1886" s="41"/>
      <c r="C1886" s="42"/>
      <c r="D1886" s="258" t="s">
        <v>194</v>
      </c>
      <c r="E1886" s="42"/>
      <c r="F1886" s="259" t="s">
        <v>2712</v>
      </c>
      <c r="G1886" s="42"/>
      <c r="H1886" s="42"/>
      <c r="I1886" s="156"/>
      <c r="J1886" s="42"/>
      <c r="K1886" s="42"/>
      <c r="L1886" s="46"/>
      <c r="M1886" s="260"/>
      <c r="N1886" s="261"/>
      <c r="O1886" s="93"/>
      <c r="P1886" s="93"/>
      <c r="Q1886" s="93"/>
      <c r="R1886" s="93"/>
      <c r="S1886" s="93"/>
      <c r="T1886" s="94"/>
      <c r="U1886" s="40"/>
      <c r="V1886" s="40"/>
      <c r="W1886" s="40"/>
      <c r="X1886" s="40"/>
      <c r="Y1886" s="40"/>
      <c r="Z1886" s="40"/>
      <c r="AA1886" s="40"/>
      <c r="AB1886" s="40"/>
      <c r="AC1886" s="40"/>
      <c r="AD1886" s="40"/>
      <c r="AE1886" s="40"/>
      <c r="AT1886" s="18" t="s">
        <v>194</v>
      </c>
      <c r="AU1886" s="18" t="s">
        <v>99</v>
      </c>
    </row>
    <row r="1887" s="2" customFormat="1" ht="16.5" customHeight="1">
      <c r="A1887" s="40"/>
      <c r="B1887" s="41"/>
      <c r="C1887" s="245" t="s">
        <v>2988</v>
      </c>
      <c r="D1887" s="245" t="s">
        <v>187</v>
      </c>
      <c r="E1887" s="246" t="s">
        <v>2989</v>
      </c>
      <c r="F1887" s="247" t="s">
        <v>2990</v>
      </c>
      <c r="G1887" s="248" t="s">
        <v>1882</v>
      </c>
      <c r="H1887" s="249">
        <v>1</v>
      </c>
      <c r="I1887" s="250"/>
      <c r="J1887" s="251">
        <f>ROUND(I1887*H1887,2)</f>
        <v>0</v>
      </c>
      <c r="K1887" s="247" t="s">
        <v>284</v>
      </c>
      <c r="L1887" s="46"/>
      <c r="M1887" s="252" t="s">
        <v>1</v>
      </c>
      <c r="N1887" s="253" t="s">
        <v>49</v>
      </c>
      <c r="O1887" s="93"/>
      <c r="P1887" s="254">
        <f>O1887*H1887</f>
        <v>0</v>
      </c>
      <c r="Q1887" s="254">
        <v>0</v>
      </c>
      <c r="R1887" s="254">
        <f>Q1887*H1887</f>
        <v>0</v>
      </c>
      <c r="S1887" s="254">
        <v>0</v>
      </c>
      <c r="T1887" s="255">
        <f>S1887*H1887</f>
        <v>0</v>
      </c>
      <c r="U1887" s="40"/>
      <c r="V1887" s="40"/>
      <c r="W1887" s="40"/>
      <c r="X1887" s="40"/>
      <c r="Y1887" s="40"/>
      <c r="Z1887" s="40"/>
      <c r="AA1887" s="40"/>
      <c r="AB1887" s="40"/>
      <c r="AC1887" s="40"/>
      <c r="AD1887" s="40"/>
      <c r="AE1887" s="40"/>
      <c r="AR1887" s="256" t="s">
        <v>196</v>
      </c>
      <c r="AT1887" s="256" t="s">
        <v>187</v>
      </c>
      <c r="AU1887" s="256" t="s">
        <v>99</v>
      </c>
      <c r="AY1887" s="18" t="s">
        <v>184</v>
      </c>
      <c r="BE1887" s="257">
        <f>IF(N1887="základní",J1887,0)</f>
        <v>0</v>
      </c>
      <c r="BF1887" s="257">
        <f>IF(N1887="snížená",J1887,0)</f>
        <v>0</v>
      </c>
      <c r="BG1887" s="257">
        <f>IF(N1887="zákl. přenesená",J1887,0)</f>
        <v>0</v>
      </c>
      <c r="BH1887" s="257">
        <f>IF(N1887="sníž. přenesená",J1887,0)</f>
        <v>0</v>
      </c>
      <c r="BI1887" s="257">
        <f>IF(N1887="nulová",J1887,0)</f>
        <v>0</v>
      </c>
      <c r="BJ1887" s="18" t="s">
        <v>99</v>
      </c>
      <c r="BK1887" s="257">
        <f>ROUND(I1887*H1887,2)</f>
        <v>0</v>
      </c>
      <c r="BL1887" s="18" t="s">
        <v>196</v>
      </c>
      <c r="BM1887" s="256" t="s">
        <v>2991</v>
      </c>
    </row>
    <row r="1888" s="2" customFormat="1">
      <c r="A1888" s="40"/>
      <c r="B1888" s="41"/>
      <c r="C1888" s="42"/>
      <c r="D1888" s="258" t="s">
        <v>194</v>
      </c>
      <c r="E1888" s="42"/>
      <c r="F1888" s="259" t="s">
        <v>2712</v>
      </c>
      <c r="G1888" s="42"/>
      <c r="H1888" s="42"/>
      <c r="I1888" s="156"/>
      <c r="J1888" s="42"/>
      <c r="K1888" s="42"/>
      <c r="L1888" s="46"/>
      <c r="M1888" s="260"/>
      <c r="N1888" s="261"/>
      <c r="O1888" s="93"/>
      <c r="P1888" s="93"/>
      <c r="Q1888" s="93"/>
      <c r="R1888" s="93"/>
      <c r="S1888" s="93"/>
      <c r="T1888" s="94"/>
      <c r="U1888" s="40"/>
      <c r="V1888" s="40"/>
      <c r="W1888" s="40"/>
      <c r="X1888" s="40"/>
      <c r="Y1888" s="40"/>
      <c r="Z1888" s="40"/>
      <c r="AA1888" s="40"/>
      <c r="AB1888" s="40"/>
      <c r="AC1888" s="40"/>
      <c r="AD1888" s="40"/>
      <c r="AE1888" s="40"/>
      <c r="AT1888" s="18" t="s">
        <v>194</v>
      </c>
      <c r="AU1888" s="18" t="s">
        <v>99</v>
      </c>
    </row>
    <row r="1889" s="2" customFormat="1" ht="16.5" customHeight="1">
      <c r="A1889" s="40"/>
      <c r="B1889" s="41"/>
      <c r="C1889" s="245" t="s">
        <v>2992</v>
      </c>
      <c r="D1889" s="245" t="s">
        <v>187</v>
      </c>
      <c r="E1889" s="246" t="s">
        <v>2993</v>
      </c>
      <c r="F1889" s="247" t="s">
        <v>2994</v>
      </c>
      <c r="G1889" s="248" t="s">
        <v>1882</v>
      </c>
      <c r="H1889" s="249">
        <v>12</v>
      </c>
      <c r="I1889" s="250"/>
      <c r="J1889" s="251">
        <f>ROUND(I1889*H1889,2)</f>
        <v>0</v>
      </c>
      <c r="K1889" s="247" t="s">
        <v>284</v>
      </c>
      <c r="L1889" s="46"/>
      <c r="M1889" s="252" t="s">
        <v>1</v>
      </c>
      <c r="N1889" s="253" t="s">
        <v>49</v>
      </c>
      <c r="O1889" s="93"/>
      <c r="P1889" s="254">
        <f>O1889*H1889</f>
        <v>0</v>
      </c>
      <c r="Q1889" s="254">
        <v>0</v>
      </c>
      <c r="R1889" s="254">
        <f>Q1889*H1889</f>
        <v>0</v>
      </c>
      <c r="S1889" s="254">
        <v>0</v>
      </c>
      <c r="T1889" s="255">
        <f>S1889*H1889</f>
        <v>0</v>
      </c>
      <c r="U1889" s="40"/>
      <c r="V1889" s="40"/>
      <c r="W1889" s="40"/>
      <c r="X1889" s="40"/>
      <c r="Y1889" s="40"/>
      <c r="Z1889" s="40"/>
      <c r="AA1889" s="40"/>
      <c r="AB1889" s="40"/>
      <c r="AC1889" s="40"/>
      <c r="AD1889" s="40"/>
      <c r="AE1889" s="40"/>
      <c r="AR1889" s="256" t="s">
        <v>196</v>
      </c>
      <c r="AT1889" s="256" t="s">
        <v>187</v>
      </c>
      <c r="AU1889" s="256" t="s">
        <v>99</v>
      </c>
      <c r="AY1889" s="18" t="s">
        <v>184</v>
      </c>
      <c r="BE1889" s="257">
        <f>IF(N1889="základní",J1889,0)</f>
        <v>0</v>
      </c>
      <c r="BF1889" s="257">
        <f>IF(N1889="snížená",J1889,0)</f>
        <v>0</v>
      </c>
      <c r="BG1889" s="257">
        <f>IF(N1889="zákl. přenesená",J1889,0)</f>
        <v>0</v>
      </c>
      <c r="BH1889" s="257">
        <f>IF(N1889="sníž. přenesená",J1889,0)</f>
        <v>0</v>
      </c>
      <c r="BI1889" s="257">
        <f>IF(N1889="nulová",J1889,0)</f>
        <v>0</v>
      </c>
      <c r="BJ1889" s="18" t="s">
        <v>99</v>
      </c>
      <c r="BK1889" s="257">
        <f>ROUND(I1889*H1889,2)</f>
        <v>0</v>
      </c>
      <c r="BL1889" s="18" t="s">
        <v>196</v>
      </c>
      <c r="BM1889" s="256" t="s">
        <v>2995</v>
      </c>
    </row>
    <row r="1890" s="2" customFormat="1">
      <c r="A1890" s="40"/>
      <c r="B1890" s="41"/>
      <c r="C1890" s="42"/>
      <c r="D1890" s="258" t="s">
        <v>194</v>
      </c>
      <c r="E1890" s="42"/>
      <c r="F1890" s="259" t="s">
        <v>2712</v>
      </c>
      <c r="G1890" s="42"/>
      <c r="H1890" s="42"/>
      <c r="I1890" s="156"/>
      <c r="J1890" s="42"/>
      <c r="K1890" s="42"/>
      <c r="L1890" s="46"/>
      <c r="M1890" s="260"/>
      <c r="N1890" s="261"/>
      <c r="O1890" s="93"/>
      <c r="P1890" s="93"/>
      <c r="Q1890" s="93"/>
      <c r="R1890" s="93"/>
      <c r="S1890" s="93"/>
      <c r="T1890" s="94"/>
      <c r="U1890" s="40"/>
      <c r="V1890" s="40"/>
      <c r="W1890" s="40"/>
      <c r="X1890" s="40"/>
      <c r="Y1890" s="40"/>
      <c r="Z1890" s="40"/>
      <c r="AA1890" s="40"/>
      <c r="AB1890" s="40"/>
      <c r="AC1890" s="40"/>
      <c r="AD1890" s="40"/>
      <c r="AE1890" s="40"/>
      <c r="AT1890" s="18" t="s">
        <v>194</v>
      </c>
      <c r="AU1890" s="18" t="s">
        <v>99</v>
      </c>
    </row>
    <row r="1891" s="2" customFormat="1" ht="16.5" customHeight="1">
      <c r="A1891" s="40"/>
      <c r="B1891" s="41"/>
      <c r="C1891" s="245" t="s">
        <v>2996</v>
      </c>
      <c r="D1891" s="245" t="s">
        <v>187</v>
      </c>
      <c r="E1891" s="246" t="s">
        <v>2997</v>
      </c>
      <c r="F1891" s="247" t="s">
        <v>2998</v>
      </c>
      <c r="G1891" s="248" t="s">
        <v>1882</v>
      </c>
      <c r="H1891" s="249">
        <v>12</v>
      </c>
      <c r="I1891" s="250"/>
      <c r="J1891" s="251">
        <f>ROUND(I1891*H1891,2)</f>
        <v>0</v>
      </c>
      <c r="K1891" s="247" t="s">
        <v>284</v>
      </c>
      <c r="L1891" s="46"/>
      <c r="M1891" s="252" t="s">
        <v>1</v>
      </c>
      <c r="N1891" s="253" t="s">
        <v>49</v>
      </c>
      <c r="O1891" s="93"/>
      <c r="P1891" s="254">
        <f>O1891*H1891</f>
        <v>0</v>
      </c>
      <c r="Q1891" s="254">
        <v>0</v>
      </c>
      <c r="R1891" s="254">
        <f>Q1891*H1891</f>
        <v>0</v>
      </c>
      <c r="S1891" s="254">
        <v>0</v>
      </c>
      <c r="T1891" s="255">
        <f>S1891*H1891</f>
        <v>0</v>
      </c>
      <c r="U1891" s="40"/>
      <c r="V1891" s="40"/>
      <c r="W1891" s="40"/>
      <c r="X1891" s="40"/>
      <c r="Y1891" s="40"/>
      <c r="Z1891" s="40"/>
      <c r="AA1891" s="40"/>
      <c r="AB1891" s="40"/>
      <c r="AC1891" s="40"/>
      <c r="AD1891" s="40"/>
      <c r="AE1891" s="40"/>
      <c r="AR1891" s="256" t="s">
        <v>196</v>
      </c>
      <c r="AT1891" s="256" t="s">
        <v>187</v>
      </c>
      <c r="AU1891" s="256" t="s">
        <v>99</v>
      </c>
      <c r="AY1891" s="18" t="s">
        <v>184</v>
      </c>
      <c r="BE1891" s="257">
        <f>IF(N1891="základní",J1891,0)</f>
        <v>0</v>
      </c>
      <c r="BF1891" s="257">
        <f>IF(N1891="snížená",J1891,0)</f>
        <v>0</v>
      </c>
      <c r="BG1891" s="257">
        <f>IF(N1891="zákl. přenesená",J1891,0)</f>
        <v>0</v>
      </c>
      <c r="BH1891" s="257">
        <f>IF(N1891="sníž. přenesená",J1891,0)</f>
        <v>0</v>
      </c>
      <c r="BI1891" s="257">
        <f>IF(N1891="nulová",J1891,0)</f>
        <v>0</v>
      </c>
      <c r="BJ1891" s="18" t="s">
        <v>99</v>
      </c>
      <c r="BK1891" s="257">
        <f>ROUND(I1891*H1891,2)</f>
        <v>0</v>
      </c>
      <c r="BL1891" s="18" t="s">
        <v>196</v>
      </c>
      <c r="BM1891" s="256" t="s">
        <v>2999</v>
      </c>
    </row>
    <row r="1892" s="2" customFormat="1">
      <c r="A1892" s="40"/>
      <c r="B1892" s="41"/>
      <c r="C1892" s="42"/>
      <c r="D1892" s="258" t="s">
        <v>194</v>
      </c>
      <c r="E1892" s="42"/>
      <c r="F1892" s="259" t="s">
        <v>2712</v>
      </c>
      <c r="G1892" s="42"/>
      <c r="H1892" s="42"/>
      <c r="I1892" s="156"/>
      <c r="J1892" s="42"/>
      <c r="K1892" s="42"/>
      <c r="L1892" s="46"/>
      <c r="M1892" s="260"/>
      <c r="N1892" s="261"/>
      <c r="O1892" s="93"/>
      <c r="P1892" s="93"/>
      <c r="Q1892" s="93"/>
      <c r="R1892" s="93"/>
      <c r="S1892" s="93"/>
      <c r="T1892" s="94"/>
      <c r="U1892" s="40"/>
      <c r="V1892" s="40"/>
      <c r="W1892" s="40"/>
      <c r="X1892" s="40"/>
      <c r="Y1892" s="40"/>
      <c r="Z1892" s="40"/>
      <c r="AA1892" s="40"/>
      <c r="AB1892" s="40"/>
      <c r="AC1892" s="40"/>
      <c r="AD1892" s="40"/>
      <c r="AE1892" s="40"/>
      <c r="AT1892" s="18" t="s">
        <v>194</v>
      </c>
      <c r="AU1892" s="18" t="s">
        <v>99</v>
      </c>
    </row>
    <row r="1893" s="2" customFormat="1" ht="16.5" customHeight="1">
      <c r="A1893" s="40"/>
      <c r="B1893" s="41"/>
      <c r="C1893" s="245" t="s">
        <v>3000</v>
      </c>
      <c r="D1893" s="245" t="s">
        <v>187</v>
      </c>
      <c r="E1893" s="246" t="s">
        <v>3001</v>
      </c>
      <c r="F1893" s="247" t="s">
        <v>3002</v>
      </c>
      <c r="G1893" s="248" t="s">
        <v>1882</v>
      </c>
      <c r="H1893" s="249">
        <v>23</v>
      </c>
      <c r="I1893" s="250"/>
      <c r="J1893" s="251">
        <f>ROUND(I1893*H1893,2)</f>
        <v>0</v>
      </c>
      <c r="K1893" s="247" t="s">
        <v>284</v>
      </c>
      <c r="L1893" s="46"/>
      <c r="M1893" s="252" t="s">
        <v>1</v>
      </c>
      <c r="N1893" s="253" t="s">
        <v>49</v>
      </c>
      <c r="O1893" s="93"/>
      <c r="P1893" s="254">
        <f>O1893*H1893</f>
        <v>0</v>
      </c>
      <c r="Q1893" s="254">
        <v>0</v>
      </c>
      <c r="R1893" s="254">
        <f>Q1893*H1893</f>
        <v>0</v>
      </c>
      <c r="S1893" s="254">
        <v>0</v>
      </c>
      <c r="T1893" s="255">
        <f>S1893*H1893</f>
        <v>0</v>
      </c>
      <c r="U1893" s="40"/>
      <c r="V1893" s="40"/>
      <c r="W1893" s="40"/>
      <c r="X1893" s="40"/>
      <c r="Y1893" s="40"/>
      <c r="Z1893" s="40"/>
      <c r="AA1893" s="40"/>
      <c r="AB1893" s="40"/>
      <c r="AC1893" s="40"/>
      <c r="AD1893" s="40"/>
      <c r="AE1893" s="40"/>
      <c r="AR1893" s="256" t="s">
        <v>196</v>
      </c>
      <c r="AT1893" s="256" t="s">
        <v>187</v>
      </c>
      <c r="AU1893" s="256" t="s">
        <v>99</v>
      </c>
      <c r="AY1893" s="18" t="s">
        <v>184</v>
      </c>
      <c r="BE1893" s="257">
        <f>IF(N1893="základní",J1893,0)</f>
        <v>0</v>
      </c>
      <c r="BF1893" s="257">
        <f>IF(N1893="snížená",J1893,0)</f>
        <v>0</v>
      </c>
      <c r="BG1893" s="257">
        <f>IF(N1893="zákl. přenesená",J1893,0)</f>
        <v>0</v>
      </c>
      <c r="BH1893" s="257">
        <f>IF(N1893="sníž. přenesená",J1893,0)</f>
        <v>0</v>
      </c>
      <c r="BI1893" s="257">
        <f>IF(N1893="nulová",J1893,0)</f>
        <v>0</v>
      </c>
      <c r="BJ1893" s="18" t="s">
        <v>99</v>
      </c>
      <c r="BK1893" s="257">
        <f>ROUND(I1893*H1893,2)</f>
        <v>0</v>
      </c>
      <c r="BL1893" s="18" t="s">
        <v>196</v>
      </c>
      <c r="BM1893" s="256" t="s">
        <v>3003</v>
      </c>
    </row>
    <row r="1894" s="2" customFormat="1">
      <c r="A1894" s="40"/>
      <c r="B1894" s="41"/>
      <c r="C1894" s="42"/>
      <c r="D1894" s="258" t="s">
        <v>194</v>
      </c>
      <c r="E1894" s="42"/>
      <c r="F1894" s="259" t="s">
        <v>2712</v>
      </c>
      <c r="G1894" s="42"/>
      <c r="H1894" s="42"/>
      <c r="I1894" s="156"/>
      <c r="J1894" s="42"/>
      <c r="K1894" s="42"/>
      <c r="L1894" s="46"/>
      <c r="M1894" s="260"/>
      <c r="N1894" s="261"/>
      <c r="O1894" s="93"/>
      <c r="P1894" s="93"/>
      <c r="Q1894" s="93"/>
      <c r="R1894" s="93"/>
      <c r="S1894" s="93"/>
      <c r="T1894" s="94"/>
      <c r="U1894" s="40"/>
      <c r="V1894" s="40"/>
      <c r="W1894" s="40"/>
      <c r="X1894" s="40"/>
      <c r="Y1894" s="40"/>
      <c r="Z1894" s="40"/>
      <c r="AA1894" s="40"/>
      <c r="AB1894" s="40"/>
      <c r="AC1894" s="40"/>
      <c r="AD1894" s="40"/>
      <c r="AE1894" s="40"/>
      <c r="AT1894" s="18" t="s">
        <v>194</v>
      </c>
      <c r="AU1894" s="18" t="s">
        <v>99</v>
      </c>
    </row>
    <row r="1895" s="2" customFormat="1" ht="16.5" customHeight="1">
      <c r="A1895" s="40"/>
      <c r="B1895" s="41"/>
      <c r="C1895" s="245" t="s">
        <v>3004</v>
      </c>
      <c r="D1895" s="245" t="s">
        <v>187</v>
      </c>
      <c r="E1895" s="246" t="s">
        <v>3005</v>
      </c>
      <c r="F1895" s="247" t="s">
        <v>3006</v>
      </c>
      <c r="G1895" s="248" t="s">
        <v>1882</v>
      </c>
      <c r="H1895" s="249">
        <v>18</v>
      </c>
      <c r="I1895" s="250"/>
      <c r="J1895" s="251">
        <f>ROUND(I1895*H1895,2)</f>
        <v>0</v>
      </c>
      <c r="K1895" s="247" t="s">
        <v>284</v>
      </c>
      <c r="L1895" s="46"/>
      <c r="M1895" s="252" t="s">
        <v>1</v>
      </c>
      <c r="N1895" s="253" t="s">
        <v>49</v>
      </c>
      <c r="O1895" s="93"/>
      <c r="P1895" s="254">
        <f>O1895*H1895</f>
        <v>0</v>
      </c>
      <c r="Q1895" s="254">
        <v>0</v>
      </c>
      <c r="R1895" s="254">
        <f>Q1895*H1895</f>
        <v>0</v>
      </c>
      <c r="S1895" s="254">
        <v>0</v>
      </c>
      <c r="T1895" s="255">
        <f>S1895*H1895</f>
        <v>0</v>
      </c>
      <c r="U1895" s="40"/>
      <c r="V1895" s="40"/>
      <c r="W1895" s="40"/>
      <c r="X1895" s="40"/>
      <c r="Y1895" s="40"/>
      <c r="Z1895" s="40"/>
      <c r="AA1895" s="40"/>
      <c r="AB1895" s="40"/>
      <c r="AC1895" s="40"/>
      <c r="AD1895" s="40"/>
      <c r="AE1895" s="40"/>
      <c r="AR1895" s="256" t="s">
        <v>196</v>
      </c>
      <c r="AT1895" s="256" t="s">
        <v>187</v>
      </c>
      <c r="AU1895" s="256" t="s">
        <v>99</v>
      </c>
      <c r="AY1895" s="18" t="s">
        <v>184</v>
      </c>
      <c r="BE1895" s="257">
        <f>IF(N1895="základní",J1895,0)</f>
        <v>0</v>
      </c>
      <c r="BF1895" s="257">
        <f>IF(N1895="snížená",J1895,0)</f>
        <v>0</v>
      </c>
      <c r="BG1895" s="257">
        <f>IF(N1895="zákl. přenesená",J1895,0)</f>
        <v>0</v>
      </c>
      <c r="BH1895" s="257">
        <f>IF(N1895="sníž. přenesená",J1895,0)</f>
        <v>0</v>
      </c>
      <c r="BI1895" s="257">
        <f>IF(N1895="nulová",J1895,0)</f>
        <v>0</v>
      </c>
      <c r="BJ1895" s="18" t="s">
        <v>99</v>
      </c>
      <c r="BK1895" s="257">
        <f>ROUND(I1895*H1895,2)</f>
        <v>0</v>
      </c>
      <c r="BL1895" s="18" t="s">
        <v>196</v>
      </c>
      <c r="BM1895" s="256" t="s">
        <v>3007</v>
      </c>
    </row>
    <row r="1896" s="2" customFormat="1">
      <c r="A1896" s="40"/>
      <c r="B1896" s="41"/>
      <c r="C1896" s="42"/>
      <c r="D1896" s="258" t="s">
        <v>194</v>
      </c>
      <c r="E1896" s="42"/>
      <c r="F1896" s="259" t="s">
        <v>2712</v>
      </c>
      <c r="G1896" s="42"/>
      <c r="H1896" s="42"/>
      <c r="I1896" s="156"/>
      <c r="J1896" s="42"/>
      <c r="K1896" s="42"/>
      <c r="L1896" s="46"/>
      <c r="M1896" s="260"/>
      <c r="N1896" s="261"/>
      <c r="O1896" s="93"/>
      <c r="P1896" s="93"/>
      <c r="Q1896" s="93"/>
      <c r="R1896" s="93"/>
      <c r="S1896" s="93"/>
      <c r="T1896" s="94"/>
      <c r="U1896" s="40"/>
      <c r="V1896" s="40"/>
      <c r="W1896" s="40"/>
      <c r="X1896" s="40"/>
      <c r="Y1896" s="40"/>
      <c r="Z1896" s="40"/>
      <c r="AA1896" s="40"/>
      <c r="AB1896" s="40"/>
      <c r="AC1896" s="40"/>
      <c r="AD1896" s="40"/>
      <c r="AE1896" s="40"/>
      <c r="AT1896" s="18" t="s">
        <v>194</v>
      </c>
      <c r="AU1896" s="18" t="s">
        <v>99</v>
      </c>
    </row>
    <row r="1897" s="2" customFormat="1" ht="16.5" customHeight="1">
      <c r="A1897" s="40"/>
      <c r="B1897" s="41"/>
      <c r="C1897" s="245" t="s">
        <v>3008</v>
      </c>
      <c r="D1897" s="245" t="s">
        <v>187</v>
      </c>
      <c r="E1897" s="246" t="s">
        <v>3009</v>
      </c>
      <c r="F1897" s="247" t="s">
        <v>3010</v>
      </c>
      <c r="G1897" s="248" t="s">
        <v>1882</v>
      </c>
      <c r="H1897" s="249">
        <v>1</v>
      </c>
      <c r="I1897" s="250"/>
      <c r="J1897" s="251">
        <f>ROUND(I1897*H1897,2)</f>
        <v>0</v>
      </c>
      <c r="K1897" s="247" t="s">
        <v>284</v>
      </c>
      <c r="L1897" s="46"/>
      <c r="M1897" s="252" t="s">
        <v>1</v>
      </c>
      <c r="N1897" s="253" t="s">
        <v>49</v>
      </c>
      <c r="O1897" s="93"/>
      <c r="P1897" s="254">
        <f>O1897*H1897</f>
        <v>0</v>
      </c>
      <c r="Q1897" s="254">
        <v>0</v>
      </c>
      <c r="R1897" s="254">
        <f>Q1897*H1897</f>
        <v>0</v>
      </c>
      <c r="S1897" s="254">
        <v>0</v>
      </c>
      <c r="T1897" s="255">
        <f>S1897*H1897</f>
        <v>0</v>
      </c>
      <c r="U1897" s="40"/>
      <c r="V1897" s="40"/>
      <c r="W1897" s="40"/>
      <c r="X1897" s="40"/>
      <c r="Y1897" s="40"/>
      <c r="Z1897" s="40"/>
      <c r="AA1897" s="40"/>
      <c r="AB1897" s="40"/>
      <c r="AC1897" s="40"/>
      <c r="AD1897" s="40"/>
      <c r="AE1897" s="40"/>
      <c r="AR1897" s="256" t="s">
        <v>196</v>
      </c>
      <c r="AT1897" s="256" t="s">
        <v>187</v>
      </c>
      <c r="AU1897" s="256" t="s">
        <v>99</v>
      </c>
      <c r="AY1897" s="18" t="s">
        <v>184</v>
      </c>
      <c r="BE1897" s="257">
        <f>IF(N1897="základní",J1897,0)</f>
        <v>0</v>
      </c>
      <c r="BF1897" s="257">
        <f>IF(N1897="snížená",J1897,0)</f>
        <v>0</v>
      </c>
      <c r="BG1897" s="257">
        <f>IF(N1897="zákl. přenesená",J1897,0)</f>
        <v>0</v>
      </c>
      <c r="BH1897" s="257">
        <f>IF(N1897="sníž. přenesená",J1897,0)</f>
        <v>0</v>
      </c>
      <c r="BI1897" s="257">
        <f>IF(N1897="nulová",J1897,0)</f>
        <v>0</v>
      </c>
      <c r="BJ1897" s="18" t="s">
        <v>99</v>
      </c>
      <c r="BK1897" s="257">
        <f>ROUND(I1897*H1897,2)</f>
        <v>0</v>
      </c>
      <c r="BL1897" s="18" t="s">
        <v>196</v>
      </c>
      <c r="BM1897" s="256" t="s">
        <v>3011</v>
      </c>
    </row>
    <row r="1898" s="2" customFormat="1">
      <c r="A1898" s="40"/>
      <c r="B1898" s="41"/>
      <c r="C1898" s="42"/>
      <c r="D1898" s="258" t="s">
        <v>194</v>
      </c>
      <c r="E1898" s="42"/>
      <c r="F1898" s="259" t="s">
        <v>2712</v>
      </c>
      <c r="G1898" s="42"/>
      <c r="H1898" s="42"/>
      <c r="I1898" s="156"/>
      <c r="J1898" s="42"/>
      <c r="K1898" s="42"/>
      <c r="L1898" s="46"/>
      <c r="M1898" s="260"/>
      <c r="N1898" s="261"/>
      <c r="O1898" s="93"/>
      <c r="P1898" s="93"/>
      <c r="Q1898" s="93"/>
      <c r="R1898" s="93"/>
      <c r="S1898" s="93"/>
      <c r="T1898" s="94"/>
      <c r="U1898" s="40"/>
      <c r="V1898" s="40"/>
      <c r="W1898" s="40"/>
      <c r="X1898" s="40"/>
      <c r="Y1898" s="40"/>
      <c r="Z1898" s="40"/>
      <c r="AA1898" s="40"/>
      <c r="AB1898" s="40"/>
      <c r="AC1898" s="40"/>
      <c r="AD1898" s="40"/>
      <c r="AE1898" s="40"/>
      <c r="AT1898" s="18" t="s">
        <v>194</v>
      </c>
      <c r="AU1898" s="18" t="s">
        <v>99</v>
      </c>
    </row>
    <row r="1899" s="2" customFormat="1" ht="16.5" customHeight="1">
      <c r="A1899" s="40"/>
      <c r="B1899" s="41"/>
      <c r="C1899" s="245" t="s">
        <v>3012</v>
      </c>
      <c r="D1899" s="245" t="s">
        <v>187</v>
      </c>
      <c r="E1899" s="246" t="s">
        <v>3013</v>
      </c>
      <c r="F1899" s="247" t="s">
        <v>3014</v>
      </c>
      <c r="G1899" s="248" t="s">
        <v>1882</v>
      </c>
      <c r="H1899" s="249">
        <v>1</v>
      </c>
      <c r="I1899" s="250"/>
      <c r="J1899" s="251">
        <f>ROUND(I1899*H1899,2)</f>
        <v>0</v>
      </c>
      <c r="K1899" s="247" t="s">
        <v>284</v>
      </c>
      <c r="L1899" s="46"/>
      <c r="M1899" s="252" t="s">
        <v>1</v>
      </c>
      <c r="N1899" s="253" t="s">
        <v>49</v>
      </c>
      <c r="O1899" s="93"/>
      <c r="P1899" s="254">
        <f>O1899*H1899</f>
        <v>0</v>
      </c>
      <c r="Q1899" s="254">
        <v>0</v>
      </c>
      <c r="R1899" s="254">
        <f>Q1899*H1899</f>
        <v>0</v>
      </c>
      <c r="S1899" s="254">
        <v>0</v>
      </c>
      <c r="T1899" s="255">
        <f>S1899*H1899</f>
        <v>0</v>
      </c>
      <c r="U1899" s="40"/>
      <c r="V1899" s="40"/>
      <c r="W1899" s="40"/>
      <c r="X1899" s="40"/>
      <c r="Y1899" s="40"/>
      <c r="Z1899" s="40"/>
      <c r="AA1899" s="40"/>
      <c r="AB1899" s="40"/>
      <c r="AC1899" s="40"/>
      <c r="AD1899" s="40"/>
      <c r="AE1899" s="40"/>
      <c r="AR1899" s="256" t="s">
        <v>196</v>
      </c>
      <c r="AT1899" s="256" t="s">
        <v>187</v>
      </c>
      <c r="AU1899" s="256" t="s">
        <v>99</v>
      </c>
      <c r="AY1899" s="18" t="s">
        <v>184</v>
      </c>
      <c r="BE1899" s="257">
        <f>IF(N1899="základní",J1899,0)</f>
        <v>0</v>
      </c>
      <c r="BF1899" s="257">
        <f>IF(N1899="snížená",J1899,0)</f>
        <v>0</v>
      </c>
      <c r="BG1899" s="257">
        <f>IF(N1899="zákl. přenesená",J1899,0)</f>
        <v>0</v>
      </c>
      <c r="BH1899" s="257">
        <f>IF(N1899="sníž. přenesená",J1899,0)</f>
        <v>0</v>
      </c>
      <c r="BI1899" s="257">
        <f>IF(N1899="nulová",J1899,0)</f>
        <v>0</v>
      </c>
      <c r="BJ1899" s="18" t="s">
        <v>99</v>
      </c>
      <c r="BK1899" s="257">
        <f>ROUND(I1899*H1899,2)</f>
        <v>0</v>
      </c>
      <c r="BL1899" s="18" t="s">
        <v>196</v>
      </c>
      <c r="BM1899" s="256" t="s">
        <v>3015</v>
      </c>
    </row>
    <row r="1900" s="2" customFormat="1">
      <c r="A1900" s="40"/>
      <c r="B1900" s="41"/>
      <c r="C1900" s="42"/>
      <c r="D1900" s="258" t="s">
        <v>194</v>
      </c>
      <c r="E1900" s="42"/>
      <c r="F1900" s="259" t="s">
        <v>2712</v>
      </c>
      <c r="G1900" s="42"/>
      <c r="H1900" s="42"/>
      <c r="I1900" s="156"/>
      <c r="J1900" s="42"/>
      <c r="K1900" s="42"/>
      <c r="L1900" s="46"/>
      <c r="M1900" s="260"/>
      <c r="N1900" s="261"/>
      <c r="O1900" s="93"/>
      <c r="P1900" s="93"/>
      <c r="Q1900" s="93"/>
      <c r="R1900" s="93"/>
      <c r="S1900" s="93"/>
      <c r="T1900" s="94"/>
      <c r="U1900" s="40"/>
      <c r="V1900" s="40"/>
      <c r="W1900" s="40"/>
      <c r="X1900" s="40"/>
      <c r="Y1900" s="40"/>
      <c r="Z1900" s="40"/>
      <c r="AA1900" s="40"/>
      <c r="AB1900" s="40"/>
      <c r="AC1900" s="40"/>
      <c r="AD1900" s="40"/>
      <c r="AE1900" s="40"/>
      <c r="AT1900" s="18" t="s">
        <v>194</v>
      </c>
      <c r="AU1900" s="18" t="s">
        <v>99</v>
      </c>
    </row>
    <row r="1901" s="2" customFormat="1" ht="16.5" customHeight="1">
      <c r="A1901" s="40"/>
      <c r="B1901" s="41"/>
      <c r="C1901" s="245" t="s">
        <v>3016</v>
      </c>
      <c r="D1901" s="245" t="s">
        <v>187</v>
      </c>
      <c r="E1901" s="246" t="s">
        <v>3017</v>
      </c>
      <c r="F1901" s="247" t="s">
        <v>3018</v>
      </c>
      <c r="G1901" s="248" t="s">
        <v>1882</v>
      </c>
      <c r="H1901" s="249">
        <v>1</v>
      </c>
      <c r="I1901" s="250"/>
      <c r="J1901" s="251">
        <f>ROUND(I1901*H1901,2)</f>
        <v>0</v>
      </c>
      <c r="K1901" s="247" t="s">
        <v>284</v>
      </c>
      <c r="L1901" s="46"/>
      <c r="M1901" s="252" t="s">
        <v>1</v>
      </c>
      <c r="N1901" s="253" t="s">
        <v>49</v>
      </c>
      <c r="O1901" s="93"/>
      <c r="P1901" s="254">
        <f>O1901*H1901</f>
        <v>0</v>
      </c>
      <c r="Q1901" s="254">
        <v>0</v>
      </c>
      <c r="R1901" s="254">
        <f>Q1901*H1901</f>
        <v>0</v>
      </c>
      <c r="S1901" s="254">
        <v>0</v>
      </c>
      <c r="T1901" s="255">
        <f>S1901*H1901</f>
        <v>0</v>
      </c>
      <c r="U1901" s="40"/>
      <c r="V1901" s="40"/>
      <c r="W1901" s="40"/>
      <c r="X1901" s="40"/>
      <c r="Y1901" s="40"/>
      <c r="Z1901" s="40"/>
      <c r="AA1901" s="40"/>
      <c r="AB1901" s="40"/>
      <c r="AC1901" s="40"/>
      <c r="AD1901" s="40"/>
      <c r="AE1901" s="40"/>
      <c r="AR1901" s="256" t="s">
        <v>196</v>
      </c>
      <c r="AT1901" s="256" t="s">
        <v>187</v>
      </c>
      <c r="AU1901" s="256" t="s">
        <v>99</v>
      </c>
      <c r="AY1901" s="18" t="s">
        <v>184</v>
      </c>
      <c r="BE1901" s="257">
        <f>IF(N1901="základní",J1901,0)</f>
        <v>0</v>
      </c>
      <c r="BF1901" s="257">
        <f>IF(N1901="snížená",J1901,0)</f>
        <v>0</v>
      </c>
      <c r="BG1901" s="257">
        <f>IF(N1901="zákl. přenesená",J1901,0)</f>
        <v>0</v>
      </c>
      <c r="BH1901" s="257">
        <f>IF(N1901="sníž. přenesená",J1901,0)</f>
        <v>0</v>
      </c>
      <c r="BI1901" s="257">
        <f>IF(N1901="nulová",J1901,0)</f>
        <v>0</v>
      </c>
      <c r="BJ1901" s="18" t="s">
        <v>99</v>
      </c>
      <c r="BK1901" s="257">
        <f>ROUND(I1901*H1901,2)</f>
        <v>0</v>
      </c>
      <c r="BL1901" s="18" t="s">
        <v>196</v>
      </c>
      <c r="BM1901" s="256" t="s">
        <v>3019</v>
      </c>
    </row>
    <row r="1902" s="2" customFormat="1">
      <c r="A1902" s="40"/>
      <c r="B1902" s="41"/>
      <c r="C1902" s="42"/>
      <c r="D1902" s="258" t="s">
        <v>194</v>
      </c>
      <c r="E1902" s="42"/>
      <c r="F1902" s="259" t="s">
        <v>2712</v>
      </c>
      <c r="G1902" s="42"/>
      <c r="H1902" s="42"/>
      <c r="I1902" s="156"/>
      <c r="J1902" s="42"/>
      <c r="K1902" s="42"/>
      <c r="L1902" s="46"/>
      <c r="M1902" s="260"/>
      <c r="N1902" s="261"/>
      <c r="O1902" s="93"/>
      <c r="P1902" s="93"/>
      <c r="Q1902" s="93"/>
      <c r="R1902" s="93"/>
      <c r="S1902" s="93"/>
      <c r="T1902" s="94"/>
      <c r="U1902" s="40"/>
      <c r="V1902" s="40"/>
      <c r="W1902" s="40"/>
      <c r="X1902" s="40"/>
      <c r="Y1902" s="40"/>
      <c r="Z1902" s="40"/>
      <c r="AA1902" s="40"/>
      <c r="AB1902" s="40"/>
      <c r="AC1902" s="40"/>
      <c r="AD1902" s="40"/>
      <c r="AE1902" s="40"/>
      <c r="AT1902" s="18" t="s">
        <v>194</v>
      </c>
      <c r="AU1902" s="18" t="s">
        <v>99</v>
      </c>
    </row>
    <row r="1903" s="2" customFormat="1" ht="16.5" customHeight="1">
      <c r="A1903" s="40"/>
      <c r="B1903" s="41"/>
      <c r="C1903" s="245" t="s">
        <v>3020</v>
      </c>
      <c r="D1903" s="245" t="s">
        <v>187</v>
      </c>
      <c r="E1903" s="246" t="s">
        <v>3021</v>
      </c>
      <c r="F1903" s="247" t="s">
        <v>3022</v>
      </c>
      <c r="G1903" s="248" t="s">
        <v>1882</v>
      </c>
      <c r="H1903" s="249">
        <v>18</v>
      </c>
      <c r="I1903" s="250"/>
      <c r="J1903" s="251">
        <f>ROUND(I1903*H1903,2)</f>
        <v>0</v>
      </c>
      <c r="K1903" s="247" t="s">
        <v>284</v>
      </c>
      <c r="L1903" s="46"/>
      <c r="M1903" s="252" t="s">
        <v>1</v>
      </c>
      <c r="N1903" s="253" t="s">
        <v>49</v>
      </c>
      <c r="O1903" s="93"/>
      <c r="P1903" s="254">
        <f>O1903*H1903</f>
        <v>0</v>
      </c>
      <c r="Q1903" s="254">
        <v>0</v>
      </c>
      <c r="R1903" s="254">
        <f>Q1903*H1903</f>
        <v>0</v>
      </c>
      <c r="S1903" s="254">
        <v>0</v>
      </c>
      <c r="T1903" s="255">
        <f>S1903*H1903</f>
        <v>0</v>
      </c>
      <c r="U1903" s="40"/>
      <c r="V1903" s="40"/>
      <c r="W1903" s="40"/>
      <c r="X1903" s="40"/>
      <c r="Y1903" s="40"/>
      <c r="Z1903" s="40"/>
      <c r="AA1903" s="40"/>
      <c r="AB1903" s="40"/>
      <c r="AC1903" s="40"/>
      <c r="AD1903" s="40"/>
      <c r="AE1903" s="40"/>
      <c r="AR1903" s="256" t="s">
        <v>196</v>
      </c>
      <c r="AT1903" s="256" t="s">
        <v>187</v>
      </c>
      <c r="AU1903" s="256" t="s">
        <v>99</v>
      </c>
      <c r="AY1903" s="18" t="s">
        <v>184</v>
      </c>
      <c r="BE1903" s="257">
        <f>IF(N1903="základní",J1903,0)</f>
        <v>0</v>
      </c>
      <c r="BF1903" s="257">
        <f>IF(N1903="snížená",J1903,0)</f>
        <v>0</v>
      </c>
      <c r="BG1903" s="257">
        <f>IF(N1903="zákl. přenesená",J1903,0)</f>
        <v>0</v>
      </c>
      <c r="BH1903" s="257">
        <f>IF(N1903="sníž. přenesená",J1903,0)</f>
        <v>0</v>
      </c>
      <c r="BI1903" s="257">
        <f>IF(N1903="nulová",J1903,0)</f>
        <v>0</v>
      </c>
      <c r="BJ1903" s="18" t="s">
        <v>99</v>
      </c>
      <c r="BK1903" s="257">
        <f>ROUND(I1903*H1903,2)</f>
        <v>0</v>
      </c>
      <c r="BL1903" s="18" t="s">
        <v>196</v>
      </c>
      <c r="BM1903" s="256" t="s">
        <v>3023</v>
      </c>
    </row>
    <row r="1904" s="2" customFormat="1">
      <c r="A1904" s="40"/>
      <c r="B1904" s="41"/>
      <c r="C1904" s="42"/>
      <c r="D1904" s="258" t="s">
        <v>194</v>
      </c>
      <c r="E1904" s="42"/>
      <c r="F1904" s="259" t="s">
        <v>2712</v>
      </c>
      <c r="G1904" s="42"/>
      <c r="H1904" s="42"/>
      <c r="I1904" s="156"/>
      <c r="J1904" s="42"/>
      <c r="K1904" s="42"/>
      <c r="L1904" s="46"/>
      <c r="M1904" s="262"/>
      <c r="N1904" s="263"/>
      <c r="O1904" s="264"/>
      <c r="P1904" s="264"/>
      <c r="Q1904" s="264"/>
      <c r="R1904" s="264"/>
      <c r="S1904" s="264"/>
      <c r="T1904" s="265"/>
      <c r="U1904" s="40"/>
      <c r="V1904" s="40"/>
      <c r="W1904" s="40"/>
      <c r="X1904" s="40"/>
      <c r="Y1904" s="40"/>
      <c r="Z1904" s="40"/>
      <c r="AA1904" s="40"/>
      <c r="AB1904" s="40"/>
      <c r="AC1904" s="40"/>
      <c r="AD1904" s="40"/>
      <c r="AE1904" s="40"/>
      <c r="AT1904" s="18" t="s">
        <v>194</v>
      </c>
      <c r="AU1904" s="18" t="s">
        <v>99</v>
      </c>
    </row>
    <row r="1905" s="2" customFormat="1" ht="6.96" customHeight="1">
      <c r="A1905" s="40"/>
      <c r="B1905" s="68"/>
      <c r="C1905" s="69"/>
      <c r="D1905" s="69"/>
      <c r="E1905" s="69"/>
      <c r="F1905" s="69"/>
      <c r="G1905" s="69"/>
      <c r="H1905" s="69"/>
      <c r="I1905" s="194"/>
      <c r="J1905" s="69"/>
      <c r="K1905" s="69"/>
      <c r="L1905" s="46"/>
      <c r="M1905" s="40"/>
      <c r="O1905" s="40"/>
      <c r="P1905" s="40"/>
      <c r="Q1905" s="40"/>
      <c r="R1905" s="40"/>
      <c r="S1905" s="40"/>
      <c r="T1905" s="40"/>
      <c r="U1905" s="40"/>
      <c r="V1905" s="40"/>
      <c r="W1905" s="40"/>
      <c r="X1905" s="40"/>
      <c r="Y1905" s="40"/>
      <c r="Z1905" s="40"/>
      <c r="AA1905" s="40"/>
      <c r="AB1905" s="40"/>
      <c r="AC1905" s="40"/>
      <c r="AD1905" s="40"/>
      <c r="AE1905" s="40"/>
    </row>
  </sheetData>
  <sheetProtection sheet="1" autoFilter="0" formatColumns="0" formatRows="0" objects="1" scenarios="1" spinCount="100000" saltValue="WYzs+2QLfz7AAkEJLy75aomsm9X9VzpieFQRBCxvDS6cGj0hSKxk7vT6recUP5oFM3ORAuZu047YGH/YYWCJqg==" hashValue="3y41qwqR3OH728ZbPKy0dIN8EmINdL/GprLHi7sjlEAfw0dQ7WzVDWNW/4RN++qGvTtNkuFCYGZbbA1dFheEwQ==" algorithmName="SHA-512" password="E785"/>
  <autoFilter ref="C149:K1904"/>
  <mergeCells count="12">
    <mergeCell ref="E7:H7"/>
    <mergeCell ref="E9:H9"/>
    <mergeCell ref="E11:H11"/>
    <mergeCell ref="E20:H20"/>
    <mergeCell ref="E29:H29"/>
    <mergeCell ref="E85:H85"/>
    <mergeCell ref="E87:H87"/>
    <mergeCell ref="E89:H89"/>
    <mergeCell ref="E138:H138"/>
    <mergeCell ref="E140:H140"/>
    <mergeCell ref="E142:H142"/>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105</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3024</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14. 5. 2020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ROUND(J125,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ROUND((SUM(BE125:BE321)),  2)</f>
        <v>0</v>
      </c>
      <c r="G33" s="40"/>
      <c r="H33" s="40"/>
      <c r="I33" s="173">
        <v>0.20999999999999999</v>
      </c>
      <c r="J33" s="172">
        <f>ROUND(((SUM(BE125:BE321))*I33),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ROUND((SUM(BF125:BF321)),  2)</f>
        <v>0</v>
      </c>
      <c r="G34" s="40"/>
      <c r="H34" s="40"/>
      <c r="I34" s="173">
        <v>0.14999999999999999</v>
      </c>
      <c r="J34" s="172">
        <f>ROUND(((SUM(BF125:BF321))*I34),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ROUND((SUM(BG125:BG321)),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ROUND((SUM(BH125:BH321)),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ROUND((SUM(BI125:BI321)),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D.1.2 - Stavebně konstrukční řešení</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14. 5. 2020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J125</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258</v>
      </c>
      <c r="E97" s="207"/>
      <c r="F97" s="207"/>
      <c r="G97" s="207"/>
      <c r="H97" s="207"/>
      <c r="I97" s="208"/>
      <c r="J97" s="209">
        <f>J126</f>
        <v>0</v>
      </c>
      <c r="K97" s="205"/>
      <c r="L97" s="210"/>
      <c r="S97" s="9"/>
      <c r="T97" s="9"/>
      <c r="U97" s="9"/>
      <c r="V97" s="9"/>
      <c r="W97" s="9"/>
      <c r="X97" s="9"/>
      <c r="Y97" s="9"/>
      <c r="Z97" s="9"/>
      <c r="AA97" s="9"/>
      <c r="AB97" s="9"/>
      <c r="AC97" s="9"/>
      <c r="AD97" s="9"/>
      <c r="AE97" s="9"/>
    </row>
    <row r="98" s="10" customFormat="1" ht="19.92" customHeight="1">
      <c r="A98" s="10"/>
      <c r="B98" s="211"/>
      <c r="C98" s="135"/>
      <c r="D98" s="212" t="s">
        <v>416</v>
      </c>
      <c r="E98" s="213"/>
      <c r="F98" s="213"/>
      <c r="G98" s="213"/>
      <c r="H98" s="213"/>
      <c r="I98" s="214"/>
      <c r="J98" s="215">
        <f>J127</f>
        <v>0</v>
      </c>
      <c r="K98" s="135"/>
      <c r="L98" s="216"/>
      <c r="S98" s="10"/>
      <c r="T98" s="10"/>
      <c r="U98" s="10"/>
      <c r="V98" s="10"/>
      <c r="W98" s="10"/>
      <c r="X98" s="10"/>
      <c r="Y98" s="10"/>
      <c r="Z98" s="10"/>
      <c r="AA98" s="10"/>
      <c r="AB98" s="10"/>
      <c r="AC98" s="10"/>
      <c r="AD98" s="10"/>
      <c r="AE98" s="10"/>
    </row>
    <row r="99" s="10" customFormat="1" ht="19.92" customHeight="1">
      <c r="A99" s="10"/>
      <c r="B99" s="211"/>
      <c r="C99" s="135"/>
      <c r="D99" s="212" t="s">
        <v>417</v>
      </c>
      <c r="E99" s="213"/>
      <c r="F99" s="213"/>
      <c r="G99" s="213"/>
      <c r="H99" s="213"/>
      <c r="I99" s="214"/>
      <c r="J99" s="215">
        <f>J193</f>
        <v>0</v>
      </c>
      <c r="K99" s="135"/>
      <c r="L99" s="216"/>
      <c r="S99" s="10"/>
      <c r="T99" s="10"/>
      <c r="U99" s="10"/>
      <c r="V99" s="10"/>
      <c r="W99" s="10"/>
      <c r="X99" s="10"/>
      <c r="Y99" s="10"/>
      <c r="Z99" s="10"/>
      <c r="AA99" s="10"/>
      <c r="AB99" s="10"/>
      <c r="AC99" s="10"/>
      <c r="AD99" s="10"/>
      <c r="AE99" s="10"/>
    </row>
    <row r="100" s="10" customFormat="1" ht="19.92" customHeight="1">
      <c r="A100" s="10"/>
      <c r="B100" s="211"/>
      <c r="C100" s="135"/>
      <c r="D100" s="212" t="s">
        <v>418</v>
      </c>
      <c r="E100" s="213"/>
      <c r="F100" s="213"/>
      <c r="G100" s="213"/>
      <c r="H100" s="213"/>
      <c r="I100" s="214"/>
      <c r="J100" s="215">
        <f>J203</f>
        <v>0</v>
      </c>
      <c r="K100" s="135"/>
      <c r="L100" s="216"/>
      <c r="S100" s="10"/>
      <c r="T100" s="10"/>
      <c r="U100" s="10"/>
      <c r="V100" s="10"/>
      <c r="W100" s="10"/>
      <c r="X100" s="10"/>
      <c r="Y100" s="10"/>
      <c r="Z100" s="10"/>
      <c r="AA100" s="10"/>
      <c r="AB100" s="10"/>
      <c r="AC100" s="10"/>
      <c r="AD100" s="10"/>
      <c r="AE100" s="10"/>
    </row>
    <row r="101" s="10" customFormat="1" ht="19.92" customHeight="1">
      <c r="A101" s="10"/>
      <c r="B101" s="211"/>
      <c r="C101" s="135"/>
      <c r="D101" s="212" t="s">
        <v>261</v>
      </c>
      <c r="E101" s="213"/>
      <c r="F101" s="213"/>
      <c r="G101" s="213"/>
      <c r="H101" s="213"/>
      <c r="I101" s="214"/>
      <c r="J101" s="215">
        <f>J294</f>
        <v>0</v>
      </c>
      <c r="K101" s="135"/>
      <c r="L101" s="216"/>
      <c r="S101" s="10"/>
      <c r="T101" s="10"/>
      <c r="U101" s="10"/>
      <c r="V101" s="10"/>
      <c r="W101" s="10"/>
      <c r="X101" s="10"/>
      <c r="Y101" s="10"/>
      <c r="Z101" s="10"/>
      <c r="AA101" s="10"/>
      <c r="AB101" s="10"/>
      <c r="AC101" s="10"/>
      <c r="AD101" s="10"/>
      <c r="AE101" s="10"/>
    </row>
    <row r="102" s="10" customFormat="1" ht="19.92" customHeight="1">
      <c r="A102" s="10"/>
      <c r="B102" s="211"/>
      <c r="C102" s="135"/>
      <c r="D102" s="212" t="s">
        <v>262</v>
      </c>
      <c r="E102" s="213"/>
      <c r="F102" s="213"/>
      <c r="G102" s="213"/>
      <c r="H102" s="213"/>
      <c r="I102" s="214"/>
      <c r="J102" s="215">
        <f>J301</f>
        <v>0</v>
      </c>
      <c r="K102" s="135"/>
      <c r="L102" s="216"/>
      <c r="S102" s="10"/>
      <c r="T102" s="10"/>
      <c r="U102" s="10"/>
      <c r="V102" s="10"/>
      <c r="W102" s="10"/>
      <c r="X102" s="10"/>
      <c r="Y102" s="10"/>
      <c r="Z102" s="10"/>
      <c r="AA102" s="10"/>
      <c r="AB102" s="10"/>
      <c r="AC102" s="10"/>
      <c r="AD102" s="10"/>
      <c r="AE102" s="10"/>
    </row>
    <row r="103" s="10" customFormat="1" ht="19.92" customHeight="1">
      <c r="A103" s="10"/>
      <c r="B103" s="211"/>
      <c r="C103" s="135"/>
      <c r="D103" s="212" t="s">
        <v>420</v>
      </c>
      <c r="E103" s="213"/>
      <c r="F103" s="213"/>
      <c r="G103" s="213"/>
      <c r="H103" s="213"/>
      <c r="I103" s="214"/>
      <c r="J103" s="215">
        <f>J309</f>
        <v>0</v>
      </c>
      <c r="K103" s="135"/>
      <c r="L103" s="216"/>
      <c r="S103" s="10"/>
      <c r="T103" s="10"/>
      <c r="U103" s="10"/>
      <c r="V103" s="10"/>
      <c r="W103" s="10"/>
      <c r="X103" s="10"/>
      <c r="Y103" s="10"/>
      <c r="Z103" s="10"/>
      <c r="AA103" s="10"/>
      <c r="AB103" s="10"/>
      <c r="AC103" s="10"/>
      <c r="AD103" s="10"/>
      <c r="AE103" s="10"/>
    </row>
    <row r="104" s="9" customFormat="1" ht="24.96" customHeight="1">
      <c r="A104" s="9"/>
      <c r="B104" s="204"/>
      <c r="C104" s="205"/>
      <c r="D104" s="206" t="s">
        <v>421</v>
      </c>
      <c r="E104" s="207"/>
      <c r="F104" s="207"/>
      <c r="G104" s="207"/>
      <c r="H104" s="207"/>
      <c r="I104" s="208"/>
      <c r="J104" s="209">
        <f>J311</f>
        <v>0</v>
      </c>
      <c r="K104" s="205"/>
      <c r="L104" s="210"/>
      <c r="S104" s="9"/>
      <c r="T104" s="9"/>
      <c r="U104" s="9"/>
      <c r="V104" s="9"/>
      <c r="W104" s="9"/>
      <c r="X104" s="9"/>
      <c r="Y104" s="9"/>
      <c r="Z104" s="9"/>
      <c r="AA104" s="9"/>
      <c r="AB104" s="9"/>
      <c r="AC104" s="9"/>
      <c r="AD104" s="9"/>
      <c r="AE104" s="9"/>
    </row>
    <row r="105" s="10" customFormat="1" ht="19.92" customHeight="1">
      <c r="A105" s="10"/>
      <c r="B105" s="211"/>
      <c r="C105" s="135"/>
      <c r="D105" s="212" t="s">
        <v>429</v>
      </c>
      <c r="E105" s="213"/>
      <c r="F105" s="213"/>
      <c r="G105" s="213"/>
      <c r="H105" s="213"/>
      <c r="I105" s="214"/>
      <c r="J105" s="215">
        <f>J312</f>
        <v>0</v>
      </c>
      <c r="K105" s="135"/>
      <c r="L105" s="216"/>
      <c r="S105" s="10"/>
      <c r="T105" s="10"/>
      <c r="U105" s="10"/>
      <c r="V105" s="10"/>
      <c r="W105" s="10"/>
      <c r="X105" s="10"/>
      <c r="Y105" s="10"/>
      <c r="Z105" s="10"/>
      <c r="AA105" s="10"/>
      <c r="AB105" s="10"/>
      <c r="AC105" s="10"/>
      <c r="AD105" s="10"/>
      <c r="AE105" s="10"/>
    </row>
    <row r="106" s="2" customFormat="1" ht="21.84" customHeight="1">
      <c r="A106" s="40"/>
      <c r="B106" s="41"/>
      <c r="C106" s="42"/>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68"/>
      <c r="C107" s="69"/>
      <c r="D107" s="69"/>
      <c r="E107" s="69"/>
      <c r="F107" s="69"/>
      <c r="G107" s="69"/>
      <c r="H107" s="69"/>
      <c r="I107" s="194"/>
      <c r="J107" s="69"/>
      <c r="K107" s="69"/>
      <c r="L107" s="65"/>
      <c r="S107" s="40"/>
      <c r="T107" s="40"/>
      <c r="U107" s="40"/>
      <c r="V107" s="40"/>
      <c r="W107" s="40"/>
      <c r="X107" s="40"/>
      <c r="Y107" s="40"/>
      <c r="Z107" s="40"/>
      <c r="AA107" s="40"/>
      <c r="AB107" s="40"/>
      <c r="AC107" s="40"/>
      <c r="AD107" s="40"/>
      <c r="AE107" s="40"/>
    </row>
    <row r="111" s="2" customFormat="1" ht="6.96" customHeight="1">
      <c r="A111" s="40"/>
      <c r="B111" s="70"/>
      <c r="C111" s="71"/>
      <c r="D111" s="71"/>
      <c r="E111" s="71"/>
      <c r="F111" s="71"/>
      <c r="G111" s="71"/>
      <c r="H111" s="71"/>
      <c r="I111" s="197"/>
      <c r="J111" s="71"/>
      <c r="K111" s="71"/>
      <c r="L111" s="65"/>
      <c r="S111" s="40"/>
      <c r="T111" s="40"/>
      <c r="U111" s="40"/>
      <c r="V111" s="40"/>
      <c r="W111" s="40"/>
      <c r="X111" s="40"/>
      <c r="Y111" s="40"/>
      <c r="Z111" s="40"/>
      <c r="AA111" s="40"/>
      <c r="AB111" s="40"/>
      <c r="AC111" s="40"/>
      <c r="AD111" s="40"/>
      <c r="AE111" s="40"/>
    </row>
    <row r="112" s="2" customFormat="1" ht="24.96" customHeight="1">
      <c r="A112" s="40"/>
      <c r="B112" s="41"/>
      <c r="C112" s="24" t="s">
        <v>168</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6.96" customHeight="1">
      <c r="A113" s="40"/>
      <c r="B113" s="41"/>
      <c r="C113" s="42"/>
      <c r="D113" s="42"/>
      <c r="E113" s="42"/>
      <c r="F113" s="42"/>
      <c r="G113" s="42"/>
      <c r="H113" s="42"/>
      <c r="I113" s="156"/>
      <c r="J113" s="42"/>
      <c r="K113" s="42"/>
      <c r="L113" s="65"/>
      <c r="S113" s="40"/>
      <c r="T113" s="40"/>
      <c r="U113" s="40"/>
      <c r="V113" s="40"/>
      <c r="W113" s="40"/>
      <c r="X113" s="40"/>
      <c r="Y113" s="40"/>
      <c r="Z113" s="40"/>
      <c r="AA113" s="40"/>
      <c r="AB113" s="40"/>
      <c r="AC113" s="40"/>
      <c r="AD113" s="40"/>
      <c r="AE113" s="40"/>
    </row>
    <row r="114" s="2" customFormat="1" ht="12" customHeight="1">
      <c r="A114" s="40"/>
      <c r="B114" s="41"/>
      <c r="C114" s="33" t="s">
        <v>16</v>
      </c>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6.5" customHeight="1">
      <c r="A115" s="40"/>
      <c r="B115" s="41"/>
      <c r="C115" s="42"/>
      <c r="D115" s="42"/>
      <c r="E115" s="198" t="str">
        <f>E7</f>
        <v>DOMOV PRO SENIORY ANTOŠOVICE</v>
      </c>
      <c r="F115" s="33"/>
      <c r="G115" s="33"/>
      <c r="H115" s="33"/>
      <c r="I115" s="156"/>
      <c r="J115" s="42"/>
      <c r="K115" s="42"/>
      <c r="L115" s="65"/>
      <c r="S115" s="40"/>
      <c r="T115" s="40"/>
      <c r="U115" s="40"/>
      <c r="V115" s="40"/>
      <c r="W115" s="40"/>
      <c r="X115" s="40"/>
      <c r="Y115" s="40"/>
      <c r="Z115" s="40"/>
      <c r="AA115" s="40"/>
      <c r="AB115" s="40"/>
      <c r="AC115" s="40"/>
      <c r="AD115" s="40"/>
      <c r="AE115" s="40"/>
    </row>
    <row r="116" s="2" customFormat="1" ht="12" customHeight="1">
      <c r="A116" s="40"/>
      <c r="B116" s="41"/>
      <c r="C116" s="33" t="s">
        <v>155</v>
      </c>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16.5" customHeight="1">
      <c r="A117" s="40"/>
      <c r="B117" s="41"/>
      <c r="C117" s="42"/>
      <c r="D117" s="42"/>
      <c r="E117" s="78" t="str">
        <f>E9</f>
        <v>D.1.2 - Stavebně konstrukční řešení</v>
      </c>
      <c r="F117" s="42"/>
      <c r="G117" s="42"/>
      <c r="H117" s="42"/>
      <c r="I117" s="156"/>
      <c r="J117" s="42"/>
      <c r="K117" s="42"/>
      <c r="L117" s="65"/>
      <c r="S117" s="40"/>
      <c r="T117" s="40"/>
      <c r="U117" s="40"/>
      <c r="V117" s="40"/>
      <c r="W117" s="40"/>
      <c r="X117" s="40"/>
      <c r="Y117" s="40"/>
      <c r="Z117" s="40"/>
      <c r="AA117" s="40"/>
      <c r="AB117" s="40"/>
      <c r="AC117" s="40"/>
      <c r="AD117" s="40"/>
      <c r="AE117" s="40"/>
    </row>
    <row r="118" s="2" customFormat="1" ht="6.96" customHeight="1">
      <c r="A118" s="40"/>
      <c r="B118" s="41"/>
      <c r="C118" s="42"/>
      <c r="D118" s="42"/>
      <c r="E118" s="42"/>
      <c r="F118" s="42"/>
      <c r="G118" s="42"/>
      <c r="H118" s="42"/>
      <c r="I118" s="156"/>
      <c r="J118" s="42"/>
      <c r="K118" s="42"/>
      <c r="L118" s="65"/>
      <c r="S118" s="40"/>
      <c r="T118" s="40"/>
      <c r="U118" s="40"/>
      <c r="V118" s="40"/>
      <c r="W118" s="40"/>
      <c r="X118" s="40"/>
      <c r="Y118" s="40"/>
      <c r="Z118" s="40"/>
      <c r="AA118" s="40"/>
      <c r="AB118" s="40"/>
      <c r="AC118" s="40"/>
      <c r="AD118" s="40"/>
      <c r="AE118" s="40"/>
    </row>
    <row r="119" s="2" customFormat="1" ht="12" customHeight="1">
      <c r="A119" s="40"/>
      <c r="B119" s="41"/>
      <c r="C119" s="33" t="s">
        <v>22</v>
      </c>
      <c r="D119" s="42"/>
      <c r="E119" s="42"/>
      <c r="F119" s="28" t="str">
        <f>F12</f>
        <v>p.č.. 1, 3/1, 3/2, A 4/1 V K. Ú. ANTOŠOVICE</v>
      </c>
      <c r="G119" s="42"/>
      <c r="H119" s="42"/>
      <c r="I119" s="158" t="s">
        <v>24</v>
      </c>
      <c r="J119" s="81" t="str">
        <f>IF(J12="","",J12)</f>
        <v>14. 5. 2020</v>
      </c>
      <c r="K119" s="42"/>
      <c r="L119" s="65"/>
      <c r="S119" s="40"/>
      <c r="T119" s="40"/>
      <c r="U119" s="40"/>
      <c r="V119" s="40"/>
      <c r="W119" s="40"/>
      <c r="X119" s="40"/>
      <c r="Y119" s="40"/>
      <c r="Z119" s="40"/>
      <c r="AA119" s="40"/>
      <c r="AB119" s="40"/>
      <c r="AC119" s="40"/>
      <c r="AD119" s="40"/>
      <c r="AE119" s="40"/>
    </row>
    <row r="120" s="2" customFormat="1" ht="6.96" customHeight="1">
      <c r="A120" s="40"/>
      <c r="B120" s="41"/>
      <c r="C120" s="42"/>
      <c r="D120" s="42"/>
      <c r="E120" s="42"/>
      <c r="F120" s="42"/>
      <c r="G120" s="42"/>
      <c r="H120" s="42"/>
      <c r="I120" s="156"/>
      <c r="J120" s="42"/>
      <c r="K120" s="42"/>
      <c r="L120" s="65"/>
      <c r="S120" s="40"/>
      <c r="T120" s="40"/>
      <c r="U120" s="40"/>
      <c r="V120" s="40"/>
      <c r="W120" s="40"/>
      <c r="X120" s="40"/>
      <c r="Y120" s="40"/>
      <c r="Z120" s="40"/>
      <c r="AA120" s="40"/>
      <c r="AB120" s="40"/>
      <c r="AC120" s="40"/>
      <c r="AD120" s="40"/>
      <c r="AE120" s="40"/>
    </row>
    <row r="121" s="2" customFormat="1" ht="25.65" customHeight="1">
      <c r="A121" s="40"/>
      <c r="B121" s="41"/>
      <c r="C121" s="33" t="s">
        <v>30</v>
      </c>
      <c r="D121" s="42"/>
      <c r="E121" s="42"/>
      <c r="F121" s="28" t="str">
        <f>E15</f>
        <v>Statutární město Ostrava, MOb Slezská Ostrava</v>
      </c>
      <c r="G121" s="42"/>
      <c r="H121" s="42"/>
      <c r="I121" s="158" t="s">
        <v>36</v>
      </c>
      <c r="J121" s="38" t="str">
        <f>E21</f>
        <v>Master Design s.r.o.</v>
      </c>
      <c r="K121" s="42"/>
      <c r="L121" s="65"/>
      <c r="S121" s="40"/>
      <c r="T121" s="40"/>
      <c r="U121" s="40"/>
      <c r="V121" s="40"/>
      <c r="W121" s="40"/>
      <c r="X121" s="40"/>
      <c r="Y121" s="40"/>
      <c r="Z121" s="40"/>
      <c r="AA121" s="40"/>
      <c r="AB121" s="40"/>
      <c r="AC121" s="40"/>
      <c r="AD121" s="40"/>
      <c r="AE121" s="40"/>
    </row>
    <row r="122" s="2" customFormat="1" ht="15.15" customHeight="1">
      <c r="A122" s="40"/>
      <c r="B122" s="41"/>
      <c r="C122" s="33" t="s">
        <v>34</v>
      </c>
      <c r="D122" s="42"/>
      <c r="E122" s="42"/>
      <c r="F122" s="28" t="str">
        <f>IF(E18="","",E18)</f>
        <v>Vyplň údaj</v>
      </c>
      <c r="G122" s="42"/>
      <c r="H122" s="42"/>
      <c r="I122" s="158" t="s">
        <v>39</v>
      </c>
      <c r="J122" s="38" t="str">
        <f>E24</f>
        <v xml:space="preserve"> </v>
      </c>
      <c r="K122" s="42"/>
      <c r="L122" s="65"/>
      <c r="S122" s="40"/>
      <c r="T122" s="40"/>
      <c r="U122" s="40"/>
      <c r="V122" s="40"/>
      <c r="W122" s="40"/>
      <c r="X122" s="40"/>
      <c r="Y122" s="40"/>
      <c r="Z122" s="40"/>
      <c r="AA122" s="40"/>
      <c r="AB122" s="40"/>
      <c r="AC122" s="40"/>
      <c r="AD122" s="40"/>
      <c r="AE122" s="40"/>
    </row>
    <row r="123" s="2" customFormat="1" ht="10.32" customHeight="1">
      <c r="A123" s="40"/>
      <c r="B123" s="41"/>
      <c r="C123" s="42"/>
      <c r="D123" s="42"/>
      <c r="E123" s="42"/>
      <c r="F123" s="42"/>
      <c r="G123" s="42"/>
      <c r="H123" s="42"/>
      <c r="I123" s="156"/>
      <c r="J123" s="42"/>
      <c r="K123" s="42"/>
      <c r="L123" s="65"/>
      <c r="S123" s="40"/>
      <c r="T123" s="40"/>
      <c r="U123" s="40"/>
      <c r="V123" s="40"/>
      <c r="W123" s="40"/>
      <c r="X123" s="40"/>
      <c r="Y123" s="40"/>
      <c r="Z123" s="40"/>
      <c r="AA123" s="40"/>
      <c r="AB123" s="40"/>
      <c r="AC123" s="40"/>
      <c r="AD123" s="40"/>
      <c r="AE123" s="40"/>
    </row>
    <row r="124" s="11" customFormat="1" ht="29.28" customHeight="1">
      <c r="A124" s="217"/>
      <c r="B124" s="218"/>
      <c r="C124" s="219" t="s">
        <v>169</v>
      </c>
      <c r="D124" s="220" t="s">
        <v>68</v>
      </c>
      <c r="E124" s="220" t="s">
        <v>64</v>
      </c>
      <c r="F124" s="220" t="s">
        <v>65</v>
      </c>
      <c r="G124" s="220" t="s">
        <v>170</v>
      </c>
      <c r="H124" s="220" t="s">
        <v>171</v>
      </c>
      <c r="I124" s="221" t="s">
        <v>172</v>
      </c>
      <c r="J124" s="220" t="s">
        <v>159</v>
      </c>
      <c r="K124" s="222" t="s">
        <v>173</v>
      </c>
      <c r="L124" s="223"/>
      <c r="M124" s="102" t="s">
        <v>1</v>
      </c>
      <c r="N124" s="103" t="s">
        <v>47</v>
      </c>
      <c r="O124" s="103" t="s">
        <v>174</v>
      </c>
      <c r="P124" s="103" t="s">
        <v>175</v>
      </c>
      <c r="Q124" s="103" t="s">
        <v>176</v>
      </c>
      <c r="R124" s="103" t="s">
        <v>177</v>
      </c>
      <c r="S124" s="103" t="s">
        <v>178</v>
      </c>
      <c r="T124" s="104" t="s">
        <v>179</v>
      </c>
      <c r="U124" s="217"/>
      <c r="V124" s="217"/>
      <c r="W124" s="217"/>
      <c r="X124" s="217"/>
      <c r="Y124" s="217"/>
      <c r="Z124" s="217"/>
      <c r="AA124" s="217"/>
      <c r="AB124" s="217"/>
      <c r="AC124" s="217"/>
      <c r="AD124" s="217"/>
      <c r="AE124" s="217"/>
    </row>
    <row r="125" s="2" customFormat="1" ht="22.8" customHeight="1">
      <c r="A125" s="40"/>
      <c r="B125" s="41"/>
      <c r="C125" s="109" t="s">
        <v>180</v>
      </c>
      <c r="D125" s="42"/>
      <c r="E125" s="42"/>
      <c r="F125" s="42"/>
      <c r="G125" s="42"/>
      <c r="H125" s="42"/>
      <c r="I125" s="156"/>
      <c r="J125" s="224">
        <f>BK125</f>
        <v>0</v>
      </c>
      <c r="K125" s="42"/>
      <c r="L125" s="46"/>
      <c r="M125" s="105"/>
      <c r="N125" s="225"/>
      <c r="O125" s="106"/>
      <c r="P125" s="226">
        <f>P126+P311</f>
        <v>0</v>
      </c>
      <c r="Q125" s="106"/>
      <c r="R125" s="226">
        <f>R126+R311</f>
        <v>1056.7016020900003</v>
      </c>
      <c r="S125" s="106"/>
      <c r="T125" s="227">
        <f>T126+T311</f>
        <v>3.4392</v>
      </c>
      <c r="U125" s="40"/>
      <c r="V125" s="40"/>
      <c r="W125" s="40"/>
      <c r="X125" s="40"/>
      <c r="Y125" s="40"/>
      <c r="Z125" s="40"/>
      <c r="AA125" s="40"/>
      <c r="AB125" s="40"/>
      <c r="AC125" s="40"/>
      <c r="AD125" s="40"/>
      <c r="AE125" s="40"/>
      <c r="AT125" s="18" t="s">
        <v>82</v>
      </c>
      <c r="AU125" s="18" t="s">
        <v>161</v>
      </c>
      <c r="BK125" s="228">
        <f>BK126+BK311</f>
        <v>0</v>
      </c>
    </row>
    <row r="126" s="12" customFormat="1" ht="25.92" customHeight="1">
      <c r="A126" s="12"/>
      <c r="B126" s="229"/>
      <c r="C126" s="230"/>
      <c r="D126" s="231" t="s">
        <v>82</v>
      </c>
      <c r="E126" s="232" t="s">
        <v>264</v>
      </c>
      <c r="F126" s="232" t="s">
        <v>265</v>
      </c>
      <c r="G126" s="230"/>
      <c r="H126" s="230"/>
      <c r="I126" s="233"/>
      <c r="J126" s="234">
        <f>BK126</f>
        <v>0</v>
      </c>
      <c r="K126" s="230"/>
      <c r="L126" s="235"/>
      <c r="M126" s="236"/>
      <c r="N126" s="237"/>
      <c r="O126" s="237"/>
      <c r="P126" s="238">
        <f>P127+P193+P203+P294+P301+P309</f>
        <v>0</v>
      </c>
      <c r="Q126" s="237"/>
      <c r="R126" s="238">
        <f>R127+R193+R203+R294+R301+R309</f>
        <v>1042.0946020900003</v>
      </c>
      <c r="S126" s="237"/>
      <c r="T126" s="239">
        <f>T127+T193+T203+T294+T301+T309</f>
        <v>3.4392</v>
      </c>
      <c r="U126" s="12"/>
      <c r="V126" s="12"/>
      <c r="W126" s="12"/>
      <c r="X126" s="12"/>
      <c r="Y126" s="12"/>
      <c r="Z126" s="12"/>
      <c r="AA126" s="12"/>
      <c r="AB126" s="12"/>
      <c r="AC126" s="12"/>
      <c r="AD126" s="12"/>
      <c r="AE126" s="12"/>
      <c r="AR126" s="240" t="s">
        <v>91</v>
      </c>
      <c r="AT126" s="241" t="s">
        <v>82</v>
      </c>
      <c r="AU126" s="241" t="s">
        <v>83</v>
      </c>
      <c r="AY126" s="240" t="s">
        <v>184</v>
      </c>
      <c r="BK126" s="242">
        <f>BK127+BK193+BK203+BK294+BK301+BK309</f>
        <v>0</v>
      </c>
    </row>
    <row r="127" s="12" customFormat="1" ht="22.8" customHeight="1">
      <c r="A127" s="12"/>
      <c r="B127" s="229"/>
      <c r="C127" s="230"/>
      <c r="D127" s="231" t="s">
        <v>82</v>
      </c>
      <c r="E127" s="243" t="s">
        <v>99</v>
      </c>
      <c r="F127" s="243" t="s">
        <v>524</v>
      </c>
      <c r="G127" s="230"/>
      <c r="H127" s="230"/>
      <c r="I127" s="233"/>
      <c r="J127" s="244">
        <f>BK127</f>
        <v>0</v>
      </c>
      <c r="K127" s="230"/>
      <c r="L127" s="235"/>
      <c r="M127" s="236"/>
      <c r="N127" s="237"/>
      <c r="O127" s="237"/>
      <c r="P127" s="238">
        <f>SUM(P128:P192)</f>
        <v>0</v>
      </c>
      <c r="Q127" s="237"/>
      <c r="R127" s="238">
        <f>SUM(R128:R192)</f>
        <v>366.62747100000001</v>
      </c>
      <c r="S127" s="237"/>
      <c r="T127" s="239">
        <f>SUM(T128:T192)</f>
        <v>0</v>
      </c>
      <c r="U127" s="12"/>
      <c r="V127" s="12"/>
      <c r="W127" s="12"/>
      <c r="X127" s="12"/>
      <c r="Y127" s="12"/>
      <c r="Z127" s="12"/>
      <c r="AA127" s="12"/>
      <c r="AB127" s="12"/>
      <c r="AC127" s="12"/>
      <c r="AD127" s="12"/>
      <c r="AE127" s="12"/>
      <c r="AR127" s="240" t="s">
        <v>91</v>
      </c>
      <c r="AT127" s="241" t="s">
        <v>82</v>
      </c>
      <c r="AU127" s="241" t="s">
        <v>91</v>
      </c>
      <c r="AY127" s="240" t="s">
        <v>184</v>
      </c>
      <c r="BK127" s="242">
        <f>SUM(BK128:BK192)</f>
        <v>0</v>
      </c>
    </row>
    <row r="128" s="2" customFormat="1" ht="16.5" customHeight="1">
      <c r="A128" s="40"/>
      <c r="B128" s="41"/>
      <c r="C128" s="245" t="s">
        <v>91</v>
      </c>
      <c r="D128" s="245" t="s">
        <v>187</v>
      </c>
      <c r="E128" s="246" t="s">
        <v>3025</v>
      </c>
      <c r="F128" s="247" t="s">
        <v>3026</v>
      </c>
      <c r="G128" s="248" t="s">
        <v>319</v>
      </c>
      <c r="H128" s="249">
        <v>3.52</v>
      </c>
      <c r="I128" s="250"/>
      <c r="J128" s="251">
        <f>ROUND(I128*H128,2)</f>
        <v>0</v>
      </c>
      <c r="K128" s="247" t="s">
        <v>191</v>
      </c>
      <c r="L128" s="46"/>
      <c r="M128" s="252" t="s">
        <v>1</v>
      </c>
      <c r="N128" s="253" t="s">
        <v>49</v>
      </c>
      <c r="O128" s="93"/>
      <c r="P128" s="254">
        <f>O128*H128</f>
        <v>0</v>
      </c>
      <c r="Q128" s="254">
        <v>2.45329</v>
      </c>
      <c r="R128" s="254">
        <f>Q128*H128</f>
        <v>8.6355807999999996</v>
      </c>
      <c r="S128" s="254">
        <v>0</v>
      </c>
      <c r="T128" s="255">
        <f>S128*H128</f>
        <v>0</v>
      </c>
      <c r="U128" s="40"/>
      <c r="V128" s="40"/>
      <c r="W128" s="40"/>
      <c r="X128" s="40"/>
      <c r="Y128" s="40"/>
      <c r="Z128" s="40"/>
      <c r="AA128" s="40"/>
      <c r="AB128" s="40"/>
      <c r="AC128" s="40"/>
      <c r="AD128" s="40"/>
      <c r="AE128" s="40"/>
      <c r="AR128" s="256" t="s">
        <v>196</v>
      </c>
      <c r="AT128" s="256" t="s">
        <v>187</v>
      </c>
      <c r="AU128" s="256" t="s">
        <v>99</v>
      </c>
      <c r="AY128" s="18" t="s">
        <v>184</v>
      </c>
      <c r="BE128" s="257">
        <f>IF(N128="základní",J128,0)</f>
        <v>0</v>
      </c>
      <c r="BF128" s="257">
        <f>IF(N128="snížená",J128,0)</f>
        <v>0</v>
      </c>
      <c r="BG128" s="257">
        <f>IF(N128="zákl. přenesená",J128,0)</f>
        <v>0</v>
      </c>
      <c r="BH128" s="257">
        <f>IF(N128="sníž. přenesená",J128,0)</f>
        <v>0</v>
      </c>
      <c r="BI128" s="257">
        <f>IF(N128="nulová",J128,0)</f>
        <v>0</v>
      </c>
      <c r="BJ128" s="18" t="s">
        <v>99</v>
      </c>
      <c r="BK128" s="257">
        <f>ROUND(I128*H128,2)</f>
        <v>0</v>
      </c>
      <c r="BL128" s="18" t="s">
        <v>196</v>
      </c>
      <c r="BM128" s="256" t="s">
        <v>3027</v>
      </c>
    </row>
    <row r="129" s="15" customFormat="1">
      <c r="A129" s="15"/>
      <c r="B129" s="288"/>
      <c r="C129" s="289"/>
      <c r="D129" s="258" t="s">
        <v>271</v>
      </c>
      <c r="E129" s="290" t="s">
        <v>1</v>
      </c>
      <c r="F129" s="291" t="s">
        <v>3028</v>
      </c>
      <c r="G129" s="289"/>
      <c r="H129" s="290" t="s">
        <v>1</v>
      </c>
      <c r="I129" s="292"/>
      <c r="J129" s="289"/>
      <c r="K129" s="289"/>
      <c r="L129" s="293"/>
      <c r="M129" s="294"/>
      <c r="N129" s="295"/>
      <c r="O129" s="295"/>
      <c r="P129" s="295"/>
      <c r="Q129" s="295"/>
      <c r="R129" s="295"/>
      <c r="S129" s="295"/>
      <c r="T129" s="296"/>
      <c r="U129" s="15"/>
      <c r="V129" s="15"/>
      <c r="W129" s="15"/>
      <c r="X129" s="15"/>
      <c r="Y129" s="15"/>
      <c r="Z129" s="15"/>
      <c r="AA129" s="15"/>
      <c r="AB129" s="15"/>
      <c r="AC129" s="15"/>
      <c r="AD129" s="15"/>
      <c r="AE129" s="15"/>
      <c r="AT129" s="297" t="s">
        <v>271</v>
      </c>
      <c r="AU129" s="297" t="s">
        <v>99</v>
      </c>
      <c r="AV129" s="15" t="s">
        <v>91</v>
      </c>
      <c r="AW129" s="15" t="s">
        <v>38</v>
      </c>
      <c r="AX129" s="15" t="s">
        <v>83</v>
      </c>
      <c r="AY129" s="297" t="s">
        <v>184</v>
      </c>
    </row>
    <row r="130" s="13" customFormat="1">
      <c r="A130" s="13"/>
      <c r="B130" s="266"/>
      <c r="C130" s="267"/>
      <c r="D130" s="258" t="s">
        <v>271</v>
      </c>
      <c r="E130" s="268" t="s">
        <v>1</v>
      </c>
      <c r="F130" s="269" t="s">
        <v>3029</v>
      </c>
      <c r="G130" s="267"/>
      <c r="H130" s="270">
        <v>3.52</v>
      </c>
      <c r="I130" s="271"/>
      <c r="J130" s="267"/>
      <c r="K130" s="267"/>
      <c r="L130" s="272"/>
      <c r="M130" s="273"/>
      <c r="N130" s="274"/>
      <c r="O130" s="274"/>
      <c r="P130" s="274"/>
      <c r="Q130" s="274"/>
      <c r="R130" s="274"/>
      <c r="S130" s="274"/>
      <c r="T130" s="275"/>
      <c r="U130" s="13"/>
      <c r="V130" s="13"/>
      <c r="W130" s="13"/>
      <c r="X130" s="13"/>
      <c r="Y130" s="13"/>
      <c r="Z130" s="13"/>
      <c r="AA130" s="13"/>
      <c r="AB130" s="13"/>
      <c r="AC130" s="13"/>
      <c r="AD130" s="13"/>
      <c r="AE130" s="13"/>
      <c r="AT130" s="276" t="s">
        <v>271</v>
      </c>
      <c r="AU130" s="276" t="s">
        <v>99</v>
      </c>
      <c r="AV130" s="13" t="s">
        <v>99</v>
      </c>
      <c r="AW130" s="13" t="s">
        <v>38</v>
      </c>
      <c r="AX130" s="13" t="s">
        <v>83</v>
      </c>
      <c r="AY130" s="276" t="s">
        <v>184</v>
      </c>
    </row>
    <row r="131" s="14" customFormat="1">
      <c r="A131" s="14"/>
      <c r="B131" s="277"/>
      <c r="C131" s="278"/>
      <c r="D131" s="258" t="s">
        <v>271</v>
      </c>
      <c r="E131" s="279" t="s">
        <v>1</v>
      </c>
      <c r="F131" s="280" t="s">
        <v>273</v>
      </c>
      <c r="G131" s="278"/>
      <c r="H131" s="281">
        <v>3.52</v>
      </c>
      <c r="I131" s="282"/>
      <c r="J131" s="278"/>
      <c r="K131" s="278"/>
      <c r="L131" s="283"/>
      <c r="M131" s="284"/>
      <c r="N131" s="285"/>
      <c r="O131" s="285"/>
      <c r="P131" s="285"/>
      <c r="Q131" s="285"/>
      <c r="R131" s="285"/>
      <c r="S131" s="285"/>
      <c r="T131" s="286"/>
      <c r="U131" s="14"/>
      <c r="V131" s="14"/>
      <c r="W131" s="14"/>
      <c r="X131" s="14"/>
      <c r="Y131" s="14"/>
      <c r="Z131" s="14"/>
      <c r="AA131" s="14"/>
      <c r="AB131" s="14"/>
      <c r="AC131" s="14"/>
      <c r="AD131" s="14"/>
      <c r="AE131" s="14"/>
      <c r="AT131" s="287" t="s">
        <v>271</v>
      </c>
      <c r="AU131" s="287" t="s">
        <v>99</v>
      </c>
      <c r="AV131" s="14" t="s">
        <v>196</v>
      </c>
      <c r="AW131" s="14" t="s">
        <v>38</v>
      </c>
      <c r="AX131" s="14" t="s">
        <v>91</v>
      </c>
      <c r="AY131" s="287" t="s">
        <v>184</v>
      </c>
    </row>
    <row r="132" s="2" customFormat="1" ht="16.5" customHeight="1">
      <c r="A132" s="40"/>
      <c r="B132" s="41"/>
      <c r="C132" s="245" t="s">
        <v>99</v>
      </c>
      <c r="D132" s="245" t="s">
        <v>187</v>
      </c>
      <c r="E132" s="246" t="s">
        <v>3030</v>
      </c>
      <c r="F132" s="247" t="s">
        <v>3031</v>
      </c>
      <c r="G132" s="248" t="s">
        <v>319</v>
      </c>
      <c r="H132" s="249">
        <v>55.649999999999999</v>
      </c>
      <c r="I132" s="250"/>
      <c r="J132" s="251">
        <f>ROUND(I132*H132,2)</f>
        <v>0</v>
      </c>
      <c r="K132" s="247" t="s">
        <v>191</v>
      </c>
      <c r="L132" s="46"/>
      <c r="M132" s="252" t="s">
        <v>1</v>
      </c>
      <c r="N132" s="253" t="s">
        <v>49</v>
      </c>
      <c r="O132" s="93"/>
      <c r="P132" s="254">
        <f>O132*H132</f>
        <v>0</v>
      </c>
      <c r="Q132" s="254">
        <v>2.4746100000000002</v>
      </c>
      <c r="R132" s="254">
        <f>Q132*H132</f>
        <v>137.71204650000001</v>
      </c>
      <c r="S132" s="254">
        <v>0</v>
      </c>
      <c r="T132" s="255">
        <f>S132*H132</f>
        <v>0</v>
      </c>
      <c r="U132" s="40"/>
      <c r="V132" s="40"/>
      <c r="W132" s="40"/>
      <c r="X132" s="40"/>
      <c r="Y132" s="40"/>
      <c r="Z132" s="40"/>
      <c r="AA132" s="40"/>
      <c r="AB132" s="40"/>
      <c r="AC132" s="40"/>
      <c r="AD132" s="40"/>
      <c r="AE132" s="40"/>
      <c r="AR132" s="256" t="s">
        <v>196</v>
      </c>
      <c r="AT132" s="256" t="s">
        <v>187</v>
      </c>
      <c r="AU132" s="256" t="s">
        <v>99</v>
      </c>
      <c r="AY132" s="18" t="s">
        <v>184</v>
      </c>
      <c r="BE132" s="257">
        <f>IF(N132="základní",J132,0)</f>
        <v>0</v>
      </c>
      <c r="BF132" s="257">
        <f>IF(N132="snížená",J132,0)</f>
        <v>0</v>
      </c>
      <c r="BG132" s="257">
        <f>IF(N132="zákl. přenesená",J132,0)</f>
        <v>0</v>
      </c>
      <c r="BH132" s="257">
        <f>IF(N132="sníž. přenesená",J132,0)</f>
        <v>0</v>
      </c>
      <c r="BI132" s="257">
        <f>IF(N132="nulová",J132,0)</f>
        <v>0</v>
      </c>
      <c r="BJ132" s="18" t="s">
        <v>99</v>
      </c>
      <c r="BK132" s="257">
        <f>ROUND(I132*H132,2)</f>
        <v>0</v>
      </c>
      <c r="BL132" s="18" t="s">
        <v>196</v>
      </c>
      <c r="BM132" s="256" t="s">
        <v>3032</v>
      </c>
    </row>
    <row r="133" s="15" customFormat="1">
      <c r="A133" s="15"/>
      <c r="B133" s="288"/>
      <c r="C133" s="289"/>
      <c r="D133" s="258" t="s">
        <v>271</v>
      </c>
      <c r="E133" s="290" t="s">
        <v>1</v>
      </c>
      <c r="F133" s="291" t="s">
        <v>3028</v>
      </c>
      <c r="G133" s="289"/>
      <c r="H133" s="290" t="s">
        <v>1</v>
      </c>
      <c r="I133" s="292"/>
      <c r="J133" s="289"/>
      <c r="K133" s="289"/>
      <c r="L133" s="293"/>
      <c r="M133" s="294"/>
      <c r="N133" s="295"/>
      <c r="O133" s="295"/>
      <c r="P133" s="295"/>
      <c r="Q133" s="295"/>
      <c r="R133" s="295"/>
      <c r="S133" s="295"/>
      <c r="T133" s="296"/>
      <c r="U133" s="15"/>
      <c r="V133" s="15"/>
      <c r="W133" s="15"/>
      <c r="X133" s="15"/>
      <c r="Y133" s="15"/>
      <c r="Z133" s="15"/>
      <c r="AA133" s="15"/>
      <c r="AB133" s="15"/>
      <c r="AC133" s="15"/>
      <c r="AD133" s="15"/>
      <c r="AE133" s="15"/>
      <c r="AT133" s="297" t="s">
        <v>271</v>
      </c>
      <c r="AU133" s="297" t="s">
        <v>99</v>
      </c>
      <c r="AV133" s="15" t="s">
        <v>91</v>
      </c>
      <c r="AW133" s="15" t="s">
        <v>38</v>
      </c>
      <c r="AX133" s="15" t="s">
        <v>83</v>
      </c>
      <c r="AY133" s="297" t="s">
        <v>184</v>
      </c>
    </row>
    <row r="134" s="13" customFormat="1">
      <c r="A134" s="13"/>
      <c r="B134" s="266"/>
      <c r="C134" s="267"/>
      <c r="D134" s="258" t="s">
        <v>271</v>
      </c>
      <c r="E134" s="268" t="s">
        <v>1</v>
      </c>
      <c r="F134" s="269" t="s">
        <v>3033</v>
      </c>
      <c r="G134" s="267"/>
      <c r="H134" s="270">
        <v>55.649999999999999</v>
      </c>
      <c r="I134" s="271"/>
      <c r="J134" s="267"/>
      <c r="K134" s="267"/>
      <c r="L134" s="272"/>
      <c r="M134" s="273"/>
      <c r="N134" s="274"/>
      <c r="O134" s="274"/>
      <c r="P134" s="274"/>
      <c r="Q134" s="274"/>
      <c r="R134" s="274"/>
      <c r="S134" s="274"/>
      <c r="T134" s="275"/>
      <c r="U134" s="13"/>
      <c r="V134" s="13"/>
      <c r="W134" s="13"/>
      <c r="X134" s="13"/>
      <c r="Y134" s="13"/>
      <c r="Z134" s="13"/>
      <c r="AA134" s="13"/>
      <c r="AB134" s="13"/>
      <c r="AC134" s="13"/>
      <c r="AD134" s="13"/>
      <c r="AE134" s="13"/>
      <c r="AT134" s="276" t="s">
        <v>271</v>
      </c>
      <c r="AU134" s="276" t="s">
        <v>99</v>
      </c>
      <c r="AV134" s="13" t="s">
        <v>99</v>
      </c>
      <c r="AW134" s="13" t="s">
        <v>38</v>
      </c>
      <c r="AX134" s="13" t="s">
        <v>83</v>
      </c>
      <c r="AY134" s="276" t="s">
        <v>184</v>
      </c>
    </row>
    <row r="135" s="14" customFormat="1">
      <c r="A135" s="14"/>
      <c r="B135" s="277"/>
      <c r="C135" s="278"/>
      <c r="D135" s="258" t="s">
        <v>271</v>
      </c>
      <c r="E135" s="279" t="s">
        <v>1</v>
      </c>
      <c r="F135" s="280" t="s">
        <v>273</v>
      </c>
      <c r="G135" s="278"/>
      <c r="H135" s="281">
        <v>55.649999999999999</v>
      </c>
      <c r="I135" s="282"/>
      <c r="J135" s="278"/>
      <c r="K135" s="278"/>
      <c r="L135" s="283"/>
      <c r="M135" s="284"/>
      <c r="N135" s="285"/>
      <c r="O135" s="285"/>
      <c r="P135" s="285"/>
      <c r="Q135" s="285"/>
      <c r="R135" s="285"/>
      <c r="S135" s="285"/>
      <c r="T135" s="286"/>
      <c r="U135" s="14"/>
      <c r="V135" s="14"/>
      <c r="W135" s="14"/>
      <c r="X135" s="14"/>
      <c r="Y135" s="14"/>
      <c r="Z135" s="14"/>
      <c r="AA135" s="14"/>
      <c r="AB135" s="14"/>
      <c r="AC135" s="14"/>
      <c r="AD135" s="14"/>
      <c r="AE135" s="14"/>
      <c r="AT135" s="287" t="s">
        <v>271</v>
      </c>
      <c r="AU135" s="287" t="s">
        <v>99</v>
      </c>
      <c r="AV135" s="14" t="s">
        <v>196</v>
      </c>
      <c r="AW135" s="14" t="s">
        <v>38</v>
      </c>
      <c r="AX135" s="14" t="s">
        <v>91</v>
      </c>
      <c r="AY135" s="287" t="s">
        <v>184</v>
      </c>
    </row>
    <row r="136" s="2" customFormat="1" ht="16.5" customHeight="1">
      <c r="A136" s="40"/>
      <c r="B136" s="41"/>
      <c r="C136" s="245" t="s">
        <v>278</v>
      </c>
      <c r="D136" s="245" t="s">
        <v>187</v>
      </c>
      <c r="E136" s="246" t="s">
        <v>3034</v>
      </c>
      <c r="F136" s="247" t="s">
        <v>3035</v>
      </c>
      <c r="G136" s="248" t="s">
        <v>269</v>
      </c>
      <c r="H136" s="249">
        <v>39.850000000000001</v>
      </c>
      <c r="I136" s="250"/>
      <c r="J136" s="251">
        <f>ROUND(I136*H136,2)</f>
        <v>0</v>
      </c>
      <c r="K136" s="247" t="s">
        <v>191</v>
      </c>
      <c r="L136" s="46"/>
      <c r="M136" s="252" t="s">
        <v>1</v>
      </c>
      <c r="N136" s="253" t="s">
        <v>49</v>
      </c>
      <c r="O136" s="93"/>
      <c r="P136" s="254">
        <f>O136*H136</f>
        <v>0</v>
      </c>
      <c r="Q136" s="254">
        <v>0.00247</v>
      </c>
      <c r="R136" s="254">
        <f>Q136*H136</f>
        <v>0.098429500000000003</v>
      </c>
      <c r="S136" s="254">
        <v>0</v>
      </c>
      <c r="T136" s="255">
        <f>S136*H136</f>
        <v>0</v>
      </c>
      <c r="U136" s="40"/>
      <c r="V136" s="40"/>
      <c r="W136" s="40"/>
      <c r="X136" s="40"/>
      <c r="Y136" s="40"/>
      <c r="Z136" s="40"/>
      <c r="AA136" s="40"/>
      <c r="AB136" s="40"/>
      <c r="AC136" s="40"/>
      <c r="AD136" s="40"/>
      <c r="AE136" s="40"/>
      <c r="AR136" s="256" t="s">
        <v>196</v>
      </c>
      <c r="AT136" s="256" t="s">
        <v>187</v>
      </c>
      <c r="AU136" s="256" t="s">
        <v>99</v>
      </c>
      <c r="AY136" s="18" t="s">
        <v>184</v>
      </c>
      <c r="BE136" s="257">
        <f>IF(N136="základní",J136,0)</f>
        <v>0</v>
      </c>
      <c r="BF136" s="257">
        <f>IF(N136="snížená",J136,0)</f>
        <v>0</v>
      </c>
      <c r="BG136" s="257">
        <f>IF(N136="zákl. přenesená",J136,0)</f>
        <v>0</v>
      </c>
      <c r="BH136" s="257">
        <f>IF(N136="sníž. přenesená",J136,0)</f>
        <v>0</v>
      </c>
      <c r="BI136" s="257">
        <f>IF(N136="nulová",J136,0)</f>
        <v>0</v>
      </c>
      <c r="BJ136" s="18" t="s">
        <v>99</v>
      </c>
      <c r="BK136" s="257">
        <f>ROUND(I136*H136,2)</f>
        <v>0</v>
      </c>
      <c r="BL136" s="18" t="s">
        <v>196</v>
      </c>
      <c r="BM136" s="256" t="s">
        <v>3036</v>
      </c>
    </row>
    <row r="137" s="15" customFormat="1">
      <c r="A137" s="15"/>
      <c r="B137" s="288"/>
      <c r="C137" s="289"/>
      <c r="D137" s="258" t="s">
        <v>271</v>
      </c>
      <c r="E137" s="290" t="s">
        <v>1</v>
      </c>
      <c r="F137" s="291" t="s">
        <v>3028</v>
      </c>
      <c r="G137" s="289"/>
      <c r="H137" s="290" t="s">
        <v>1</v>
      </c>
      <c r="I137" s="292"/>
      <c r="J137" s="289"/>
      <c r="K137" s="289"/>
      <c r="L137" s="293"/>
      <c r="M137" s="294"/>
      <c r="N137" s="295"/>
      <c r="O137" s="295"/>
      <c r="P137" s="295"/>
      <c r="Q137" s="295"/>
      <c r="R137" s="295"/>
      <c r="S137" s="295"/>
      <c r="T137" s="296"/>
      <c r="U137" s="15"/>
      <c r="V137" s="15"/>
      <c r="W137" s="15"/>
      <c r="X137" s="15"/>
      <c r="Y137" s="15"/>
      <c r="Z137" s="15"/>
      <c r="AA137" s="15"/>
      <c r="AB137" s="15"/>
      <c r="AC137" s="15"/>
      <c r="AD137" s="15"/>
      <c r="AE137" s="15"/>
      <c r="AT137" s="297" t="s">
        <v>271</v>
      </c>
      <c r="AU137" s="297" t="s">
        <v>99</v>
      </c>
      <c r="AV137" s="15" t="s">
        <v>91</v>
      </c>
      <c r="AW137" s="15" t="s">
        <v>38</v>
      </c>
      <c r="AX137" s="15" t="s">
        <v>83</v>
      </c>
      <c r="AY137" s="297" t="s">
        <v>184</v>
      </c>
    </row>
    <row r="138" s="13" customFormat="1">
      <c r="A138" s="13"/>
      <c r="B138" s="266"/>
      <c r="C138" s="267"/>
      <c r="D138" s="258" t="s">
        <v>271</v>
      </c>
      <c r="E138" s="268" t="s">
        <v>1</v>
      </c>
      <c r="F138" s="269" t="s">
        <v>3037</v>
      </c>
      <c r="G138" s="267"/>
      <c r="H138" s="270">
        <v>33.350000000000001</v>
      </c>
      <c r="I138" s="271"/>
      <c r="J138" s="267"/>
      <c r="K138" s="267"/>
      <c r="L138" s="272"/>
      <c r="M138" s="273"/>
      <c r="N138" s="274"/>
      <c r="O138" s="274"/>
      <c r="P138" s="274"/>
      <c r="Q138" s="274"/>
      <c r="R138" s="274"/>
      <c r="S138" s="274"/>
      <c r="T138" s="275"/>
      <c r="U138" s="13"/>
      <c r="V138" s="13"/>
      <c r="W138" s="13"/>
      <c r="X138" s="13"/>
      <c r="Y138" s="13"/>
      <c r="Z138" s="13"/>
      <c r="AA138" s="13"/>
      <c r="AB138" s="13"/>
      <c r="AC138" s="13"/>
      <c r="AD138" s="13"/>
      <c r="AE138" s="13"/>
      <c r="AT138" s="276" t="s">
        <v>271</v>
      </c>
      <c r="AU138" s="276" t="s">
        <v>99</v>
      </c>
      <c r="AV138" s="13" t="s">
        <v>99</v>
      </c>
      <c r="AW138" s="13" t="s">
        <v>38</v>
      </c>
      <c r="AX138" s="13" t="s">
        <v>83</v>
      </c>
      <c r="AY138" s="276" t="s">
        <v>184</v>
      </c>
    </row>
    <row r="139" s="13" customFormat="1">
      <c r="A139" s="13"/>
      <c r="B139" s="266"/>
      <c r="C139" s="267"/>
      <c r="D139" s="258" t="s">
        <v>271</v>
      </c>
      <c r="E139" s="268" t="s">
        <v>1</v>
      </c>
      <c r="F139" s="269" t="s">
        <v>3038</v>
      </c>
      <c r="G139" s="267"/>
      <c r="H139" s="270">
        <v>6.5</v>
      </c>
      <c r="I139" s="271"/>
      <c r="J139" s="267"/>
      <c r="K139" s="267"/>
      <c r="L139" s="272"/>
      <c r="M139" s="273"/>
      <c r="N139" s="274"/>
      <c r="O139" s="274"/>
      <c r="P139" s="274"/>
      <c r="Q139" s="274"/>
      <c r="R139" s="274"/>
      <c r="S139" s="274"/>
      <c r="T139" s="275"/>
      <c r="U139" s="13"/>
      <c r="V139" s="13"/>
      <c r="W139" s="13"/>
      <c r="X139" s="13"/>
      <c r="Y139" s="13"/>
      <c r="Z139" s="13"/>
      <c r="AA139" s="13"/>
      <c r="AB139" s="13"/>
      <c r="AC139" s="13"/>
      <c r="AD139" s="13"/>
      <c r="AE139" s="13"/>
      <c r="AT139" s="276" t="s">
        <v>271</v>
      </c>
      <c r="AU139" s="276" t="s">
        <v>99</v>
      </c>
      <c r="AV139" s="13" t="s">
        <v>99</v>
      </c>
      <c r="AW139" s="13" t="s">
        <v>38</v>
      </c>
      <c r="AX139" s="13" t="s">
        <v>83</v>
      </c>
      <c r="AY139" s="276" t="s">
        <v>184</v>
      </c>
    </row>
    <row r="140" s="14" customFormat="1">
      <c r="A140" s="14"/>
      <c r="B140" s="277"/>
      <c r="C140" s="278"/>
      <c r="D140" s="258" t="s">
        <v>271</v>
      </c>
      <c r="E140" s="279" t="s">
        <v>1</v>
      </c>
      <c r="F140" s="280" t="s">
        <v>273</v>
      </c>
      <c r="G140" s="278"/>
      <c r="H140" s="281">
        <v>39.850000000000001</v>
      </c>
      <c r="I140" s="282"/>
      <c r="J140" s="278"/>
      <c r="K140" s="278"/>
      <c r="L140" s="283"/>
      <c r="M140" s="284"/>
      <c r="N140" s="285"/>
      <c r="O140" s="285"/>
      <c r="P140" s="285"/>
      <c r="Q140" s="285"/>
      <c r="R140" s="285"/>
      <c r="S140" s="285"/>
      <c r="T140" s="286"/>
      <c r="U140" s="14"/>
      <c r="V140" s="14"/>
      <c r="W140" s="14"/>
      <c r="X140" s="14"/>
      <c r="Y140" s="14"/>
      <c r="Z140" s="14"/>
      <c r="AA140" s="14"/>
      <c r="AB140" s="14"/>
      <c r="AC140" s="14"/>
      <c r="AD140" s="14"/>
      <c r="AE140" s="14"/>
      <c r="AT140" s="287" t="s">
        <v>271</v>
      </c>
      <c r="AU140" s="287" t="s">
        <v>99</v>
      </c>
      <c r="AV140" s="14" t="s">
        <v>196</v>
      </c>
      <c r="AW140" s="14" t="s">
        <v>38</v>
      </c>
      <c r="AX140" s="14" t="s">
        <v>91</v>
      </c>
      <c r="AY140" s="287" t="s">
        <v>184</v>
      </c>
    </row>
    <row r="141" s="2" customFormat="1" ht="16.5" customHeight="1">
      <c r="A141" s="40"/>
      <c r="B141" s="41"/>
      <c r="C141" s="245" t="s">
        <v>196</v>
      </c>
      <c r="D141" s="245" t="s">
        <v>187</v>
      </c>
      <c r="E141" s="246" t="s">
        <v>3039</v>
      </c>
      <c r="F141" s="247" t="s">
        <v>3040</v>
      </c>
      <c r="G141" s="248" t="s">
        <v>269</v>
      </c>
      <c r="H141" s="249">
        <v>39.850000000000001</v>
      </c>
      <c r="I141" s="250"/>
      <c r="J141" s="251">
        <f>ROUND(I141*H141,2)</f>
        <v>0</v>
      </c>
      <c r="K141" s="247" t="s">
        <v>191</v>
      </c>
      <c r="L141" s="46"/>
      <c r="M141" s="252" t="s">
        <v>1</v>
      </c>
      <c r="N141" s="253" t="s">
        <v>49</v>
      </c>
      <c r="O141" s="93"/>
      <c r="P141" s="254">
        <f>O141*H141</f>
        <v>0</v>
      </c>
      <c r="Q141" s="254">
        <v>0</v>
      </c>
      <c r="R141" s="254">
        <f>Q141*H141</f>
        <v>0</v>
      </c>
      <c r="S141" s="254">
        <v>0</v>
      </c>
      <c r="T141" s="255">
        <f>S141*H141</f>
        <v>0</v>
      </c>
      <c r="U141" s="40"/>
      <c r="V141" s="40"/>
      <c r="W141" s="40"/>
      <c r="X141" s="40"/>
      <c r="Y141" s="40"/>
      <c r="Z141" s="40"/>
      <c r="AA141" s="40"/>
      <c r="AB141" s="40"/>
      <c r="AC141" s="40"/>
      <c r="AD141" s="40"/>
      <c r="AE141" s="40"/>
      <c r="AR141" s="256" t="s">
        <v>196</v>
      </c>
      <c r="AT141" s="256" t="s">
        <v>187</v>
      </c>
      <c r="AU141" s="256" t="s">
        <v>99</v>
      </c>
      <c r="AY141" s="18" t="s">
        <v>184</v>
      </c>
      <c r="BE141" s="257">
        <f>IF(N141="základní",J141,0)</f>
        <v>0</v>
      </c>
      <c r="BF141" s="257">
        <f>IF(N141="snížená",J141,0)</f>
        <v>0</v>
      </c>
      <c r="BG141" s="257">
        <f>IF(N141="zákl. přenesená",J141,0)</f>
        <v>0</v>
      </c>
      <c r="BH141" s="257">
        <f>IF(N141="sníž. přenesená",J141,0)</f>
        <v>0</v>
      </c>
      <c r="BI141" s="257">
        <f>IF(N141="nulová",J141,0)</f>
        <v>0</v>
      </c>
      <c r="BJ141" s="18" t="s">
        <v>99</v>
      </c>
      <c r="BK141" s="257">
        <f>ROUND(I141*H141,2)</f>
        <v>0</v>
      </c>
      <c r="BL141" s="18" t="s">
        <v>196</v>
      </c>
      <c r="BM141" s="256" t="s">
        <v>3041</v>
      </c>
    </row>
    <row r="142" s="2" customFormat="1" ht="16.5" customHeight="1">
      <c r="A142" s="40"/>
      <c r="B142" s="41"/>
      <c r="C142" s="245" t="s">
        <v>183</v>
      </c>
      <c r="D142" s="245" t="s">
        <v>187</v>
      </c>
      <c r="E142" s="246" t="s">
        <v>3042</v>
      </c>
      <c r="F142" s="247" t="s">
        <v>3043</v>
      </c>
      <c r="G142" s="248" t="s">
        <v>389</v>
      </c>
      <c r="H142" s="249">
        <v>4.5519999999999996</v>
      </c>
      <c r="I142" s="250"/>
      <c r="J142" s="251">
        <f>ROUND(I142*H142,2)</f>
        <v>0</v>
      </c>
      <c r="K142" s="247" t="s">
        <v>191</v>
      </c>
      <c r="L142" s="46"/>
      <c r="M142" s="252" t="s">
        <v>1</v>
      </c>
      <c r="N142" s="253" t="s">
        <v>49</v>
      </c>
      <c r="O142" s="93"/>
      <c r="P142" s="254">
        <f>O142*H142</f>
        <v>0</v>
      </c>
      <c r="Q142" s="254">
        <v>1.0601700000000001</v>
      </c>
      <c r="R142" s="254">
        <f>Q142*H142</f>
        <v>4.82589384</v>
      </c>
      <c r="S142" s="254">
        <v>0</v>
      </c>
      <c r="T142" s="255">
        <f>S142*H142</f>
        <v>0</v>
      </c>
      <c r="U142" s="40"/>
      <c r="V142" s="40"/>
      <c r="W142" s="40"/>
      <c r="X142" s="40"/>
      <c r="Y142" s="40"/>
      <c r="Z142" s="40"/>
      <c r="AA142" s="40"/>
      <c r="AB142" s="40"/>
      <c r="AC142" s="40"/>
      <c r="AD142" s="40"/>
      <c r="AE142" s="40"/>
      <c r="AR142" s="256" t="s">
        <v>196</v>
      </c>
      <c r="AT142" s="256" t="s">
        <v>187</v>
      </c>
      <c r="AU142" s="256" t="s">
        <v>99</v>
      </c>
      <c r="AY142" s="18" t="s">
        <v>184</v>
      </c>
      <c r="BE142" s="257">
        <f>IF(N142="základní",J142,0)</f>
        <v>0</v>
      </c>
      <c r="BF142" s="257">
        <f>IF(N142="snížená",J142,0)</f>
        <v>0</v>
      </c>
      <c r="BG142" s="257">
        <f>IF(N142="zákl. přenesená",J142,0)</f>
        <v>0</v>
      </c>
      <c r="BH142" s="257">
        <f>IF(N142="sníž. přenesená",J142,0)</f>
        <v>0</v>
      </c>
      <c r="BI142" s="257">
        <f>IF(N142="nulová",J142,0)</f>
        <v>0</v>
      </c>
      <c r="BJ142" s="18" t="s">
        <v>99</v>
      </c>
      <c r="BK142" s="257">
        <f>ROUND(I142*H142,2)</f>
        <v>0</v>
      </c>
      <c r="BL142" s="18" t="s">
        <v>196</v>
      </c>
      <c r="BM142" s="256" t="s">
        <v>3044</v>
      </c>
    </row>
    <row r="143" s="15" customFormat="1">
      <c r="A143" s="15"/>
      <c r="B143" s="288"/>
      <c r="C143" s="289"/>
      <c r="D143" s="258" t="s">
        <v>271</v>
      </c>
      <c r="E143" s="290" t="s">
        <v>1</v>
      </c>
      <c r="F143" s="291" t="s">
        <v>3028</v>
      </c>
      <c r="G143" s="289"/>
      <c r="H143" s="290" t="s">
        <v>1</v>
      </c>
      <c r="I143" s="292"/>
      <c r="J143" s="289"/>
      <c r="K143" s="289"/>
      <c r="L143" s="293"/>
      <c r="M143" s="294"/>
      <c r="N143" s="295"/>
      <c r="O143" s="295"/>
      <c r="P143" s="295"/>
      <c r="Q143" s="295"/>
      <c r="R143" s="295"/>
      <c r="S143" s="295"/>
      <c r="T143" s="296"/>
      <c r="U143" s="15"/>
      <c r="V143" s="15"/>
      <c r="W143" s="15"/>
      <c r="X143" s="15"/>
      <c r="Y143" s="15"/>
      <c r="Z143" s="15"/>
      <c r="AA143" s="15"/>
      <c r="AB143" s="15"/>
      <c r="AC143" s="15"/>
      <c r="AD143" s="15"/>
      <c r="AE143" s="15"/>
      <c r="AT143" s="297" t="s">
        <v>271</v>
      </c>
      <c r="AU143" s="297" t="s">
        <v>99</v>
      </c>
      <c r="AV143" s="15" t="s">
        <v>91</v>
      </c>
      <c r="AW143" s="15" t="s">
        <v>38</v>
      </c>
      <c r="AX143" s="15" t="s">
        <v>83</v>
      </c>
      <c r="AY143" s="297" t="s">
        <v>184</v>
      </c>
    </row>
    <row r="144" s="13" customFormat="1">
      <c r="A144" s="13"/>
      <c r="B144" s="266"/>
      <c r="C144" s="267"/>
      <c r="D144" s="258" t="s">
        <v>271</v>
      </c>
      <c r="E144" s="268" t="s">
        <v>1</v>
      </c>
      <c r="F144" s="269" t="s">
        <v>3045</v>
      </c>
      <c r="G144" s="267"/>
      <c r="H144" s="270">
        <v>4.5519999999999996</v>
      </c>
      <c r="I144" s="271"/>
      <c r="J144" s="267"/>
      <c r="K144" s="267"/>
      <c r="L144" s="272"/>
      <c r="M144" s="273"/>
      <c r="N144" s="274"/>
      <c r="O144" s="274"/>
      <c r="P144" s="274"/>
      <c r="Q144" s="274"/>
      <c r="R144" s="274"/>
      <c r="S144" s="274"/>
      <c r="T144" s="275"/>
      <c r="U144" s="13"/>
      <c r="V144" s="13"/>
      <c r="W144" s="13"/>
      <c r="X144" s="13"/>
      <c r="Y144" s="13"/>
      <c r="Z144" s="13"/>
      <c r="AA144" s="13"/>
      <c r="AB144" s="13"/>
      <c r="AC144" s="13"/>
      <c r="AD144" s="13"/>
      <c r="AE144" s="13"/>
      <c r="AT144" s="276" t="s">
        <v>271</v>
      </c>
      <c r="AU144" s="276" t="s">
        <v>99</v>
      </c>
      <c r="AV144" s="13" t="s">
        <v>99</v>
      </c>
      <c r="AW144" s="13" t="s">
        <v>38</v>
      </c>
      <c r="AX144" s="13" t="s">
        <v>83</v>
      </c>
      <c r="AY144" s="276" t="s">
        <v>184</v>
      </c>
    </row>
    <row r="145" s="14" customFormat="1">
      <c r="A145" s="14"/>
      <c r="B145" s="277"/>
      <c r="C145" s="278"/>
      <c r="D145" s="258" t="s">
        <v>271</v>
      </c>
      <c r="E145" s="279" t="s">
        <v>1</v>
      </c>
      <c r="F145" s="280" t="s">
        <v>273</v>
      </c>
      <c r="G145" s="278"/>
      <c r="H145" s="281">
        <v>4.5519999999999996</v>
      </c>
      <c r="I145" s="282"/>
      <c r="J145" s="278"/>
      <c r="K145" s="278"/>
      <c r="L145" s="283"/>
      <c r="M145" s="284"/>
      <c r="N145" s="285"/>
      <c r="O145" s="285"/>
      <c r="P145" s="285"/>
      <c r="Q145" s="285"/>
      <c r="R145" s="285"/>
      <c r="S145" s="285"/>
      <c r="T145" s="286"/>
      <c r="U145" s="14"/>
      <c r="V145" s="14"/>
      <c r="W145" s="14"/>
      <c r="X145" s="14"/>
      <c r="Y145" s="14"/>
      <c r="Z145" s="14"/>
      <c r="AA145" s="14"/>
      <c r="AB145" s="14"/>
      <c r="AC145" s="14"/>
      <c r="AD145" s="14"/>
      <c r="AE145" s="14"/>
      <c r="AT145" s="287" t="s">
        <v>271</v>
      </c>
      <c r="AU145" s="287" t="s">
        <v>99</v>
      </c>
      <c r="AV145" s="14" t="s">
        <v>196</v>
      </c>
      <c r="AW145" s="14" t="s">
        <v>38</v>
      </c>
      <c r="AX145" s="14" t="s">
        <v>91</v>
      </c>
      <c r="AY145" s="287" t="s">
        <v>184</v>
      </c>
    </row>
    <row r="146" s="2" customFormat="1" ht="16.5" customHeight="1">
      <c r="A146" s="40"/>
      <c r="B146" s="41"/>
      <c r="C146" s="245" t="s">
        <v>205</v>
      </c>
      <c r="D146" s="245" t="s">
        <v>187</v>
      </c>
      <c r="E146" s="246" t="s">
        <v>3046</v>
      </c>
      <c r="F146" s="247" t="s">
        <v>3047</v>
      </c>
      <c r="G146" s="248" t="s">
        <v>319</v>
      </c>
      <c r="H146" s="249">
        <v>12.48</v>
      </c>
      <c r="I146" s="250"/>
      <c r="J146" s="251">
        <f>ROUND(I146*H146,2)</f>
        <v>0</v>
      </c>
      <c r="K146" s="247" t="s">
        <v>191</v>
      </c>
      <c r="L146" s="46"/>
      <c r="M146" s="252" t="s">
        <v>1</v>
      </c>
      <c r="N146" s="253" t="s">
        <v>49</v>
      </c>
      <c r="O146" s="93"/>
      <c r="P146" s="254">
        <f>O146*H146</f>
        <v>0</v>
      </c>
      <c r="Q146" s="254">
        <v>2.45329</v>
      </c>
      <c r="R146" s="254">
        <f>Q146*H146</f>
        <v>30.6170592</v>
      </c>
      <c r="S146" s="254">
        <v>0</v>
      </c>
      <c r="T146" s="255">
        <f>S146*H146</f>
        <v>0</v>
      </c>
      <c r="U146" s="40"/>
      <c r="V146" s="40"/>
      <c r="W146" s="40"/>
      <c r="X146" s="40"/>
      <c r="Y146" s="40"/>
      <c r="Z146" s="40"/>
      <c r="AA146" s="40"/>
      <c r="AB146" s="40"/>
      <c r="AC146" s="40"/>
      <c r="AD146" s="40"/>
      <c r="AE146" s="40"/>
      <c r="AR146" s="256" t="s">
        <v>196</v>
      </c>
      <c r="AT146" s="256" t="s">
        <v>187</v>
      </c>
      <c r="AU146" s="256" t="s">
        <v>99</v>
      </c>
      <c r="AY146" s="18" t="s">
        <v>184</v>
      </c>
      <c r="BE146" s="257">
        <f>IF(N146="základní",J146,0)</f>
        <v>0</v>
      </c>
      <c r="BF146" s="257">
        <f>IF(N146="snížená",J146,0)</f>
        <v>0</v>
      </c>
      <c r="BG146" s="257">
        <f>IF(N146="zákl. přenesená",J146,0)</f>
        <v>0</v>
      </c>
      <c r="BH146" s="257">
        <f>IF(N146="sníž. přenesená",J146,0)</f>
        <v>0</v>
      </c>
      <c r="BI146" s="257">
        <f>IF(N146="nulová",J146,0)</f>
        <v>0</v>
      </c>
      <c r="BJ146" s="18" t="s">
        <v>99</v>
      </c>
      <c r="BK146" s="257">
        <f>ROUND(I146*H146,2)</f>
        <v>0</v>
      </c>
      <c r="BL146" s="18" t="s">
        <v>196</v>
      </c>
      <c r="BM146" s="256" t="s">
        <v>3048</v>
      </c>
    </row>
    <row r="147" s="15" customFormat="1">
      <c r="A147" s="15"/>
      <c r="B147" s="288"/>
      <c r="C147" s="289"/>
      <c r="D147" s="258" t="s">
        <v>271</v>
      </c>
      <c r="E147" s="290" t="s">
        <v>1</v>
      </c>
      <c r="F147" s="291" t="s">
        <v>3028</v>
      </c>
      <c r="G147" s="289"/>
      <c r="H147" s="290" t="s">
        <v>1</v>
      </c>
      <c r="I147" s="292"/>
      <c r="J147" s="289"/>
      <c r="K147" s="289"/>
      <c r="L147" s="293"/>
      <c r="M147" s="294"/>
      <c r="N147" s="295"/>
      <c r="O147" s="295"/>
      <c r="P147" s="295"/>
      <c r="Q147" s="295"/>
      <c r="R147" s="295"/>
      <c r="S147" s="295"/>
      <c r="T147" s="296"/>
      <c r="U147" s="15"/>
      <c r="V147" s="15"/>
      <c r="W147" s="15"/>
      <c r="X147" s="15"/>
      <c r="Y147" s="15"/>
      <c r="Z147" s="15"/>
      <c r="AA147" s="15"/>
      <c r="AB147" s="15"/>
      <c r="AC147" s="15"/>
      <c r="AD147" s="15"/>
      <c r="AE147" s="15"/>
      <c r="AT147" s="297" t="s">
        <v>271</v>
      </c>
      <c r="AU147" s="297" t="s">
        <v>99</v>
      </c>
      <c r="AV147" s="15" t="s">
        <v>91</v>
      </c>
      <c r="AW147" s="15" t="s">
        <v>38</v>
      </c>
      <c r="AX147" s="15" t="s">
        <v>83</v>
      </c>
      <c r="AY147" s="297" t="s">
        <v>184</v>
      </c>
    </row>
    <row r="148" s="13" customFormat="1">
      <c r="A148" s="13"/>
      <c r="B148" s="266"/>
      <c r="C148" s="267"/>
      <c r="D148" s="258" t="s">
        <v>271</v>
      </c>
      <c r="E148" s="268" t="s">
        <v>1</v>
      </c>
      <c r="F148" s="269" t="s">
        <v>3049</v>
      </c>
      <c r="G148" s="267"/>
      <c r="H148" s="270">
        <v>12.48</v>
      </c>
      <c r="I148" s="271"/>
      <c r="J148" s="267"/>
      <c r="K148" s="267"/>
      <c r="L148" s="272"/>
      <c r="M148" s="273"/>
      <c r="N148" s="274"/>
      <c r="O148" s="274"/>
      <c r="P148" s="274"/>
      <c r="Q148" s="274"/>
      <c r="R148" s="274"/>
      <c r="S148" s="274"/>
      <c r="T148" s="275"/>
      <c r="U148" s="13"/>
      <c r="V148" s="13"/>
      <c r="W148" s="13"/>
      <c r="X148" s="13"/>
      <c r="Y148" s="13"/>
      <c r="Z148" s="13"/>
      <c r="AA148" s="13"/>
      <c r="AB148" s="13"/>
      <c r="AC148" s="13"/>
      <c r="AD148" s="13"/>
      <c r="AE148" s="13"/>
      <c r="AT148" s="276" t="s">
        <v>271</v>
      </c>
      <c r="AU148" s="276" t="s">
        <v>99</v>
      </c>
      <c r="AV148" s="13" t="s">
        <v>99</v>
      </c>
      <c r="AW148" s="13" t="s">
        <v>38</v>
      </c>
      <c r="AX148" s="13" t="s">
        <v>83</v>
      </c>
      <c r="AY148" s="276" t="s">
        <v>184</v>
      </c>
    </row>
    <row r="149" s="14" customFormat="1">
      <c r="A149" s="14"/>
      <c r="B149" s="277"/>
      <c r="C149" s="278"/>
      <c r="D149" s="258" t="s">
        <v>271</v>
      </c>
      <c r="E149" s="279" t="s">
        <v>1</v>
      </c>
      <c r="F149" s="280" t="s">
        <v>273</v>
      </c>
      <c r="G149" s="278"/>
      <c r="H149" s="281">
        <v>12.48</v>
      </c>
      <c r="I149" s="282"/>
      <c r="J149" s="278"/>
      <c r="K149" s="278"/>
      <c r="L149" s="283"/>
      <c r="M149" s="284"/>
      <c r="N149" s="285"/>
      <c r="O149" s="285"/>
      <c r="P149" s="285"/>
      <c r="Q149" s="285"/>
      <c r="R149" s="285"/>
      <c r="S149" s="285"/>
      <c r="T149" s="286"/>
      <c r="U149" s="14"/>
      <c r="V149" s="14"/>
      <c r="W149" s="14"/>
      <c r="X149" s="14"/>
      <c r="Y149" s="14"/>
      <c r="Z149" s="14"/>
      <c r="AA149" s="14"/>
      <c r="AB149" s="14"/>
      <c r="AC149" s="14"/>
      <c r="AD149" s="14"/>
      <c r="AE149" s="14"/>
      <c r="AT149" s="287" t="s">
        <v>271</v>
      </c>
      <c r="AU149" s="287" t="s">
        <v>99</v>
      </c>
      <c r="AV149" s="14" t="s">
        <v>196</v>
      </c>
      <c r="AW149" s="14" t="s">
        <v>38</v>
      </c>
      <c r="AX149" s="14" t="s">
        <v>91</v>
      </c>
      <c r="AY149" s="287" t="s">
        <v>184</v>
      </c>
    </row>
    <row r="150" s="2" customFormat="1" ht="16.5" customHeight="1">
      <c r="A150" s="40"/>
      <c r="B150" s="41"/>
      <c r="C150" s="245" t="s">
        <v>212</v>
      </c>
      <c r="D150" s="245" t="s">
        <v>187</v>
      </c>
      <c r="E150" s="246" t="s">
        <v>3050</v>
      </c>
      <c r="F150" s="247" t="s">
        <v>3051</v>
      </c>
      <c r="G150" s="248" t="s">
        <v>269</v>
      </c>
      <c r="H150" s="249">
        <v>34.649999999999999</v>
      </c>
      <c r="I150" s="250"/>
      <c r="J150" s="251">
        <f>ROUND(I150*H150,2)</f>
        <v>0</v>
      </c>
      <c r="K150" s="247" t="s">
        <v>191</v>
      </c>
      <c r="L150" s="46"/>
      <c r="M150" s="252" t="s">
        <v>1</v>
      </c>
      <c r="N150" s="253" t="s">
        <v>49</v>
      </c>
      <c r="O150" s="93"/>
      <c r="P150" s="254">
        <f>O150*H150</f>
        <v>0</v>
      </c>
      <c r="Q150" s="254">
        <v>0.0026900000000000001</v>
      </c>
      <c r="R150" s="254">
        <f>Q150*H150</f>
        <v>0.0932085</v>
      </c>
      <c r="S150" s="254">
        <v>0</v>
      </c>
      <c r="T150" s="255">
        <f>S150*H150</f>
        <v>0</v>
      </c>
      <c r="U150" s="40"/>
      <c r="V150" s="40"/>
      <c r="W150" s="40"/>
      <c r="X150" s="40"/>
      <c r="Y150" s="40"/>
      <c r="Z150" s="40"/>
      <c r="AA150" s="40"/>
      <c r="AB150" s="40"/>
      <c r="AC150" s="40"/>
      <c r="AD150" s="40"/>
      <c r="AE150" s="40"/>
      <c r="AR150" s="256" t="s">
        <v>196</v>
      </c>
      <c r="AT150" s="256" t="s">
        <v>187</v>
      </c>
      <c r="AU150" s="256" t="s">
        <v>99</v>
      </c>
      <c r="AY150" s="18" t="s">
        <v>184</v>
      </c>
      <c r="BE150" s="257">
        <f>IF(N150="základní",J150,0)</f>
        <v>0</v>
      </c>
      <c r="BF150" s="257">
        <f>IF(N150="snížená",J150,0)</f>
        <v>0</v>
      </c>
      <c r="BG150" s="257">
        <f>IF(N150="zákl. přenesená",J150,0)</f>
        <v>0</v>
      </c>
      <c r="BH150" s="257">
        <f>IF(N150="sníž. přenesená",J150,0)</f>
        <v>0</v>
      </c>
      <c r="BI150" s="257">
        <f>IF(N150="nulová",J150,0)</f>
        <v>0</v>
      </c>
      <c r="BJ150" s="18" t="s">
        <v>99</v>
      </c>
      <c r="BK150" s="257">
        <f>ROUND(I150*H150,2)</f>
        <v>0</v>
      </c>
      <c r="BL150" s="18" t="s">
        <v>196</v>
      </c>
      <c r="BM150" s="256" t="s">
        <v>3052</v>
      </c>
    </row>
    <row r="151" s="15" customFormat="1">
      <c r="A151" s="15"/>
      <c r="B151" s="288"/>
      <c r="C151" s="289"/>
      <c r="D151" s="258" t="s">
        <v>271</v>
      </c>
      <c r="E151" s="290" t="s">
        <v>1</v>
      </c>
      <c r="F151" s="291" t="s">
        <v>3028</v>
      </c>
      <c r="G151" s="289"/>
      <c r="H151" s="290" t="s">
        <v>1</v>
      </c>
      <c r="I151" s="292"/>
      <c r="J151" s="289"/>
      <c r="K151" s="289"/>
      <c r="L151" s="293"/>
      <c r="M151" s="294"/>
      <c r="N151" s="295"/>
      <c r="O151" s="295"/>
      <c r="P151" s="295"/>
      <c r="Q151" s="295"/>
      <c r="R151" s="295"/>
      <c r="S151" s="295"/>
      <c r="T151" s="296"/>
      <c r="U151" s="15"/>
      <c r="V151" s="15"/>
      <c r="W151" s="15"/>
      <c r="X151" s="15"/>
      <c r="Y151" s="15"/>
      <c r="Z151" s="15"/>
      <c r="AA151" s="15"/>
      <c r="AB151" s="15"/>
      <c r="AC151" s="15"/>
      <c r="AD151" s="15"/>
      <c r="AE151" s="15"/>
      <c r="AT151" s="297" t="s">
        <v>271</v>
      </c>
      <c r="AU151" s="297" t="s">
        <v>99</v>
      </c>
      <c r="AV151" s="15" t="s">
        <v>91</v>
      </c>
      <c r="AW151" s="15" t="s">
        <v>38</v>
      </c>
      <c r="AX151" s="15" t="s">
        <v>83</v>
      </c>
      <c r="AY151" s="297" t="s">
        <v>184</v>
      </c>
    </row>
    <row r="152" s="13" customFormat="1">
      <c r="A152" s="13"/>
      <c r="B152" s="266"/>
      <c r="C152" s="267"/>
      <c r="D152" s="258" t="s">
        <v>271</v>
      </c>
      <c r="E152" s="268" t="s">
        <v>1</v>
      </c>
      <c r="F152" s="269" t="s">
        <v>3053</v>
      </c>
      <c r="G152" s="267"/>
      <c r="H152" s="270">
        <v>34.649999999999999</v>
      </c>
      <c r="I152" s="271"/>
      <c r="J152" s="267"/>
      <c r="K152" s="267"/>
      <c r="L152" s="272"/>
      <c r="M152" s="273"/>
      <c r="N152" s="274"/>
      <c r="O152" s="274"/>
      <c r="P152" s="274"/>
      <c r="Q152" s="274"/>
      <c r="R152" s="274"/>
      <c r="S152" s="274"/>
      <c r="T152" s="275"/>
      <c r="U152" s="13"/>
      <c r="V152" s="13"/>
      <c r="W152" s="13"/>
      <c r="X152" s="13"/>
      <c r="Y152" s="13"/>
      <c r="Z152" s="13"/>
      <c r="AA152" s="13"/>
      <c r="AB152" s="13"/>
      <c r="AC152" s="13"/>
      <c r="AD152" s="13"/>
      <c r="AE152" s="13"/>
      <c r="AT152" s="276" t="s">
        <v>271</v>
      </c>
      <c r="AU152" s="276" t="s">
        <v>99</v>
      </c>
      <c r="AV152" s="13" t="s">
        <v>99</v>
      </c>
      <c r="AW152" s="13" t="s">
        <v>38</v>
      </c>
      <c r="AX152" s="13" t="s">
        <v>83</v>
      </c>
      <c r="AY152" s="276" t="s">
        <v>184</v>
      </c>
    </row>
    <row r="153" s="14" customFormat="1">
      <c r="A153" s="14"/>
      <c r="B153" s="277"/>
      <c r="C153" s="278"/>
      <c r="D153" s="258" t="s">
        <v>271</v>
      </c>
      <c r="E153" s="279" t="s">
        <v>1</v>
      </c>
      <c r="F153" s="280" t="s">
        <v>273</v>
      </c>
      <c r="G153" s="278"/>
      <c r="H153" s="281">
        <v>34.649999999999999</v>
      </c>
      <c r="I153" s="282"/>
      <c r="J153" s="278"/>
      <c r="K153" s="278"/>
      <c r="L153" s="283"/>
      <c r="M153" s="284"/>
      <c r="N153" s="285"/>
      <c r="O153" s="285"/>
      <c r="P153" s="285"/>
      <c r="Q153" s="285"/>
      <c r="R153" s="285"/>
      <c r="S153" s="285"/>
      <c r="T153" s="286"/>
      <c r="U153" s="14"/>
      <c r="V153" s="14"/>
      <c r="W153" s="14"/>
      <c r="X153" s="14"/>
      <c r="Y153" s="14"/>
      <c r="Z153" s="14"/>
      <c r="AA153" s="14"/>
      <c r="AB153" s="14"/>
      <c r="AC153" s="14"/>
      <c r="AD153" s="14"/>
      <c r="AE153" s="14"/>
      <c r="AT153" s="287" t="s">
        <v>271</v>
      </c>
      <c r="AU153" s="287" t="s">
        <v>99</v>
      </c>
      <c r="AV153" s="14" t="s">
        <v>196</v>
      </c>
      <c r="AW153" s="14" t="s">
        <v>38</v>
      </c>
      <c r="AX153" s="14" t="s">
        <v>91</v>
      </c>
      <c r="AY153" s="287" t="s">
        <v>184</v>
      </c>
    </row>
    <row r="154" s="2" customFormat="1" ht="16.5" customHeight="1">
      <c r="A154" s="40"/>
      <c r="B154" s="41"/>
      <c r="C154" s="245" t="s">
        <v>219</v>
      </c>
      <c r="D154" s="245" t="s">
        <v>187</v>
      </c>
      <c r="E154" s="246" t="s">
        <v>3054</v>
      </c>
      <c r="F154" s="247" t="s">
        <v>3055</v>
      </c>
      <c r="G154" s="248" t="s">
        <v>269</v>
      </c>
      <c r="H154" s="249">
        <v>34.649999999999999</v>
      </c>
      <c r="I154" s="250"/>
      <c r="J154" s="251">
        <f>ROUND(I154*H154,2)</f>
        <v>0</v>
      </c>
      <c r="K154" s="247" t="s">
        <v>191</v>
      </c>
      <c r="L154" s="46"/>
      <c r="M154" s="252" t="s">
        <v>1</v>
      </c>
      <c r="N154" s="253" t="s">
        <v>49</v>
      </c>
      <c r="O154" s="93"/>
      <c r="P154" s="254">
        <f>O154*H154</f>
        <v>0</v>
      </c>
      <c r="Q154" s="254">
        <v>0</v>
      </c>
      <c r="R154" s="254">
        <f>Q154*H154</f>
        <v>0</v>
      </c>
      <c r="S154" s="254">
        <v>0</v>
      </c>
      <c r="T154" s="255">
        <f>S154*H154</f>
        <v>0</v>
      </c>
      <c r="U154" s="40"/>
      <c r="V154" s="40"/>
      <c r="W154" s="40"/>
      <c r="X154" s="40"/>
      <c r="Y154" s="40"/>
      <c r="Z154" s="40"/>
      <c r="AA154" s="40"/>
      <c r="AB154" s="40"/>
      <c r="AC154" s="40"/>
      <c r="AD154" s="40"/>
      <c r="AE154" s="40"/>
      <c r="AR154" s="256" t="s">
        <v>196</v>
      </c>
      <c r="AT154" s="256" t="s">
        <v>187</v>
      </c>
      <c r="AU154" s="256" t="s">
        <v>99</v>
      </c>
      <c r="AY154" s="18" t="s">
        <v>184</v>
      </c>
      <c r="BE154" s="257">
        <f>IF(N154="základní",J154,0)</f>
        <v>0</v>
      </c>
      <c r="BF154" s="257">
        <f>IF(N154="snížená",J154,0)</f>
        <v>0</v>
      </c>
      <c r="BG154" s="257">
        <f>IF(N154="zákl. přenesená",J154,0)</f>
        <v>0</v>
      </c>
      <c r="BH154" s="257">
        <f>IF(N154="sníž. přenesená",J154,0)</f>
        <v>0</v>
      </c>
      <c r="BI154" s="257">
        <f>IF(N154="nulová",J154,0)</f>
        <v>0</v>
      </c>
      <c r="BJ154" s="18" t="s">
        <v>99</v>
      </c>
      <c r="BK154" s="257">
        <f>ROUND(I154*H154,2)</f>
        <v>0</v>
      </c>
      <c r="BL154" s="18" t="s">
        <v>196</v>
      </c>
      <c r="BM154" s="256" t="s">
        <v>3056</v>
      </c>
    </row>
    <row r="155" s="2" customFormat="1" ht="16.5" customHeight="1">
      <c r="A155" s="40"/>
      <c r="B155" s="41"/>
      <c r="C155" s="245" t="s">
        <v>224</v>
      </c>
      <c r="D155" s="245" t="s">
        <v>187</v>
      </c>
      <c r="E155" s="246" t="s">
        <v>3057</v>
      </c>
      <c r="F155" s="247" t="s">
        <v>3058</v>
      </c>
      <c r="G155" s="248" t="s">
        <v>389</v>
      </c>
      <c r="H155" s="249">
        <v>1.248</v>
      </c>
      <c r="I155" s="250"/>
      <c r="J155" s="251">
        <f>ROUND(I155*H155,2)</f>
        <v>0</v>
      </c>
      <c r="K155" s="247" t="s">
        <v>191</v>
      </c>
      <c r="L155" s="46"/>
      <c r="M155" s="252" t="s">
        <v>1</v>
      </c>
      <c r="N155" s="253" t="s">
        <v>49</v>
      </c>
      <c r="O155" s="93"/>
      <c r="P155" s="254">
        <f>O155*H155</f>
        <v>0</v>
      </c>
      <c r="Q155" s="254">
        <v>1.0601700000000001</v>
      </c>
      <c r="R155" s="254">
        <f>Q155*H155</f>
        <v>1.3230921600000001</v>
      </c>
      <c r="S155" s="254">
        <v>0</v>
      </c>
      <c r="T155" s="255">
        <f>S155*H155</f>
        <v>0</v>
      </c>
      <c r="U155" s="40"/>
      <c r="V155" s="40"/>
      <c r="W155" s="40"/>
      <c r="X155" s="40"/>
      <c r="Y155" s="40"/>
      <c r="Z155" s="40"/>
      <c r="AA155" s="40"/>
      <c r="AB155" s="40"/>
      <c r="AC155" s="40"/>
      <c r="AD155" s="40"/>
      <c r="AE155" s="40"/>
      <c r="AR155" s="256" t="s">
        <v>196</v>
      </c>
      <c r="AT155" s="256" t="s">
        <v>187</v>
      </c>
      <c r="AU155" s="256" t="s">
        <v>99</v>
      </c>
      <c r="AY155" s="18" t="s">
        <v>184</v>
      </c>
      <c r="BE155" s="257">
        <f>IF(N155="základní",J155,0)</f>
        <v>0</v>
      </c>
      <c r="BF155" s="257">
        <f>IF(N155="snížená",J155,0)</f>
        <v>0</v>
      </c>
      <c r="BG155" s="257">
        <f>IF(N155="zákl. přenesená",J155,0)</f>
        <v>0</v>
      </c>
      <c r="BH155" s="257">
        <f>IF(N155="sníž. přenesená",J155,0)</f>
        <v>0</v>
      </c>
      <c r="BI155" s="257">
        <f>IF(N155="nulová",J155,0)</f>
        <v>0</v>
      </c>
      <c r="BJ155" s="18" t="s">
        <v>99</v>
      </c>
      <c r="BK155" s="257">
        <f>ROUND(I155*H155,2)</f>
        <v>0</v>
      </c>
      <c r="BL155" s="18" t="s">
        <v>196</v>
      </c>
      <c r="BM155" s="256" t="s">
        <v>3059</v>
      </c>
    </row>
    <row r="156" s="15" customFormat="1">
      <c r="A156" s="15"/>
      <c r="B156" s="288"/>
      <c r="C156" s="289"/>
      <c r="D156" s="258" t="s">
        <v>271</v>
      </c>
      <c r="E156" s="290" t="s">
        <v>1</v>
      </c>
      <c r="F156" s="291" t="s">
        <v>3028</v>
      </c>
      <c r="G156" s="289"/>
      <c r="H156" s="290" t="s">
        <v>1</v>
      </c>
      <c r="I156" s="292"/>
      <c r="J156" s="289"/>
      <c r="K156" s="289"/>
      <c r="L156" s="293"/>
      <c r="M156" s="294"/>
      <c r="N156" s="295"/>
      <c r="O156" s="295"/>
      <c r="P156" s="295"/>
      <c r="Q156" s="295"/>
      <c r="R156" s="295"/>
      <c r="S156" s="295"/>
      <c r="T156" s="296"/>
      <c r="U156" s="15"/>
      <c r="V156" s="15"/>
      <c r="W156" s="15"/>
      <c r="X156" s="15"/>
      <c r="Y156" s="15"/>
      <c r="Z156" s="15"/>
      <c r="AA156" s="15"/>
      <c r="AB156" s="15"/>
      <c r="AC156" s="15"/>
      <c r="AD156" s="15"/>
      <c r="AE156" s="15"/>
      <c r="AT156" s="297" t="s">
        <v>271</v>
      </c>
      <c r="AU156" s="297" t="s">
        <v>99</v>
      </c>
      <c r="AV156" s="15" t="s">
        <v>91</v>
      </c>
      <c r="AW156" s="15" t="s">
        <v>38</v>
      </c>
      <c r="AX156" s="15" t="s">
        <v>83</v>
      </c>
      <c r="AY156" s="297" t="s">
        <v>184</v>
      </c>
    </row>
    <row r="157" s="13" customFormat="1">
      <c r="A157" s="13"/>
      <c r="B157" s="266"/>
      <c r="C157" s="267"/>
      <c r="D157" s="258" t="s">
        <v>271</v>
      </c>
      <c r="E157" s="268" t="s">
        <v>1</v>
      </c>
      <c r="F157" s="269" t="s">
        <v>3060</v>
      </c>
      <c r="G157" s="267"/>
      <c r="H157" s="270">
        <v>1.248</v>
      </c>
      <c r="I157" s="271"/>
      <c r="J157" s="267"/>
      <c r="K157" s="267"/>
      <c r="L157" s="272"/>
      <c r="M157" s="273"/>
      <c r="N157" s="274"/>
      <c r="O157" s="274"/>
      <c r="P157" s="274"/>
      <c r="Q157" s="274"/>
      <c r="R157" s="274"/>
      <c r="S157" s="274"/>
      <c r="T157" s="275"/>
      <c r="U157" s="13"/>
      <c r="V157" s="13"/>
      <c r="W157" s="13"/>
      <c r="X157" s="13"/>
      <c r="Y157" s="13"/>
      <c r="Z157" s="13"/>
      <c r="AA157" s="13"/>
      <c r="AB157" s="13"/>
      <c r="AC157" s="13"/>
      <c r="AD157" s="13"/>
      <c r="AE157" s="13"/>
      <c r="AT157" s="276" t="s">
        <v>271</v>
      </c>
      <c r="AU157" s="276" t="s">
        <v>99</v>
      </c>
      <c r="AV157" s="13" t="s">
        <v>99</v>
      </c>
      <c r="AW157" s="13" t="s">
        <v>38</v>
      </c>
      <c r="AX157" s="13" t="s">
        <v>83</v>
      </c>
      <c r="AY157" s="276" t="s">
        <v>184</v>
      </c>
    </row>
    <row r="158" s="14" customFormat="1">
      <c r="A158" s="14"/>
      <c r="B158" s="277"/>
      <c r="C158" s="278"/>
      <c r="D158" s="258" t="s">
        <v>271</v>
      </c>
      <c r="E158" s="279" t="s">
        <v>1</v>
      </c>
      <c r="F158" s="280" t="s">
        <v>273</v>
      </c>
      <c r="G158" s="278"/>
      <c r="H158" s="281">
        <v>1.248</v>
      </c>
      <c r="I158" s="282"/>
      <c r="J158" s="278"/>
      <c r="K158" s="278"/>
      <c r="L158" s="283"/>
      <c r="M158" s="284"/>
      <c r="N158" s="285"/>
      <c r="O158" s="285"/>
      <c r="P158" s="285"/>
      <c r="Q158" s="285"/>
      <c r="R158" s="285"/>
      <c r="S158" s="285"/>
      <c r="T158" s="286"/>
      <c r="U158" s="14"/>
      <c r="V158" s="14"/>
      <c r="W158" s="14"/>
      <c r="X158" s="14"/>
      <c r="Y158" s="14"/>
      <c r="Z158" s="14"/>
      <c r="AA158" s="14"/>
      <c r="AB158" s="14"/>
      <c r="AC158" s="14"/>
      <c r="AD158" s="14"/>
      <c r="AE158" s="14"/>
      <c r="AT158" s="287" t="s">
        <v>271</v>
      </c>
      <c r="AU158" s="287" t="s">
        <v>99</v>
      </c>
      <c r="AV158" s="14" t="s">
        <v>196</v>
      </c>
      <c r="AW158" s="14" t="s">
        <v>38</v>
      </c>
      <c r="AX158" s="14" t="s">
        <v>91</v>
      </c>
      <c r="AY158" s="287" t="s">
        <v>184</v>
      </c>
    </row>
    <row r="159" s="2" customFormat="1" ht="16.5" customHeight="1">
      <c r="A159" s="40"/>
      <c r="B159" s="41"/>
      <c r="C159" s="245" t="s">
        <v>229</v>
      </c>
      <c r="D159" s="245" t="s">
        <v>187</v>
      </c>
      <c r="E159" s="246" t="s">
        <v>3061</v>
      </c>
      <c r="F159" s="247" t="s">
        <v>3062</v>
      </c>
      <c r="G159" s="248" t="s">
        <v>319</v>
      </c>
      <c r="H159" s="249">
        <v>17.399999999999999</v>
      </c>
      <c r="I159" s="250"/>
      <c r="J159" s="251">
        <f>ROUND(I159*H159,2)</f>
        <v>0</v>
      </c>
      <c r="K159" s="247" t="s">
        <v>191</v>
      </c>
      <c r="L159" s="46"/>
      <c r="M159" s="252" t="s">
        <v>1</v>
      </c>
      <c r="N159" s="253" t="s">
        <v>49</v>
      </c>
      <c r="O159" s="93"/>
      <c r="P159" s="254">
        <f>O159*H159</f>
        <v>0</v>
      </c>
      <c r="Q159" s="254">
        <v>2.45329</v>
      </c>
      <c r="R159" s="254">
        <f>Q159*H159</f>
        <v>42.687245999999995</v>
      </c>
      <c r="S159" s="254">
        <v>0</v>
      </c>
      <c r="T159" s="255">
        <f>S159*H159</f>
        <v>0</v>
      </c>
      <c r="U159" s="40"/>
      <c r="V159" s="40"/>
      <c r="W159" s="40"/>
      <c r="X159" s="40"/>
      <c r="Y159" s="40"/>
      <c r="Z159" s="40"/>
      <c r="AA159" s="40"/>
      <c r="AB159" s="40"/>
      <c r="AC159" s="40"/>
      <c r="AD159" s="40"/>
      <c r="AE159" s="40"/>
      <c r="AR159" s="256" t="s">
        <v>196</v>
      </c>
      <c r="AT159" s="256" t="s">
        <v>187</v>
      </c>
      <c r="AU159" s="256" t="s">
        <v>99</v>
      </c>
      <c r="AY159" s="18" t="s">
        <v>184</v>
      </c>
      <c r="BE159" s="257">
        <f>IF(N159="základní",J159,0)</f>
        <v>0</v>
      </c>
      <c r="BF159" s="257">
        <f>IF(N159="snížená",J159,0)</f>
        <v>0</v>
      </c>
      <c r="BG159" s="257">
        <f>IF(N159="zákl. přenesená",J159,0)</f>
        <v>0</v>
      </c>
      <c r="BH159" s="257">
        <f>IF(N159="sníž. přenesená",J159,0)</f>
        <v>0</v>
      </c>
      <c r="BI159" s="257">
        <f>IF(N159="nulová",J159,0)</f>
        <v>0</v>
      </c>
      <c r="BJ159" s="18" t="s">
        <v>99</v>
      </c>
      <c r="BK159" s="257">
        <f>ROUND(I159*H159,2)</f>
        <v>0</v>
      </c>
      <c r="BL159" s="18" t="s">
        <v>196</v>
      </c>
      <c r="BM159" s="256" t="s">
        <v>3063</v>
      </c>
    </row>
    <row r="160" s="15" customFormat="1">
      <c r="A160" s="15"/>
      <c r="B160" s="288"/>
      <c r="C160" s="289"/>
      <c r="D160" s="258" t="s">
        <v>271</v>
      </c>
      <c r="E160" s="290" t="s">
        <v>1</v>
      </c>
      <c r="F160" s="291" t="s">
        <v>3028</v>
      </c>
      <c r="G160" s="289"/>
      <c r="H160" s="290" t="s">
        <v>1</v>
      </c>
      <c r="I160" s="292"/>
      <c r="J160" s="289"/>
      <c r="K160" s="289"/>
      <c r="L160" s="293"/>
      <c r="M160" s="294"/>
      <c r="N160" s="295"/>
      <c r="O160" s="295"/>
      <c r="P160" s="295"/>
      <c r="Q160" s="295"/>
      <c r="R160" s="295"/>
      <c r="S160" s="295"/>
      <c r="T160" s="296"/>
      <c r="U160" s="15"/>
      <c r="V160" s="15"/>
      <c r="W160" s="15"/>
      <c r="X160" s="15"/>
      <c r="Y160" s="15"/>
      <c r="Z160" s="15"/>
      <c r="AA160" s="15"/>
      <c r="AB160" s="15"/>
      <c r="AC160" s="15"/>
      <c r="AD160" s="15"/>
      <c r="AE160" s="15"/>
      <c r="AT160" s="297" t="s">
        <v>271</v>
      </c>
      <c r="AU160" s="297" t="s">
        <v>99</v>
      </c>
      <c r="AV160" s="15" t="s">
        <v>91</v>
      </c>
      <c r="AW160" s="15" t="s">
        <v>38</v>
      </c>
      <c r="AX160" s="15" t="s">
        <v>83</v>
      </c>
      <c r="AY160" s="297" t="s">
        <v>184</v>
      </c>
    </row>
    <row r="161" s="13" customFormat="1">
      <c r="A161" s="13"/>
      <c r="B161" s="266"/>
      <c r="C161" s="267"/>
      <c r="D161" s="258" t="s">
        <v>271</v>
      </c>
      <c r="E161" s="268" t="s">
        <v>1</v>
      </c>
      <c r="F161" s="269" t="s">
        <v>3064</v>
      </c>
      <c r="G161" s="267"/>
      <c r="H161" s="270">
        <v>17.399999999999999</v>
      </c>
      <c r="I161" s="271"/>
      <c r="J161" s="267"/>
      <c r="K161" s="267"/>
      <c r="L161" s="272"/>
      <c r="M161" s="273"/>
      <c r="N161" s="274"/>
      <c r="O161" s="274"/>
      <c r="P161" s="274"/>
      <c r="Q161" s="274"/>
      <c r="R161" s="274"/>
      <c r="S161" s="274"/>
      <c r="T161" s="275"/>
      <c r="U161" s="13"/>
      <c r="V161" s="13"/>
      <c r="W161" s="13"/>
      <c r="X161" s="13"/>
      <c r="Y161" s="13"/>
      <c r="Z161" s="13"/>
      <c r="AA161" s="13"/>
      <c r="AB161" s="13"/>
      <c r="AC161" s="13"/>
      <c r="AD161" s="13"/>
      <c r="AE161" s="13"/>
      <c r="AT161" s="276" t="s">
        <v>271</v>
      </c>
      <c r="AU161" s="276" t="s">
        <v>99</v>
      </c>
      <c r="AV161" s="13" t="s">
        <v>99</v>
      </c>
      <c r="AW161" s="13" t="s">
        <v>38</v>
      </c>
      <c r="AX161" s="13" t="s">
        <v>83</v>
      </c>
      <c r="AY161" s="276" t="s">
        <v>184</v>
      </c>
    </row>
    <row r="162" s="14" customFormat="1">
      <c r="A162" s="14"/>
      <c r="B162" s="277"/>
      <c r="C162" s="278"/>
      <c r="D162" s="258" t="s">
        <v>271</v>
      </c>
      <c r="E162" s="279" t="s">
        <v>1</v>
      </c>
      <c r="F162" s="280" t="s">
        <v>273</v>
      </c>
      <c r="G162" s="278"/>
      <c r="H162" s="281">
        <v>17.399999999999999</v>
      </c>
      <c r="I162" s="282"/>
      <c r="J162" s="278"/>
      <c r="K162" s="278"/>
      <c r="L162" s="283"/>
      <c r="M162" s="284"/>
      <c r="N162" s="285"/>
      <c r="O162" s="285"/>
      <c r="P162" s="285"/>
      <c r="Q162" s="285"/>
      <c r="R162" s="285"/>
      <c r="S162" s="285"/>
      <c r="T162" s="286"/>
      <c r="U162" s="14"/>
      <c r="V162" s="14"/>
      <c r="W162" s="14"/>
      <c r="X162" s="14"/>
      <c r="Y162" s="14"/>
      <c r="Z162" s="14"/>
      <c r="AA162" s="14"/>
      <c r="AB162" s="14"/>
      <c r="AC162" s="14"/>
      <c r="AD162" s="14"/>
      <c r="AE162" s="14"/>
      <c r="AT162" s="287" t="s">
        <v>271</v>
      </c>
      <c r="AU162" s="287" t="s">
        <v>99</v>
      </c>
      <c r="AV162" s="14" t="s">
        <v>196</v>
      </c>
      <c r="AW162" s="14" t="s">
        <v>38</v>
      </c>
      <c r="AX162" s="14" t="s">
        <v>91</v>
      </c>
      <c r="AY162" s="287" t="s">
        <v>184</v>
      </c>
    </row>
    <row r="163" s="2" customFormat="1" ht="16.5" customHeight="1">
      <c r="A163" s="40"/>
      <c r="B163" s="41"/>
      <c r="C163" s="245" t="s">
        <v>236</v>
      </c>
      <c r="D163" s="245" t="s">
        <v>187</v>
      </c>
      <c r="E163" s="246" t="s">
        <v>3065</v>
      </c>
      <c r="F163" s="247" t="s">
        <v>3066</v>
      </c>
      <c r="G163" s="248" t="s">
        <v>269</v>
      </c>
      <c r="H163" s="249">
        <v>96</v>
      </c>
      <c r="I163" s="250"/>
      <c r="J163" s="251">
        <f>ROUND(I163*H163,2)</f>
        <v>0</v>
      </c>
      <c r="K163" s="247" t="s">
        <v>191</v>
      </c>
      <c r="L163" s="46"/>
      <c r="M163" s="252" t="s">
        <v>1</v>
      </c>
      <c r="N163" s="253" t="s">
        <v>49</v>
      </c>
      <c r="O163" s="93"/>
      <c r="P163" s="254">
        <f>O163*H163</f>
        <v>0</v>
      </c>
      <c r="Q163" s="254">
        <v>0.00264</v>
      </c>
      <c r="R163" s="254">
        <f>Q163*H163</f>
        <v>0.25344</v>
      </c>
      <c r="S163" s="254">
        <v>0</v>
      </c>
      <c r="T163" s="255">
        <f>S163*H163</f>
        <v>0</v>
      </c>
      <c r="U163" s="40"/>
      <c r="V163" s="40"/>
      <c r="W163" s="40"/>
      <c r="X163" s="40"/>
      <c r="Y163" s="40"/>
      <c r="Z163" s="40"/>
      <c r="AA163" s="40"/>
      <c r="AB163" s="40"/>
      <c r="AC163" s="40"/>
      <c r="AD163" s="40"/>
      <c r="AE163" s="40"/>
      <c r="AR163" s="256" t="s">
        <v>196</v>
      </c>
      <c r="AT163" s="256" t="s">
        <v>187</v>
      </c>
      <c r="AU163" s="256" t="s">
        <v>99</v>
      </c>
      <c r="AY163" s="18" t="s">
        <v>184</v>
      </c>
      <c r="BE163" s="257">
        <f>IF(N163="základní",J163,0)</f>
        <v>0</v>
      </c>
      <c r="BF163" s="257">
        <f>IF(N163="snížená",J163,0)</f>
        <v>0</v>
      </c>
      <c r="BG163" s="257">
        <f>IF(N163="zákl. přenesená",J163,0)</f>
        <v>0</v>
      </c>
      <c r="BH163" s="257">
        <f>IF(N163="sníž. přenesená",J163,0)</f>
        <v>0</v>
      </c>
      <c r="BI163" s="257">
        <f>IF(N163="nulová",J163,0)</f>
        <v>0</v>
      </c>
      <c r="BJ163" s="18" t="s">
        <v>99</v>
      </c>
      <c r="BK163" s="257">
        <f>ROUND(I163*H163,2)</f>
        <v>0</v>
      </c>
      <c r="BL163" s="18" t="s">
        <v>196</v>
      </c>
      <c r="BM163" s="256" t="s">
        <v>3067</v>
      </c>
    </row>
    <row r="164" s="15" customFormat="1">
      <c r="A164" s="15"/>
      <c r="B164" s="288"/>
      <c r="C164" s="289"/>
      <c r="D164" s="258" t="s">
        <v>271</v>
      </c>
      <c r="E164" s="290" t="s">
        <v>1</v>
      </c>
      <c r="F164" s="291" t="s">
        <v>3028</v>
      </c>
      <c r="G164" s="289"/>
      <c r="H164" s="290" t="s">
        <v>1</v>
      </c>
      <c r="I164" s="292"/>
      <c r="J164" s="289"/>
      <c r="K164" s="289"/>
      <c r="L164" s="293"/>
      <c r="M164" s="294"/>
      <c r="N164" s="295"/>
      <c r="O164" s="295"/>
      <c r="P164" s="295"/>
      <c r="Q164" s="295"/>
      <c r="R164" s="295"/>
      <c r="S164" s="295"/>
      <c r="T164" s="296"/>
      <c r="U164" s="15"/>
      <c r="V164" s="15"/>
      <c r="W164" s="15"/>
      <c r="X164" s="15"/>
      <c r="Y164" s="15"/>
      <c r="Z164" s="15"/>
      <c r="AA164" s="15"/>
      <c r="AB164" s="15"/>
      <c r="AC164" s="15"/>
      <c r="AD164" s="15"/>
      <c r="AE164" s="15"/>
      <c r="AT164" s="297" t="s">
        <v>271</v>
      </c>
      <c r="AU164" s="297" t="s">
        <v>99</v>
      </c>
      <c r="AV164" s="15" t="s">
        <v>91</v>
      </c>
      <c r="AW164" s="15" t="s">
        <v>38</v>
      </c>
      <c r="AX164" s="15" t="s">
        <v>83</v>
      </c>
      <c r="AY164" s="297" t="s">
        <v>184</v>
      </c>
    </row>
    <row r="165" s="13" customFormat="1">
      <c r="A165" s="13"/>
      <c r="B165" s="266"/>
      <c r="C165" s="267"/>
      <c r="D165" s="258" t="s">
        <v>271</v>
      </c>
      <c r="E165" s="268" t="s">
        <v>1</v>
      </c>
      <c r="F165" s="269" t="s">
        <v>3068</v>
      </c>
      <c r="G165" s="267"/>
      <c r="H165" s="270">
        <v>96</v>
      </c>
      <c r="I165" s="271"/>
      <c r="J165" s="267"/>
      <c r="K165" s="267"/>
      <c r="L165" s="272"/>
      <c r="M165" s="273"/>
      <c r="N165" s="274"/>
      <c r="O165" s="274"/>
      <c r="P165" s="274"/>
      <c r="Q165" s="274"/>
      <c r="R165" s="274"/>
      <c r="S165" s="274"/>
      <c r="T165" s="275"/>
      <c r="U165" s="13"/>
      <c r="V165" s="13"/>
      <c r="W165" s="13"/>
      <c r="X165" s="13"/>
      <c r="Y165" s="13"/>
      <c r="Z165" s="13"/>
      <c r="AA165" s="13"/>
      <c r="AB165" s="13"/>
      <c r="AC165" s="13"/>
      <c r="AD165" s="13"/>
      <c r="AE165" s="13"/>
      <c r="AT165" s="276" t="s">
        <v>271</v>
      </c>
      <c r="AU165" s="276" t="s">
        <v>99</v>
      </c>
      <c r="AV165" s="13" t="s">
        <v>99</v>
      </c>
      <c r="AW165" s="13" t="s">
        <v>38</v>
      </c>
      <c r="AX165" s="13" t="s">
        <v>83</v>
      </c>
      <c r="AY165" s="276" t="s">
        <v>184</v>
      </c>
    </row>
    <row r="166" s="14" customFormat="1">
      <c r="A166" s="14"/>
      <c r="B166" s="277"/>
      <c r="C166" s="278"/>
      <c r="D166" s="258" t="s">
        <v>271</v>
      </c>
      <c r="E166" s="279" t="s">
        <v>1</v>
      </c>
      <c r="F166" s="280" t="s">
        <v>273</v>
      </c>
      <c r="G166" s="278"/>
      <c r="H166" s="281">
        <v>96</v>
      </c>
      <c r="I166" s="282"/>
      <c r="J166" s="278"/>
      <c r="K166" s="278"/>
      <c r="L166" s="283"/>
      <c r="M166" s="284"/>
      <c r="N166" s="285"/>
      <c r="O166" s="285"/>
      <c r="P166" s="285"/>
      <c r="Q166" s="285"/>
      <c r="R166" s="285"/>
      <c r="S166" s="285"/>
      <c r="T166" s="286"/>
      <c r="U166" s="14"/>
      <c r="V166" s="14"/>
      <c r="W166" s="14"/>
      <c r="X166" s="14"/>
      <c r="Y166" s="14"/>
      <c r="Z166" s="14"/>
      <c r="AA166" s="14"/>
      <c r="AB166" s="14"/>
      <c r="AC166" s="14"/>
      <c r="AD166" s="14"/>
      <c r="AE166" s="14"/>
      <c r="AT166" s="287" t="s">
        <v>271</v>
      </c>
      <c r="AU166" s="287" t="s">
        <v>99</v>
      </c>
      <c r="AV166" s="14" t="s">
        <v>196</v>
      </c>
      <c r="AW166" s="14" t="s">
        <v>38</v>
      </c>
      <c r="AX166" s="14" t="s">
        <v>91</v>
      </c>
      <c r="AY166" s="287" t="s">
        <v>184</v>
      </c>
    </row>
    <row r="167" s="2" customFormat="1" ht="16.5" customHeight="1">
      <c r="A167" s="40"/>
      <c r="B167" s="41"/>
      <c r="C167" s="245" t="s">
        <v>241</v>
      </c>
      <c r="D167" s="245" t="s">
        <v>187</v>
      </c>
      <c r="E167" s="246" t="s">
        <v>3069</v>
      </c>
      <c r="F167" s="247" t="s">
        <v>3070</v>
      </c>
      <c r="G167" s="248" t="s">
        <v>269</v>
      </c>
      <c r="H167" s="249">
        <v>96</v>
      </c>
      <c r="I167" s="250"/>
      <c r="J167" s="251">
        <f>ROUND(I167*H167,2)</f>
        <v>0</v>
      </c>
      <c r="K167" s="247" t="s">
        <v>191</v>
      </c>
      <c r="L167" s="46"/>
      <c r="M167" s="252" t="s">
        <v>1</v>
      </c>
      <c r="N167" s="253" t="s">
        <v>49</v>
      </c>
      <c r="O167" s="93"/>
      <c r="P167" s="254">
        <f>O167*H167</f>
        <v>0</v>
      </c>
      <c r="Q167" s="254">
        <v>0</v>
      </c>
      <c r="R167" s="254">
        <f>Q167*H167</f>
        <v>0</v>
      </c>
      <c r="S167" s="254">
        <v>0</v>
      </c>
      <c r="T167" s="255">
        <f>S167*H167</f>
        <v>0</v>
      </c>
      <c r="U167" s="40"/>
      <c r="V167" s="40"/>
      <c r="W167" s="40"/>
      <c r="X167" s="40"/>
      <c r="Y167" s="40"/>
      <c r="Z167" s="40"/>
      <c r="AA167" s="40"/>
      <c r="AB167" s="40"/>
      <c r="AC167" s="40"/>
      <c r="AD167" s="40"/>
      <c r="AE167" s="40"/>
      <c r="AR167" s="256" t="s">
        <v>196</v>
      </c>
      <c r="AT167" s="256" t="s">
        <v>187</v>
      </c>
      <c r="AU167" s="256" t="s">
        <v>99</v>
      </c>
      <c r="AY167" s="18" t="s">
        <v>184</v>
      </c>
      <c r="BE167" s="257">
        <f>IF(N167="základní",J167,0)</f>
        <v>0</v>
      </c>
      <c r="BF167" s="257">
        <f>IF(N167="snížená",J167,0)</f>
        <v>0</v>
      </c>
      <c r="BG167" s="257">
        <f>IF(N167="zákl. přenesená",J167,0)</f>
        <v>0</v>
      </c>
      <c r="BH167" s="257">
        <f>IF(N167="sníž. přenesená",J167,0)</f>
        <v>0</v>
      </c>
      <c r="BI167" s="257">
        <f>IF(N167="nulová",J167,0)</f>
        <v>0</v>
      </c>
      <c r="BJ167" s="18" t="s">
        <v>99</v>
      </c>
      <c r="BK167" s="257">
        <f>ROUND(I167*H167,2)</f>
        <v>0</v>
      </c>
      <c r="BL167" s="18" t="s">
        <v>196</v>
      </c>
      <c r="BM167" s="256" t="s">
        <v>3071</v>
      </c>
    </row>
    <row r="168" s="2" customFormat="1" ht="16.5" customHeight="1">
      <c r="A168" s="40"/>
      <c r="B168" s="41"/>
      <c r="C168" s="245" t="s">
        <v>316</v>
      </c>
      <c r="D168" s="245" t="s">
        <v>187</v>
      </c>
      <c r="E168" s="246" t="s">
        <v>3072</v>
      </c>
      <c r="F168" s="247" t="s">
        <v>3073</v>
      </c>
      <c r="G168" s="248" t="s">
        <v>389</v>
      </c>
      <c r="H168" s="249">
        <v>1.74</v>
      </c>
      <c r="I168" s="250"/>
      <c r="J168" s="251">
        <f>ROUND(I168*H168,2)</f>
        <v>0</v>
      </c>
      <c r="K168" s="247" t="s">
        <v>191</v>
      </c>
      <c r="L168" s="46"/>
      <c r="M168" s="252" t="s">
        <v>1</v>
      </c>
      <c r="N168" s="253" t="s">
        <v>49</v>
      </c>
      <c r="O168" s="93"/>
      <c r="P168" s="254">
        <f>O168*H168</f>
        <v>0</v>
      </c>
      <c r="Q168" s="254">
        <v>1.0601700000000001</v>
      </c>
      <c r="R168" s="254">
        <f>Q168*H168</f>
        <v>1.8446958</v>
      </c>
      <c r="S168" s="254">
        <v>0</v>
      </c>
      <c r="T168" s="255">
        <f>S168*H168</f>
        <v>0</v>
      </c>
      <c r="U168" s="40"/>
      <c r="V168" s="40"/>
      <c r="W168" s="40"/>
      <c r="X168" s="40"/>
      <c r="Y168" s="40"/>
      <c r="Z168" s="40"/>
      <c r="AA168" s="40"/>
      <c r="AB168" s="40"/>
      <c r="AC168" s="40"/>
      <c r="AD168" s="40"/>
      <c r="AE168" s="40"/>
      <c r="AR168" s="256" t="s">
        <v>196</v>
      </c>
      <c r="AT168" s="256" t="s">
        <v>187</v>
      </c>
      <c r="AU168" s="256" t="s">
        <v>99</v>
      </c>
      <c r="AY168" s="18" t="s">
        <v>184</v>
      </c>
      <c r="BE168" s="257">
        <f>IF(N168="základní",J168,0)</f>
        <v>0</v>
      </c>
      <c r="BF168" s="257">
        <f>IF(N168="snížená",J168,0)</f>
        <v>0</v>
      </c>
      <c r="BG168" s="257">
        <f>IF(N168="zákl. přenesená",J168,0)</f>
        <v>0</v>
      </c>
      <c r="BH168" s="257">
        <f>IF(N168="sníž. přenesená",J168,0)</f>
        <v>0</v>
      </c>
      <c r="BI168" s="257">
        <f>IF(N168="nulová",J168,0)</f>
        <v>0</v>
      </c>
      <c r="BJ168" s="18" t="s">
        <v>99</v>
      </c>
      <c r="BK168" s="257">
        <f>ROUND(I168*H168,2)</f>
        <v>0</v>
      </c>
      <c r="BL168" s="18" t="s">
        <v>196</v>
      </c>
      <c r="BM168" s="256" t="s">
        <v>3074</v>
      </c>
    </row>
    <row r="169" s="15" customFormat="1">
      <c r="A169" s="15"/>
      <c r="B169" s="288"/>
      <c r="C169" s="289"/>
      <c r="D169" s="258" t="s">
        <v>271</v>
      </c>
      <c r="E169" s="290" t="s">
        <v>1</v>
      </c>
      <c r="F169" s="291" t="s">
        <v>3028</v>
      </c>
      <c r="G169" s="289"/>
      <c r="H169" s="290" t="s">
        <v>1</v>
      </c>
      <c r="I169" s="292"/>
      <c r="J169" s="289"/>
      <c r="K169" s="289"/>
      <c r="L169" s="293"/>
      <c r="M169" s="294"/>
      <c r="N169" s="295"/>
      <c r="O169" s="295"/>
      <c r="P169" s="295"/>
      <c r="Q169" s="295"/>
      <c r="R169" s="295"/>
      <c r="S169" s="295"/>
      <c r="T169" s="296"/>
      <c r="U169" s="15"/>
      <c r="V169" s="15"/>
      <c r="W169" s="15"/>
      <c r="X169" s="15"/>
      <c r="Y169" s="15"/>
      <c r="Z169" s="15"/>
      <c r="AA169" s="15"/>
      <c r="AB169" s="15"/>
      <c r="AC169" s="15"/>
      <c r="AD169" s="15"/>
      <c r="AE169" s="15"/>
      <c r="AT169" s="297" t="s">
        <v>271</v>
      </c>
      <c r="AU169" s="297" t="s">
        <v>99</v>
      </c>
      <c r="AV169" s="15" t="s">
        <v>91</v>
      </c>
      <c r="AW169" s="15" t="s">
        <v>38</v>
      </c>
      <c r="AX169" s="15" t="s">
        <v>83</v>
      </c>
      <c r="AY169" s="297" t="s">
        <v>184</v>
      </c>
    </row>
    <row r="170" s="13" customFormat="1">
      <c r="A170" s="13"/>
      <c r="B170" s="266"/>
      <c r="C170" s="267"/>
      <c r="D170" s="258" t="s">
        <v>271</v>
      </c>
      <c r="E170" s="268" t="s">
        <v>1</v>
      </c>
      <c r="F170" s="269" t="s">
        <v>3075</v>
      </c>
      <c r="G170" s="267"/>
      <c r="H170" s="270">
        <v>1.74</v>
      </c>
      <c r="I170" s="271"/>
      <c r="J170" s="267"/>
      <c r="K170" s="267"/>
      <c r="L170" s="272"/>
      <c r="M170" s="273"/>
      <c r="N170" s="274"/>
      <c r="O170" s="274"/>
      <c r="P170" s="274"/>
      <c r="Q170" s="274"/>
      <c r="R170" s="274"/>
      <c r="S170" s="274"/>
      <c r="T170" s="275"/>
      <c r="U170" s="13"/>
      <c r="V170" s="13"/>
      <c r="W170" s="13"/>
      <c r="X170" s="13"/>
      <c r="Y170" s="13"/>
      <c r="Z170" s="13"/>
      <c r="AA170" s="13"/>
      <c r="AB170" s="13"/>
      <c r="AC170" s="13"/>
      <c r="AD170" s="13"/>
      <c r="AE170" s="13"/>
      <c r="AT170" s="276" t="s">
        <v>271</v>
      </c>
      <c r="AU170" s="276" t="s">
        <v>99</v>
      </c>
      <c r="AV170" s="13" t="s">
        <v>99</v>
      </c>
      <c r="AW170" s="13" t="s">
        <v>38</v>
      </c>
      <c r="AX170" s="13" t="s">
        <v>83</v>
      </c>
      <c r="AY170" s="276" t="s">
        <v>184</v>
      </c>
    </row>
    <row r="171" s="14" customFormat="1">
      <c r="A171" s="14"/>
      <c r="B171" s="277"/>
      <c r="C171" s="278"/>
      <c r="D171" s="258" t="s">
        <v>271</v>
      </c>
      <c r="E171" s="279" t="s">
        <v>1</v>
      </c>
      <c r="F171" s="280" t="s">
        <v>273</v>
      </c>
      <c r="G171" s="278"/>
      <c r="H171" s="281">
        <v>1.74</v>
      </c>
      <c r="I171" s="282"/>
      <c r="J171" s="278"/>
      <c r="K171" s="278"/>
      <c r="L171" s="283"/>
      <c r="M171" s="284"/>
      <c r="N171" s="285"/>
      <c r="O171" s="285"/>
      <c r="P171" s="285"/>
      <c r="Q171" s="285"/>
      <c r="R171" s="285"/>
      <c r="S171" s="285"/>
      <c r="T171" s="286"/>
      <c r="U171" s="14"/>
      <c r="V171" s="14"/>
      <c r="W171" s="14"/>
      <c r="X171" s="14"/>
      <c r="Y171" s="14"/>
      <c r="Z171" s="14"/>
      <c r="AA171" s="14"/>
      <c r="AB171" s="14"/>
      <c r="AC171" s="14"/>
      <c r="AD171" s="14"/>
      <c r="AE171" s="14"/>
      <c r="AT171" s="287" t="s">
        <v>271</v>
      </c>
      <c r="AU171" s="287" t="s">
        <v>99</v>
      </c>
      <c r="AV171" s="14" t="s">
        <v>196</v>
      </c>
      <c r="AW171" s="14" t="s">
        <v>38</v>
      </c>
      <c r="AX171" s="14" t="s">
        <v>91</v>
      </c>
      <c r="AY171" s="287" t="s">
        <v>184</v>
      </c>
    </row>
    <row r="172" s="2" customFormat="1" ht="16.5" customHeight="1">
      <c r="A172" s="40"/>
      <c r="B172" s="41"/>
      <c r="C172" s="245" t="s">
        <v>251</v>
      </c>
      <c r="D172" s="245" t="s">
        <v>187</v>
      </c>
      <c r="E172" s="246" t="s">
        <v>3076</v>
      </c>
      <c r="F172" s="247" t="s">
        <v>3077</v>
      </c>
      <c r="G172" s="248" t="s">
        <v>269</v>
      </c>
      <c r="H172" s="249">
        <v>13.699999999999999</v>
      </c>
      <c r="I172" s="250"/>
      <c r="J172" s="251">
        <f>ROUND(I172*H172,2)</f>
        <v>0</v>
      </c>
      <c r="K172" s="247" t="s">
        <v>191</v>
      </c>
      <c r="L172" s="46"/>
      <c r="M172" s="252" t="s">
        <v>1</v>
      </c>
      <c r="N172" s="253" t="s">
        <v>49</v>
      </c>
      <c r="O172" s="93"/>
      <c r="P172" s="254">
        <f>O172*H172</f>
        <v>0</v>
      </c>
      <c r="Q172" s="254">
        <v>0.71545999999999998</v>
      </c>
      <c r="R172" s="254">
        <f>Q172*H172</f>
        <v>9.8018019999999986</v>
      </c>
      <c r="S172" s="254">
        <v>0</v>
      </c>
      <c r="T172" s="255">
        <f>S172*H172</f>
        <v>0</v>
      </c>
      <c r="U172" s="40"/>
      <c r="V172" s="40"/>
      <c r="W172" s="40"/>
      <c r="X172" s="40"/>
      <c r="Y172" s="40"/>
      <c r="Z172" s="40"/>
      <c r="AA172" s="40"/>
      <c r="AB172" s="40"/>
      <c r="AC172" s="40"/>
      <c r="AD172" s="40"/>
      <c r="AE172" s="40"/>
      <c r="AR172" s="256" t="s">
        <v>196</v>
      </c>
      <c r="AT172" s="256" t="s">
        <v>187</v>
      </c>
      <c r="AU172" s="256" t="s">
        <v>99</v>
      </c>
      <c r="AY172" s="18" t="s">
        <v>184</v>
      </c>
      <c r="BE172" s="257">
        <f>IF(N172="základní",J172,0)</f>
        <v>0</v>
      </c>
      <c r="BF172" s="257">
        <f>IF(N172="snížená",J172,0)</f>
        <v>0</v>
      </c>
      <c r="BG172" s="257">
        <f>IF(N172="zákl. přenesená",J172,0)</f>
        <v>0</v>
      </c>
      <c r="BH172" s="257">
        <f>IF(N172="sníž. přenesená",J172,0)</f>
        <v>0</v>
      </c>
      <c r="BI172" s="257">
        <f>IF(N172="nulová",J172,0)</f>
        <v>0</v>
      </c>
      <c r="BJ172" s="18" t="s">
        <v>99</v>
      </c>
      <c r="BK172" s="257">
        <f>ROUND(I172*H172,2)</f>
        <v>0</v>
      </c>
      <c r="BL172" s="18" t="s">
        <v>196</v>
      </c>
      <c r="BM172" s="256" t="s">
        <v>3078</v>
      </c>
    </row>
    <row r="173" s="15" customFormat="1">
      <c r="A173" s="15"/>
      <c r="B173" s="288"/>
      <c r="C173" s="289"/>
      <c r="D173" s="258" t="s">
        <v>271</v>
      </c>
      <c r="E173" s="290" t="s">
        <v>1</v>
      </c>
      <c r="F173" s="291" t="s">
        <v>3028</v>
      </c>
      <c r="G173" s="289"/>
      <c r="H173" s="290" t="s">
        <v>1</v>
      </c>
      <c r="I173" s="292"/>
      <c r="J173" s="289"/>
      <c r="K173" s="289"/>
      <c r="L173" s="293"/>
      <c r="M173" s="294"/>
      <c r="N173" s="295"/>
      <c r="O173" s="295"/>
      <c r="P173" s="295"/>
      <c r="Q173" s="295"/>
      <c r="R173" s="295"/>
      <c r="S173" s="295"/>
      <c r="T173" s="296"/>
      <c r="U173" s="15"/>
      <c r="V173" s="15"/>
      <c r="W173" s="15"/>
      <c r="X173" s="15"/>
      <c r="Y173" s="15"/>
      <c r="Z173" s="15"/>
      <c r="AA173" s="15"/>
      <c r="AB173" s="15"/>
      <c r="AC173" s="15"/>
      <c r="AD173" s="15"/>
      <c r="AE173" s="15"/>
      <c r="AT173" s="297" t="s">
        <v>271</v>
      </c>
      <c r="AU173" s="297" t="s">
        <v>99</v>
      </c>
      <c r="AV173" s="15" t="s">
        <v>91</v>
      </c>
      <c r="AW173" s="15" t="s">
        <v>38</v>
      </c>
      <c r="AX173" s="15" t="s">
        <v>83</v>
      </c>
      <c r="AY173" s="297" t="s">
        <v>184</v>
      </c>
    </row>
    <row r="174" s="13" customFormat="1">
      <c r="A174" s="13"/>
      <c r="B174" s="266"/>
      <c r="C174" s="267"/>
      <c r="D174" s="258" t="s">
        <v>271</v>
      </c>
      <c r="E174" s="268" t="s">
        <v>1</v>
      </c>
      <c r="F174" s="269" t="s">
        <v>3079</v>
      </c>
      <c r="G174" s="267"/>
      <c r="H174" s="270">
        <v>13.699999999999999</v>
      </c>
      <c r="I174" s="271"/>
      <c r="J174" s="267"/>
      <c r="K174" s="267"/>
      <c r="L174" s="272"/>
      <c r="M174" s="273"/>
      <c r="N174" s="274"/>
      <c r="O174" s="274"/>
      <c r="P174" s="274"/>
      <c r="Q174" s="274"/>
      <c r="R174" s="274"/>
      <c r="S174" s="274"/>
      <c r="T174" s="275"/>
      <c r="U174" s="13"/>
      <c r="V174" s="13"/>
      <c r="W174" s="13"/>
      <c r="X174" s="13"/>
      <c r="Y174" s="13"/>
      <c r="Z174" s="13"/>
      <c r="AA174" s="13"/>
      <c r="AB174" s="13"/>
      <c r="AC174" s="13"/>
      <c r="AD174" s="13"/>
      <c r="AE174" s="13"/>
      <c r="AT174" s="276" t="s">
        <v>271</v>
      </c>
      <c r="AU174" s="276" t="s">
        <v>99</v>
      </c>
      <c r="AV174" s="13" t="s">
        <v>99</v>
      </c>
      <c r="AW174" s="13" t="s">
        <v>38</v>
      </c>
      <c r="AX174" s="13" t="s">
        <v>83</v>
      </c>
      <c r="AY174" s="276" t="s">
        <v>184</v>
      </c>
    </row>
    <row r="175" s="14" customFormat="1">
      <c r="A175" s="14"/>
      <c r="B175" s="277"/>
      <c r="C175" s="278"/>
      <c r="D175" s="258" t="s">
        <v>271</v>
      </c>
      <c r="E175" s="279" t="s">
        <v>1</v>
      </c>
      <c r="F175" s="280" t="s">
        <v>273</v>
      </c>
      <c r="G175" s="278"/>
      <c r="H175" s="281">
        <v>13.699999999999999</v>
      </c>
      <c r="I175" s="282"/>
      <c r="J175" s="278"/>
      <c r="K175" s="278"/>
      <c r="L175" s="283"/>
      <c r="M175" s="284"/>
      <c r="N175" s="285"/>
      <c r="O175" s="285"/>
      <c r="P175" s="285"/>
      <c r="Q175" s="285"/>
      <c r="R175" s="285"/>
      <c r="S175" s="285"/>
      <c r="T175" s="286"/>
      <c r="U175" s="14"/>
      <c r="V175" s="14"/>
      <c r="W175" s="14"/>
      <c r="X175" s="14"/>
      <c r="Y175" s="14"/>
      <c r="Z175" s="14"/>
      <c r="AA175" s="14"/>
      <c r="AB175" s="14"/>
      <c r="AC175" s="14"/>
      <c r="AD175" s="14"/>
      <c r="AE175" s="14"/>
      <c r="AT175" s="287" t="s">
        <v>271</v>
      </c>
      <c r="AU175" s="287" t="s">
        <v>99</v>
      </c>
      <c r="AV175" s="14" t="s">
        <v>196</v>
      </c>
      <c r="AW175" s="14" t="s">
        <v>38</v>
      </c>
      <c r="AX175" s="14" t="s">
        <v>91</v>
      </c>
      <c r="AY175" s="287" t="s">
        <v>184</v>
      </c>
    </row>
    <row r="176" s="2" customFormat="1" ht="16.5" customHeight="1">
      <c r="A176" s="40"/>
      <c r="B176" s="41"/>
      <c r="C176" s="245" t="s">
        <v>8</v>
      </c>
      <c r="D176" s="245" t="s">
        <v>187</v>
      </c>
      <c r="E176" s="246" t="s">
        <v>3080</v>
      </c>
      <c r="F176" s="247" t="s">
        <v>3081</v>
      </c>
      <c r="G176" s="248" t="s">
        <v>319</v>
      </c>
      <c r="H176" s="249">
        <v>49.899999999999999</v>
      </c>
      <c r="I176" s="250"/>
      <c r="J176" s="251">
        <f>ROUND(I176*H176,2)</f>
        <v>0</v>
      </c>
      <c r="K176" s="247" t="s">
        <v>191</v>
      </c>
      <c r="L176" s="46"/>
      <c r="M176" s="252" t="s">
        <v>1</v>
      </c>
      <c r="N176" s="253" t="s">
        <v>49</v>
      </c>
      <c r="O176" s="93"/>
      <c r="P176" s="254">
        <f>O176*H176</f>
        <v>0</v>
      </c>
      <c r="Q176" s="254">
        <v>2.4744999999999999</v>
      </c>
      <c r="R176" s="254">
        <f>Q176*H176</f>
        <v>123.47754999999999</v>
      </c>
      <c r="S176" s="254">
        <v>0</v>
      </c>
      <c r="T176" s="255">
        <f>S176*H176</f>
        <v>0</v>
      </c>
      <c r="U176" s="40"/>
      <c r="V176" s="40"/>
      <c r="W176" s="40"/>
      <c r="X176" s="40"/>
      <c r="Y176" s="40"/>
      <c r="Z176" s="40"/>
      <c r="AA176" s="40"/>
      <c r="AB176" s="40"/>
      <c r="AC176" s="40"/>
      <c r="AD176" s="40"/>
      <c r="AE176" s="40"/>
      <c r="AR176" s="256" t="s">
        <v>196</v>
      </c>
      <c r="AT176" s="256" t="s">
        <v>187</v>
      </c>
      <c r="AU176" s="256" t="s">
        <v>99</v>
      </c>
      <c r="AY176" s="18" t="s">
        <v>184</v>
      </c>
      <c r="BE176" s="257">
        <f>IF(N176="základní",J176,0)</f>
        <v>0</v>
      </c>
      <c r="BF176" s="257">
        <f>IF(N176="snížená",J176,0)</f>
        <v>0</v>
      </c>
      <c r="BG176" s="257">
        <f>IF(N176="zákl. přenesená",J176,0)</f>
        <v>0</v>
      </c>
      <c r="BH176" s="257">
        <f>IF(N176="sníž. přenesená",J176,0)</f>
        <v>0</v>
      </c>
      <c r="BI176" s="257">
        <f>IF(N176="nulová",J176,0)</f>
        <v>0</v>
      </c>
      <c r="BJ176" s="18" t="s">
        <v>99</v>
      </c>
      <c r="BK176" s="257">
        <f>ROUND(I176*H176,2)</f>
        <v>0</v>
      </c>
      <c r="BL176" s="18" t="s">
        <v>196</v>
      </c>
      <c r="BM176" s="256" t="s">
        <v>3082</v>
      </c>
    </row>
    <row r="177" s="15" customFormat="1">
      <c r="A177" s="15"/>
      <c r="B177" s="288"/>
      <c r="C177" s="289"/>
      <c r="D177" s="258" t="s">
        <v>271</v>
      </c>
      <c r="E177" s="290" t="s">
        <v>1</v>
      </c>
      <c r="F177" s="291" t="s">
        <v>3028</v>
      </c>
      <c r="G177" s="289"/>
      <c r="H177" s="290" t="s">
        <v>1</v>
      </c>
      <c r="I177" s="292"/>
      <c r="J177" s="289"/>
      <c r="K177" s="289"/>
      <c r="L177" s="293"/>
      <c r="M177" s="294"/>
      <c r="N177" s="295"/>
      <c r="O177" s="295"/>
      <c r="P177" s="295"/>
      <c r="Q177" s="295"/>
      <c r="R177" s="295"/>
      <c r="S177" s="295"/>
      <c r="T177" s="296"/>
      <c r="U177" s="15"/>
      <c r="V177" s="15"/>
      <c r="W177" s="15"/>
      <c r="X177" s="15"/>
      <c r="Y177" s="15"/>
      <c r="Z177" s="15"/>
      <c r="AA177" s="15"/>
      <c r="AB177" s="15"/>
      <c r="AC177" s="15"/>
      <c r="AD177" s="15"/>
      <c r="AE177" s="15"/>
      <c r="AT177" s="297" t="s">
        <v>271</v>
      </c>
      <c r="AU177" s="297" t="s">
        <v>99</v>
      </c>
      <c r="AV177" s="15" t="s">
        <v>91</v>
      </c>
      <c r="AW177" s="15" t="s">
        <v>38</v>
      </c>
      <c r="AX177" s="15" t="s">
        <v>83</v>
      </c>
      <c r="AY177" s="297" t="s">
        <v>184</v>
      </c>
    </row>
    <row r="178" s="13" customFormat="1">
      <c r="A178" s="13"/>
      <c r="B178" s="266"/>
      <c r="C178" s="267"/>
      <c r="D178" s="258" t="s">
        <v>271</v>
      </c>
      <c r="E178" s="268" t="s">
        <v>1</v>
      </c>
      <c r="F178" s="269" t="s">
        <v>3083</v>
      </c>
      <c r="G178" s="267"/>
      <c r="H178" s="270">
        <v>49.899999999999999</v>
      </c>
      <c r="I178" s="271"/>
      <c r="J178" s="267"/>
      <c r="K178" s="267"/>
      <c r="L178" s="272"/>
      <c r="M178" s="273"/>
      <c r="N178" s="274"/>
      <c r="O178" s="274"/>
      <c r="P178" s="274"/>
      <c r="Q178" s="274"/>
      <c r="R178" s="274"/>
      <c r="S178" s="274"/>
      <c r="T178" s="275"/>
      <c r="U178" s="13"/>
      <c r="V178" s="13"/>
      <c r="W178" s="13"/>
      <c r="X178" s="13"/>
      <c r="Y178" s="13"/>
      <c r="Z178" s="13"/>
      <c r="AA178" s="13"/>
      <c r="AB178" s="13"/>
      <c r="AC178" s="13"/>
      <c r="AD178" s="13"/>
      <c r="AE178" s="13"/>
      <c r="AT178" s="276" t="s">
        <v>271</v>
      </c>
      <c r="AU178" s="276" t="s">
        <v>99</v>
      </c>
      <c r="AV178" s="13" t="s">
        <v>99</v>
      </c>
      <c r="AW178" s="13" t="s">
        <v>38</v>
      </c>
      <c r="AX178" s="13" t="s">
        <v>83</v>
      </c>
      <c r="AY178" s="276" t="s">
        <v>184</v>
      </c>
    </row>
    <row r="179" s="14" customFormat="1">
      <c r="A179" s="14"/>
      <c r="B179" s="277"/>
      <c r="C179" s="278"/>
      <c r="D179" s="258" t="s">
        <v>271</v>
      </c>
      <c r="E179" s="279" t="s">
        <v>1</v>
      </c>
      <c r="F179" s="280" t="s">
        <v>273</v>
      </c>
      <c r="G179" s="278"/>
      <c r="H179" s="281">
        <v>49.899999999999999</v>
      </c>
      <c r="I179" s="282"/>
      <c r="J179" s="278"/>
      <c r="K179" s="278"/>
      <c r="L179" s="283"/>
      <c r="M179" s="284"/>
      <c r="N179" s="285"/>
      <c r="O179" s="285"/>
      <c r="P179" s="285"/>
      <c r="Q179" s="285"/>
      <c r="R179" s="285"/>
      <c r="S179" s="285"/>
      <c r="T179" s="286"/>
      <c r="U179" s="14"/>
      <c r="V179" s="14"/>
      <c r="W179" s="14"/>
      <c r="X179" s="14"/>
      <c r="Y179" s="14"/>
      <c r="Z179" s="14"/>
      <c r="AA179" s="14"/>
      <c r="AB179" s="14"/>
      <c r="AC179" s="14"/>
      <c r="AD179" s="14"/>
      <c r="AE179" s="14"/>
      <c r="AT179" s="287" t="s">
        <v>271</v>
      </c>
      <c r="AU179" s="287" t="s">
        <v>99</v>
      </c>
      <c r="AV179" s="14" t="s">
        <v>196</v>
      </c>
      <c r="AW179" s="14" t="s">
        <v>38</v>
      </c>
      <c r="AX179" s="14" t="s">
        <v>91</v>
      </c>
      <c r="AY179" s="287" t="s">
        <v>184</v>
      </c>
    </row>
    <row r="180" s="2" customFormat="1" ht="16.5" customHeight="1">
      <c r="A180" s="40"/>
      <c r="B180" s="41"/>
      <c r="C180" s="245" t="s">
        <v>332</v>
      </c>
      <c r="D180" s="245" t="s">
        <v>187</v>
      </c>
      <c r="E180" s="246" t="s">
        <v>3084</v>
      </c>
      <c r="F180" s="247" t="s">
        <v>3085</v>
      </c>
      <c r="G180" s="248" t="s">
        <v>269</v>
      </c>
      <c r="H180" s="249">
        <v>364.14999999999998</v>
      </c>
      <c r="I180" s="250"/>
      <c r="J180" s="251">
        <f>ROUND(I180*H180,2)</f>
        <v>0</v>
      </c>
      <c r="K180" s="247" t="s">
        <v>191</v>
      </c>
      <c r="L180" s="46"/>
      <c r="M180" s="252" t="s">
        <v>1</v>
      </c>
      <c r="N180" s="253" t="s">
        <v>49</v>
      </c>
      <c r="O180" s="93"/>
      <c r="P180" s="254">
        <f>O180*H180</f>
        <v>0</v>
      </c>
      <c r="Q180" s="254">
        <v>0.0027499999999999998</v>
      </c>
      <c r="R180" s="254">
        <f>Q180*H180</f>
        <v>1.0014124999999998</v>
      </c>
      <c r="S180" s="254">
        <v>0</v>
      </c>
      <c r="T180" s="255">
        <f>S180*H180</f>
        <v>0</v>
      </c>
      <c r="U180" s="40"/>
      <c r="V180" s="40"/>
      <c r="W180" s="40"/>
      <c r="X180" s="40"/>
      <c r="Y180" s="40"/>
      <c r="Z180" s="40"/>
      <c r="AA180" s="40"/>
      <c r="AB180" s="40"/>
      <c r="AC180" s="40"/>
      <c r="AD180" s="40"/>
      <c r="AE180" s="40"/>
      <c r="AR180" s="256" t="s">
        <v>196</v>
      </c>
      <c r="AT180" s="256" t="s">
        <v>187</v>
      </c>
      <c r="AU180" s="256" t="s">
        <v>99</v>
      </c>
      <c r="AY180" s="18" t="s">
        <v>184</v>
      </c>
      <c r="BE180" s="257">
        <f>IF(N180="základní",J180,0)</f>
        <v>0</v>
      </c>
      <c r="BF180" s="257">
        <f>IF(N180="snížená",J180,0)</f>
        <v>0</v>
      </c>
      <c r="BG180" s="257">
        <f>IF(N180="zákl. přenesená",J180,0)</f>
        <v>0</v>
      </c>
      <c r="BH180" s="257">
        <f>IF(N180="sníž. přenesená",J180,0)</f>
        <v>0</v>
      </c>
      <c r="BI180" s="257">
        <f>IF(N180="nulová",J180,0)</f>
        <v>0</v>
      </c>
      <c r="BJ180" s="18" t="s">
        <v>99</v>
      </c>
      <c r="BK180" s="257">
        <f>ROUND(I180*H180,2)</f>
        <v>0</v>
      </c>
      <c r="BL180" s="18" t="s">
        <v>196</v>
      </c>
      <c r="BM180" s="256" t="s">
        <v>3086</v>
      </c>
    </row>
    <row r="181" s="15" customFormat="1">
      <c r="A181" s="15"/>
      <c r="B181" s="288"/>
      <c r="C181" s="289"/>
      <c r="D181" s="258" t="s">
        <v>271</v>
      </c>
      <c r="E181" s="290" t="s">
        <v>1</v>
      </c>
      <c r="F181" s="291" t="s">
        <v>3028</v>
      </c>
      <c r="G181" s="289"/>
      <c r="H181" s="290" t="s">
        <v>1</v>
      </c>
      <c r="I181" s="292"/>
      <c r="J181" s="289"/>
      <c r="K181" s="289"/>
      <c r="L181" s="293"/>
      <c r="M181" s="294"/>
      <c r="N181" s="295"/>
      <c r="O181" s="295"/>
      <c r="P181" s="295"/>
      <c r="Q181" s="295"/>
      <c r="R181" s="295"/>
      <c r="S181" s="295"/>
      <c r="T181" s="296"/>
      <c r="U181" s="15"/>
      <c r="V181" s="15"/>
      <c r="W181" s="15"/>
      <c r="X181" s="15"/>
      <c r="Y181" s="15"/>
      <c r="Z181" s="15"/>
      <c r="AA181" s="15"/>
      <c r="AB181" s="15"/>
      <c r="AC181" s="15"/>
      <c r="AD181" s="15"/>
      <c r="AE181" s="15"/>
      <c r="AT181" s="297" t="s">
        <v>271</v>
      </c>
      <c r="AU181" s="297" t="s">
        <v>99</v>
      </c>
      <c r="AV181" s="15" t="s">
        <v>91</v>
      </c>
      <c r="AW181" s="15" t="s">
        <v>38</v>
      </c>
      <c r="AX181" s="15" t="s">
        <v>83</v>
      </c>
      <c r="AY181" s="297" t="s">
        <v>184</v>
      </c>
    </row>
    <row r="182" s="13" customFormat="1">
      <c r="A182" s="13"/>
      <c r="B182" s="266"/>
      <c r="C182" s="267"/>
      <c r="D182" s="258" t="s">
        <v>271</v>
      </c>
      <c r="E182" s="268" t="s">
        <v>1</v>
      </c>
      <c r="F182" s="269" t="s">
        <v>3087</v>
      </c>
      <c r="G182" s="267"/>
      <c r="H182" s="270">
        <v>364.14999999999998</v>
      </c>
      <c r="I182" s="271"/>
      <c r="J182" s="267"/>
      <c r="K182" s="267"/>
      <c r="L182" s="272"/>
      <c r="M182" s="273"/>
      <c r="N182" s="274"/>
      <c r="O182" s="274"/>
      <c r="P182" s="274"/>
      <c r="Q182" s="274"/>
      <c r="R182" s="274"/>
      <c r="S182" s="274"/>
      <c r="T182" s="275"/>
      <c r="U182" s="13"/>
      <c r="V182" s="13"/>
      <c r="W182" s="13"/>
      <c r="X182" s="13"/>
      <c r="Y182" s="13"/>
      <c r="Z182" s="13"/>
      <c r="AA182" s="13"/>
      <c r="AB182" s="13"/>
      <c r="AC182" s="13"/>
      <c r="AD182" s="13"/>
      <c r="AE182" s="13"/>
      <c r="AT182" s="276" t="s">
        <v>271</v>
      </c>
      <c r="AU182" s="276" t="s">
        <v>99</v>
      </c>
      <c r="AV182" s="13" t="s">
        <v>99</v>
      </c>
      <c r="AW182" s="13" t="s">
        <v>38</v>
      </c>
      <c r="AX182" s="13" t="s">
        <v>83</v>
      </c>
      <c r="AY182" s="276" t="s">
        <v>184</v>
      </c>
    </row>
    <row r="183" s="14" customFormat="1">
      <c r="A183" s="14"/>
      <c r="B183" s="277"/>
      <c r="C183" s="278"/>
      <c r="D183" s="258" t="s">
        <v>271</v>
      </c>
      <c r="E183" s="279" t="s">
        <v>1</v>
      </c>
      <c r="F183" s="280" t="s">
        <v>273</v>
      </c>
      <c r="G183" s="278"/>
      <c r="H183" s="281">
        <v>364.14999999999998</v>
      </c>
      <c r="I183" s="282"/>
      <c r="J183" s="278"/>
      <c r="K183" s="278"/>
      <c r="L183" s="283"/>
      <c r="M183" s="284"/>
      <c r="N183" s="285"/>
      <c r="O183" s="285"/>
      <c r="P183" s="285"/>
      <c r="Q183" s="285"/>
      <c r="R183" s="285"/>
      <c r="S183" s="285"/>
      <c r="T183" s="286"/>
      <c r="U183" s="14"/>
      <c r="V183" s="14"/>
      <c r="W183" s="14"/>
      <c r="X183" s="14"/>
      <c r="Y183" s="14"/>
      <c r="Z183" s="14"/>
      <c r="AA183" s="14"/>
      <c r="AB183" s="14"/>
      <c r="AC183" s="14"/>
      <c r="AD183" s="14"/>
      <c r="AE183" s="14"/>
      <c r="AT183" s="287" t="s">
        <v>271</v>
      </c>
      <c r="AU183" s="287" t="s">
        <v>99</v>
      </c>
      <c r="AV183" s="14" t="s">
        <v>196</v>
      </c>
      <c r="AW183" s="14" t="s">
        <v>38</v>
      </c>
      <c r="AX183" s="14" t="s">
        <v>91</v>
      </c>
      <c r="AY183" s="287" t="s">
        <v>184</v>
      </c>
    </row>
    <row r="184" s="2" customFormat="1" ht="16.5" customHeight="1">
      <c r="A184" s="40"/>
      <c r="B184" s="41"/>
      <c r="C184" s="245" t="s">
        <v>336</v>
      </c>
      <c r="D184" s="245" t="s">
        <v>187</v>
      </c>
      <c r="E184" s="246" t="s">
        <v>3088</v>
      </c>
      <c r="F184" s="247" t="s">
        <v>3089</v>
      </c>
      <c r="G184" s="248" t="s">
        <v>269</v>
      </c>
      <c r="H184" s="249">
        <v>364.14999999999998</v>
      </c>
      <c r="I184" s="250"/>
      <c r="J184" s="251">
        <f>ROUND(I184*H184,2)</f>
        <v>0</v>
      </c>
      <c r="K184" s="247" t="s">
        <v>191</v>
      </c>
      <c r="L184" s="46"/>
      <c r="M184" s="252" t="s">
        <v>1</v>
      </c>
      <c r="N184" s="253" t="s">
        <v>49</v>
      </c>
      <c r="O184" s="93"/>
      <c r="P184" s="254">
        <f>O184*H184</f>
        <v>0</v>
      </c>
      <c r="Q184" s="254">
        <v>0</v>
      </c>
      <c r="R184" s="254">
        <f>Q184*H184</f>
        <v>0</v>
      </c>
      <c r="S184" s="254">
        <v>0</v>
      </c>
      <c r="T184" s="255">
        <f>S184*H184</f>
        <v>0</v>
      </c>
      <c r="U184" s="40"/>
      <c r="V184" s="40"/>
      <c r="W184" s="40"/>
      <c r="X184" s="40"/>
      <c r="Y184" s="40"/>
      <c r="Z184" s="40"/>
      <c r="AA184" s="40"/>
      <c r="AB184" s="40"/>
      <c r="AC184" s="40"/>
      <c r="AD184" s="40"/>
      <c r="AE184" s="40"/>
      <c r="AR184" s="256" t="s">
        <v>196</v>
      </c>
      <c r="AT184" s="256" t="s">
        <v>187</v>
      </c>
      <c r="AU184" s="256" t="s">
        <v>99</v>
      </c>
      <c r="AY184" s="18" t="s">
        <v>184</v>
      </c>
      <c r="BE184" s="257">
        <f>IF(N184="základní",J184,0)</f>
        <v>0</v>
      </c>
      <c r="BF184" s="257">
        <f>IF(N184="snížená",J184,0)</f>
        <v>0</v>
      </c>
      <c r="BG184" s="257">
        <f>IF(N184="zákl. přenesená",J184,0)</f>
        <v>0</v>
      </c>
      <c r="BH184" s="257">
        <f>IF(N184="sníž. přenesená",J184,0)</f>
        <v>0</v>
      </c>
      <c r="BI184" s="257">
        <f>IF(N184="nulová",J184,0)</f>
        <v>0</v>
      </c>
      <c r="BJ184" s="18" t="s">
        <v>99</v>
      </c>
      <c r="BK184" s="257">
        <f>ROUND(I184*H184,2)</f>
        <v>0</v>
      </c>
      <c r="BL184" s="18" t="s">
        <v>196</v>
      </c>
      <c r="BM184" s="256" t="s">
        <v>3090</v>
      </c>
    </row>
    <row r="185" s="2" customFormat="1" ht="16.5" customHeight="1">
      <c r="A185" s="40"/>
      <c r="B185" s="41"/>
      <c r="C185" s="245" t="s">
        <v>341</v>
      </c>
      <c r="D185" s="245" t="s">
        <v>187</v>
      </c>
      <c r="E185" s="246" t="s">
        <v>3091</v>
      </c>
      <c r="F185" s="247" t="s">
        <v>3092</v>
      </c>
      <c r="G185" s="248" t="s">
        <v>389</v>
      </c>
      <c r="H185" s="249">
        <v>3.7799999999999998</v>
      </c>
      <c r="I185" s="250"/>
      <c r="J185" s="251">
        <f>ROUND(I185*H185,2)</f>
        <v>0</v>
      </c>
      <c r="K185" s="247" t="s">
        <v>191</v>
      </c>
      <c r="L185" s="46"/>
      <c r="M185" s="252" t="s">
        <v>1</v>
      </c>
      <c r="N185" s="253" t="s">
        <v>49</v>
      </c>
      <c r="O185" s="93"/>
      <c r="P185" s="254">
        <f>O185*H185</f>
        <v>0</v>
      </c>
      <c r="Q185" s="254">
        <v>1.05871</v>
      </c>
      <c r="R185" s="254">
        <f>Q185*H185</f>
        <v>4.0019238000000001</v>
      </c>
      <c r="S185" s="254">
        <v>0</v>
      </c>
      <c r="T185" s="255">
        <f>S185*H185</f>
        <v>0</v>
      </c>
      <c r="U185" s="40"/>
      <c r="V185" s="40"/>
      <c r="W185" s="40"/>
      <c r="X185" s="40"/>
      <c r="Y185" s="40"/>
      <c r="Z185" s="40"/>
      <c r="AA185" s="40"/>
      <c r="AB185" s="40"/>
      <c r="AC185" s="40"/>
      <c r="AD185" s="40"/>
      <c r="AE185" s="40"/>
      <c r="AR185" s="256" t="s">
        <v>196</v>
      </c>
      <c r="AT185" s="256" t="s">
        <v>187</v>
      </c>
      <c r="AU185" s="256" t="s">
        <v>99</v>
      </c>
      <c r="AY185" s="18" t="s">
        <v>184</v>
      </c>
      <c r="BE185" s="257">
        <f>IF(N185="základní",J185,0)</f>
        <v>0</v>
      </c>
      <c r="BF185" s="257">
        <f>IF(N185="snížená",J185,0)</f>
        <v>0</v>
      </c>
      <c r="BG185" s="257">
        <f>IF(N185="zákl. přenesená",J185,0)</f>
        <v>0</v>
      </c>
      <c r="BH185" s="257">
        <f>IF(N185="sníž. přenesená",J185,0)</f>
        <v>0</v>
      </c>
      <c r="BI185" s="257">
        <f>IF(N185="nulová",J185,0)</f>
        <v>0</v>
      </c>
      <c r="BJ185" s="18" t="s">
        <v>99</v>
      </c>
      <c r="BK185" s="257">
        <f>ROUND(I185*H185,2)</f>
        <v>0</v>
      </c>
      <c r="BL185" s="18" t="s">
        <v>196</v>
      </c>
      <c r="BM185" s="256" t="s">
        <v>3093</v>
      </c>
    </row>
    <row r="186" s="15" customFormat="1">
      <c r="A186" s="15"/>
      <c r="B186" s="288"/>
      <c r="C186" s="289"/>
      <c r="D186" s="258" t="s">
        <v>271</v>
      </c>
      <c r="E186" s="290" t="s">
        <v>1</v>
      </c>
      <c r="F186" s="291" t="s">
        <v>3028</v>
      </c>
      <c r="G186" s="289"/>
      <c r="H186" s="290" t="s">
        <v>1</v>
      </c>
      <c r="I186" s="292"/>
      <c r="J186" s="289"/>
      <c r="K186" s="289"/>
      <c r="L186" s="293"/>
      <c r="M186" s="294"/>
      <c r="N186" s="295"/>
      <c r="O186" s="295"/>
      <c r="P186" s="295"/>
      <c r="Q186" s="295"/>
      <c r="R186" s="295"/>
      <c r="S186" s="295"/>
      <c r="T186" s="296"/>
      <c r="U186" s="15"/>
      <c r="V186" s="15"/>
      <c r="W186" s="15"/>
      <c r="X186" s="15"/>
      <c r="Y186" s="15"/>
      <c r="Z186" s="15"/>
      <c r="AA186" s="15"/>
      <c r="AB186" s="15"/>
      <c r="AC186" s="15"/>
      <c r="AD186" s="15"/>
      <c r="AE186" s="15"/>
      <c r="AT186" s="297" t="s">
        <v>271</v>
      </c>
      <c r="AU186" s="297" t="s">
        <v>99</v>
      </c>
      <c r="AV186" s="15" t="s">
        <v>91</v>
      </c>
      <c r="AW186" s="15" t="s">
        <v>38</v>
      </c>
      <c r="AX186" s="15" t="s">
        <v>83</v>
      </c>
      <c r="AY186" s="297" t="s">
        <v>184</v>
      </c>
    </row>
    <row r="187" s="13" customFormat="1">
      <c r="A187" s="13"/>
      <c r="B187" s="266"/>
      <c r="C187" s="267"/>
      <c r="D187" s="258" t="s">
        <v>271</v>
      </c>
      <c r="E187" s="268" t="s">
        <v>1</v>
      </c>
      <c r="F187" s="269" t="s">
        <v>3094</v>
      </c>
      <c r="G187" s="267"/>
      <c r="H187" s="270">
        <v>3.7799999999999998</v>
      </c>
      <c r="I187" s="271"/>
      <c r="J187" s="267"/>
      <c r="K187" s="267"/>
      <c r="L187" s="272"/>
      <c r="M187" s="273"/>
      <c r="N187" s="274"/>
      <c r="O187" s="274"/>
      <c r="P187" s="274"/>
      <c r="Q187" s="274"/>
      <c r="R187" s="274"/>
      <c r="S187" s="274"/>
      <c r="T187" s="275"/>
      <c r="U187" s="13"/>
      <c r="V187" s="13"/>
      <c r="W187" s="13"/>
      <c r="X187" s="13"/>
      <c r="Y187" s="13"/>
      <c r="Z187" s="13"/>
      <c r="AA187" s="13"/>
      <c r="AB187" s="13"/>
      <c r="AC187" s="13"/>
      <c r="AD187" s="13"/>
      <c r="AE187" s="13"/>
      <c r="AT187" s="276" t="s">
        <v>271</v>
      </c>
      <c r="AU187" s="276" t="s">
        <v>99</v>
      </c>
      <c r="AV187" s="13" t="s">
        <v>99</v>
      </c>
      <c r="AW187" s="13" t="s">
        <v>38</v>
      </c>
      <c r="AX187" s="13" t="s">
        <v>83</v>
      </c>
      <c r="AY187" s="276" t="s">
        <v>184</v>
      </c>
    </row>
    <row r="188" s="14" customFormat="1">
      <c r="A188" s="14"/>
      <c r="B188" s="277"/>
      <c r="C188" s="278"/>
      <c r="D188" s="258" t="s">
        <v>271</v>
      </c>
      <c r="E188" s="279" t="s">
        <v>1</v>
      </c>
      <c r="F188" s="280" t="s">
        <v>273</v>
      </c>
      <c r="G188" s="278"/>
      <c r="H188" s="281">
        <v>3.7799999999999998</v>
      </c>
      <c r="I188" s="282"/>
      <c r="J188" s="278"/>
      <c r="K188" s="278"/>
      <c r="L188" s="283"/>
      <c r="M188" s="284"/>
      <c r="N188" s="285"/>
      <c r="O188" s="285"/>
      <c r="P188" s="285"/>
      <c r="Q188" s="285"/>
      <c r="R188" s="285"/>
      <c r="S188" s="285"/>
      <c r="T188" s="286"/>
      <c r="U188" s="14"/>
      <c r="V188" s="14"/>
      <c r="W188" s="14"/>
      <c r="X188" s="14"/>
      <c r="Y188" s="14"/>
      <c r="Z188" s="14"/>
      <c r="AA188" s="14"/>
      <c r="AB188" s="14"/>
      <c r="AC188" s="14"/>
      <c r="AD188" s="14"/>
      <c r="AE188" s="14"/>
      <c r="AT188" s="287" t="s">
        <v>271</v>
      </c>
      <c r="AU188" s="287" t="s">
        <v>99</v>
      </c>
      <c r="AV188" s="14" t="s">
        <v>196</v>
      </c>
      <c r="AW188" s="14" t="s">
        <v>38</v>
      </c>
      <c r="AX188" s="14" t="s">
        <v>91</v>
      </c>
      <c r="AY188" s="287" t="s">
        <v>184</v>
      </c>
    </row>
    <row r="189" s="2" customFormat="1" ht="16.5" customHeight="1">
      <c r="A189" s="40"/>
      <c r="B189" s="41"/>
      <c r="C189" s="245" t="s">
        <v>348</v>
      </c>
      <c r="D189" s="245" t="s">
        <v>187</v>
      </c>
      <c r="E189" s="246" t="s">
        <v>3095</v>
      </c>
      <c r="F189" s="247" t="s">
        <v>3096</v>
      </c>
      <c r="G189" s="248" t="s">
        <v>389</v>
      </c>
      <c r="H189" s="249">
        <v>0.23999999999999999</v>
      </c>
      <c r="I189" s="250"/>
      <c r="J189" s="251">
        <f>ROUND(I189*H189,2)</f>
        <v>0</v>
      </c>
      <c r="K189" s="247" t="s">
        <v>284</v>
      </c>
      <c r="L189" s="46"/>
      <c r="M189" s="252" t="s">
        <v>1</v>
      </c>
      <c r="N189" s="253" t="s">
        <v>49</v>
      </c>
      <c r="O189" s="93"/>
      <c r="P189" s="254">
        <f>O189*H189</f>
        <v>0</v>
      </c>
      <c r="Q189" s="254">
        <v>1.05871</v>
      </c>
      <c r="R189" s="254">
        <f>Q189*H189</f>
        <v>0.25409039999999999</v>
      </c>
      <c r="S189" s="254">
        <v>0</v>
      </c>
      <c r="T189" s="255">
        <f>S189*H189</f>
        <v>0</v>
      </c>
      <c r="U189" s="40"/>
      <c r="V189" s="40"/>
      <c r="W189" s="40"/>
      <c r="X189" s="40"/>
      <c r="Y189" s="40"/>
      <c r="Z189" s="40"/>
      <c r="AA189" s="40"/>
      <c r="AB189" s="40"/>
      <c r="AC189" s="40"/>
      <c r="AD189" s="40"/>
      <c r="AE189" s="40"/>
      <c r="AR189" s="256" t="s">
        <v>196</v>
      </c>
      <c r="AT189" s="256" t="s">
        <v>187</v>
      </c>
      <c r="AU189" s="256" t="s">
        <v>99</v>
      </c>
      <c r="AY189" s="18" t="s">
        <v>184</v>
      </c>
      <c r="BE189" s="257">
        <f>IF(N189="základní",J189,0)</f>
        <v>0</v>
      </c>
      <c r="BF189" s="257">
        <f>IF(N189="snížená",J189,0)</f>
        <v>0</v>
      </c>
      <c r="BG189" s="257">
        <f>IF(N189="zákl. přenesená",J189,0)</f>
        <v>0</v>
      </c>
      <c r="BH189" s="257">
        <f>IF(N189="sníž. přenesená",J189,0)</f>
        <v>0</v>
      </c>
      <c r="BI189" s="257">
        <f>IF(N189="nulová",J189,0)</f>
        <v>0</v>
      </c>
      <c r="BJ189" s="18" t="s">
        <v>99</v>
      </c>
      <c r="BK189" s="257">
        <f>ROUND(I189*H189,2)</f>
        <v>0</v>
      </c>
      <c r="BL189" s="18" t="s">
        <v>196</v>
      </c>
      <c r="BM189" s="256" t="s">
        <v>3097</v>
      </c>
    </row>
    <row r="190" s="15" customFormat="1">
      <c r="A190" s="15"/>
      <c r="B190" s="288"/>
      <c r="C190" s="289"/>
      <c r="D190" s="258" t="s">
        <v>271</v>
      </c>
      <c r="E190" s="290" t="s">
        <v>1</v>
      </c>
      <c r="F190" s="291" t="s">
        <v>3028</v>
      </c>
      <c r="G190" s="289"/>
      <c r="H190" s="290" t="s">
        <v>1</v>
      </c>
      <c r="I190" s="292"/>
      <c r="J190" s="289"/>
      <c r="K190" s="289"/>
      <c r="L190" s="293"/>
      <c r="M190" s="294"/>
      <c r="N190" s="295"/>
      <c r="O190" s="295"/>
      <c r="P190" s="295"/>
      <c r="Q190" s="295"/>
      <c r="R190" s="295"/>
      <c r="S190" s="295"/>
      <c r="T190" s="296"/>
      <c r="U190" s="15"/>
      <c r="V190" s="15"/>
      <c r="W190" s="15"/>
      <c r="X190" s="15"/>
      <c r="Y190" s="15"/>
      <c r="Z190" s="15"/>
      <c r="AA190" s="15"/>
      <c r="AB190" s="15"/>
      <c r="AC190" s="15"/>
      <c r="AD190" s="15"/>
      <c r="AE190" s="15"/>
      <c r="AT190" s="297" t="s">
        <v>271</v>
      </c>
      <c r="AU190" s="297" t="s">
        <v>99</v>
      </c>
      <c r="AV190" s="15" t="s">
        <v>91</v>
      </c>
      <c r="AW190" s="15" t="s">
        <v>38</v>
      </c>
      <c r="AX190" s="15" t="s">
        <v>83</v>
      </c>
      <c r="AY190" s="297" t="s">
        <v>184</v>
      </c>
    </row>
    <row r="191" s="13" customFormat="1">
      <c r="A191" s="13"/>
      <c r="B191" s="266"/>
      <c r="C191" s="267"/>
      <c r="D191" s="258" t="s">
        <v>271</v>
      </c>
      <c r="E191" s="268" t="s">
        <v>1</v>
      </c>
      <c r="F191" s="269" t="s">
        <v>3098</v>
      </c>
      <c r="G191" s="267"/>
      <c r="H191" s="270">
        <v>0.23999999999999999</v>
      </c>
      <c r="I191" s="271"/>
      <c r="J191" s="267"/>
      <c r="K191" s="267"/>
      <c r="L191" s="272"/>
      <c r="M191" s="273"/>
      <c r="N191" s="274"/>
      <c r="O191" s="274"/>
      <c r="P191" s="274"/>
      <c r="Q191" s="274"/>
      <c r="R191" s="274"/>
      <c r="S191" s="274"/>
      <c r="T191" s="275"/>
      <c r="U191" s="13"/>
      <c r="V191" s="13"/>
      <c r="W191" s="13"/>
      <c r="X191" s="13"/>
      <c r="Y191" s="13"/>
      <c r="Z191" s="13"/>
      <c r="AA191" s="13"/>
      <c r="AB191" s="13"/>
      <c r="AC191" s="13"/>
      <c r="AD191" s="13"/>
      <c r="AE191" s="13"/>
      <c r="AT191" s="276" t="s">
        <v>271</v>
      </c>
      <c r="AU191" s="276" t="s">
        <v>99</v>
      </c>
      <c r="AV191" s="13" t="s">
        <v>99</v>
      </c>
      <c r="AW191" s="13" t="s">
        <v>38</v>
      </c>
      <c r="AX191" s="13" t="s">
        <v>83</v>
      </c>
      <c r="AY191" s="276" t="s">
        <v>184</v>
      </c>
    </row>
    <row r="192" s="14" customFormat="1">
      <c r="A192" s="14"/>
      <c r="B192" s="277"/>
      <c r="C192" s="278"/>
      <c r="D192" s="258" t="s">
        <v>271</v>
      </c>
      <c r="E192" s="279" t="s">
        <v>1</v>
      </c>
      <c r="F192" s="280" t="s">
        <v>273</v>
      </c>
      <c r="G192" s="278"/>
      <c r="H192" s="281">
        <v>0.23999999999999999</v>
      </c>
      <c r="I192" s="282"/>
      <c r="J192" s="278"/>
      <c r="K192" s="278"/>
      <c r="L192" s="283"/>
      <c r="M192" s="284"/>
      <c r="N192" s="285"/>
      <c r="O192" s="285"/>
      <c r="P192" s="285"/>
      <c r="Q192" s="285"/>
      <c r="R192" s="285"/>
      <c r="S192" s="285"/>
      <c r="T192" s="286"/>
      <c r="U192" s="14"/>
      <c r="V192" s="14"/>
      <c r="W192" s="14"/>
      <c r="X192" s="14"/>
      <c r="Y192" s="14"/>
      <c r="Z192" s="14"/>
      <c r="AA192" s="14"/>
      <c r="AB192" s="14"/>
      <c r="AC192" s="14"/>
      <c r="AD192" s="14"/>
      <c r="AE192" s="14"/>
      <c r="AT192" s="287" t="s">
        <v>271</v>
      </c>
      <c r="AU192" s="287" t="s">
        <v>99</v>
      </c>
      <c r="AV192" s="14" t="s">
        <v>196</v>
      </c>
      <c r="AW192" s="14" t="s">
        <v>38</v>
      </c>
      <c r="AX192" s="14" t="s">
        <v>91</v>
      </c>
      <c r="AY192" s="287" t="s">
        <v>184</v>
      </c>
    </row>
    <row r="193" s="12" customFormat="1" ht="22.8" customHeight="1">
      <c r="A193" s="12"/>
      <c r="B193" s="229"/>
      <c r="C193" s="230"/>
      <c r="D193" s="231" t="s">
        <v>82</v>
      </c>
      <c r="E193" s="243" t="s">
        <v>278</v>
      </c>
      <c r="F193" s="243" t="s">
        <v>530</v>
      </c>
      <c r="G193" s="230"/>
      <c r="H193" s="230"/>
      <c r="I193" s="233"/>
      <c r="J193" s="244">
        <f>BK193</f>
        <v>0</v>
      </c>
      <c r="K193" s="230"/>
      <c r="L193" s="235"/>
      <c r="M193" s="236"/>
      <c r="N193" s="237"/>
      <c r="O193" s="237"/>
      <c r="P193" s="238">
        <f>SUM(P194:P202)</f>
        <v>0</v>
      </c>
      <c r="Q193" s="237"/>
      <c r="R193" s="238">
        <f>SUM(R194:R202)</f>
        <v>50.405210870000005</v>
      </c>
      <c r="S193" s="237"/>
      <c r="T193" s="239">
        <f>SUM(T194:T202)</f>
        <v>0</v>
      </c>
      <c r="U193" s="12"/>
      <c r="V193" s="12"/>
      <c r="W193" s="12"/>
      <c r="X193" s="12"/>
      <c r="Y193" s="12"/>
      <c r="Z193" s="12"/>
      <c r="AA193" s="12"/>
      <c r="AB193" s="12"/>
      <c r="AC193" s="12"/>
      <c r="AD193" s="12"/>
      <c r="AE193" s="12"/>
      <c r="AR193" s="240" t="s">
        <v>91</v>
      </c>
      <c r="AT193" s="241" t="s">
        <v>82</v>
      </c>
      <c r="AU193" s="241" t="s">
        <v>91</v>
      </c>
      <c r="AY193" s="240" t="s">
        <v>184</v>
      </c>
      <c r="BK193" s="242">
        <f>SUM(BK194:BK202)</f>
        <v>0</v>
      </c>
    </row>
    <row r="194" s="2" customFormat="1" ht="16.5" customHeight="1">
      <c r="A194" s="40"/>
      <c r="B194" s="41"/>
      <c r="C194" s="245" t="s">
        <v>353</v>
      </c>
      <c r="D194" s="245" t="s">
        <v>187</v>
      </c>
      <c r="E194" s="246" t="s">
        <v>3099</v>
      </c>
      <c r="F194" s="247" t="s">
        <v>3100</v>
      </c>
      <c r="G194" s="248" t="s">
        <v>319</v>
      </c>
      <c r="H194" s="249">
        <v>17.065000000000001</v>
      </c>
      <c r="I194" s="250"/>
      <c r="J194" s="251">
        <f>ROUND(I194*H194,2)</f>
        <v>0</v>
      </c>
      <c r="K194" s="247" t="s">
        <v>191</v>
      </c>
      <c r="L194" s="46"/>
      <c r="M194" s="252" t="s">
        <v>1</v>
      </c>
      <c r="N194" s="253" t="s">
        <v>49</v>
      </c>
      <c r="O194" s="93"/>
      <c r="P194" s="254">
        <f>O194*H194</f>
        <v>0</v>
      </c>
      <c r="Q194" s="254">
        <v>2.45329</v>
      </c>
      <c r="R194" s="254">
        <f>Q194*H194</f>
        <v>41.865393850000004</v>
      </c>
      <c r="S194" s="254">
        <v>0</v>
      </c>
      <c r="T194" s="255">
        <f>S194*H194</f>
        <v>0</v>
      </c>
      <c r="U194" s="40"/>
      <c r="V194" s="40"/>
      <c r="W194" s="40"/>
      <c r="X194" s="40"/>
      <c r="Y194" s="40"/>
      <c r="Z194" s="40"/>
      <c r="AA194" s="40"/>
      <c r="AB194" s="40"/>
      <c r="AC194" s="40"/>
      <c r="AD194" s="40"/>
      <c r="AE194" s="40"/>
      <c r="AR194" s="256" t="s">
        <v>196</v>
      </c>
      <c r="AT194" s="256" t="s">
        <v>187</v>
      </c>
      <c r="AU194" s="256" t="s">
        <v>99</v>
      </c>
      <c r="AY194" s="18" t="s">
        <v>184</v>
      </c>
      <c r="BE194" s="257">
        <f>IF(N194="základní",J194,0)</f>
        <v>0</v>
      </c>
      <c r="BF194" s="257">
        <f>IF(N194="snížená",J194,0)</f>
        <v>0</v>
      </c>
      <c r="BG194" s="257">
        <f>IF(N194="zákl. přenesená",J194,0)</f>
        <v>0</v>
      </c>
      <c r="BH194" s="257">
        <f>IF(N194="sníž. přenesená",J194,0)</f>
        <v>0</v>
      </c>
      <c r="BI194" s="257">
        <f>IF(N194="nulová",J194,0)</f>
        <v>0</v>
      </c>
      <c r="BJ194" s="18" t="s">
        <v>99</v>
      </c>
      <c r="BK194" s="257">
        <f>ROUND(I194*H194,2)</f>
        <v>0</v>
      </c>
      <c r="BL194" s="18" t="s">
        <v>196</v>
      </c>
      <c r="BM194" s="256" t="s">
        <v>3101</v>
      </c>
    </row>
    <row r="195" s="2" customFormat="1" ht="16.5" customHeight="1">
      <c r="A195" s="40"/>
      <c r="B195" s="41"/>
      <c r="C195" s="245" t="s">
        <v>7</v>
      </c>
      <c r="D195" s="245" t="s">
        <v>187</v>
      </c>
      <c r="E195" s="246" t="s">
        <v>3102</v>
      </c>
      <c r="F195" s="247" t="s">
        <v>3103</v>
      </c>
      <c r="G195" s="248" t="s">
        <v>269</v>
      </c>
      <c r="H195" s="249">
        <v>170.63999999999999</v>
      </c>
      <c r="I195" s="250"/>
      <c r="J195" s="251">
        <f>ROUND(I195*H195,2)</f>
        <v>0</v>
      </c>
      <c r="K195" s="247" t="s">
        <v>191</v>
      </c>
      <c r="L195" s="46"/>
      <c r="M195" s="252" t="s">
        <v>1</v>
      </c>
      <c r="N195" s="253" t="s">
        <v>49</v>
      </c>
      <c r="O195" s="93"/>
      <c r="P195" s="254">
        <f>O195*H195</f>
        <v>0</v>
      </c>
      <c r="Q195" s="254">
        <v>0.0040499999999999998</v>
      </c>
      <c r="R195" s="254">
        <f>Q195*H195</f>
        <v>0.69109199999999993</v>
      </c>
      <c r="S195" s="254">
        <v>0</v>
      </c>
      <c r="T195" s="255">
        <f>S195*H195</f>
        <v>0</v>
      </c>
      <c r="U195" s="40"/>
      <c r="V195" s="40"/>
      <c r="W195" s="40"/>
      <c r="X195" s="40"/>
      <c r="Y195" s="40"/>
      <c r="Z195" s="40"/>
      <c r="AA195" s="40"/>
      <c r="AB195" s="40"/>
      <c r="AC195" s="40"/>
      <c r="AD195" s="40"/>
      <c r="AE195" s="40"/>
      <c r="AR195" s="256" t="s">
        <v>196</v>
      </c>
      <c r="AT195" s="256" t="s">
        <v>187</v>
      </c>
      <c r="AU195" s="256" t="s">
        <v>99</v>
      </c>
      <c r="AY195" s="18" t="s">
        <v>184</v>
      </c>
      <c r="BE195" s="257">
        <f>IF(N195="základní",J195,0)</f>
        <v>0</v>
      </c>
      <c r="BF195" s="257">
        <f>IF(N195="snížená",J195,0)</f>
        <v>0</v>
      </c>
      <c r="BG195" s="257">
        <f>IF(N195="zákl. přenesená",J195,0)</f>
        <v>0</v>
      </c>
      <c r="BH195" s="257">
        <f>IF(N195="sníž. přenesená",J195,0)</f>
        <v>0</v>
      </c>
      <c r="BI195" s="257">
        <f>IF(N195="nulová",J195,0)</f>
        <v>0</v>
      </c>
      <c r="BJ195" s="18" t="s">
        <v>99</v>
      </c>
      <c r="BK195" s="257">
        <f>ROUND(I195*H195,2)</f>
        <v>0</v>
      </c>
      <c r="BL195" s="18" t="s">
        <v>196</v>
      </c>
      <c r="BM195" s="256" t="s">
        <v>3104</v>
      </c>
    </row>
    <row r="196" s="2" customFormat="1" ht="16.5" customHeight="1">
      <c r="A196" s="40"/>
      <c r="B196" s="41"/>
      <c r="C196" s="245" t="s">
        <v>362</v>
      </c>
      <c r="D196" s="245" t="s">
        <v>187</v>
      </c>
      <c r="E196" s="246" t="s">
        <v>3105</v>
      </c>
      <c r="F196" s="247" t="s">
        <v>3106</v>
      </c>
      <c r="G196" s="248" t="s">
        <v>269</v>
      </c>
      <c r="H196" s="249">
        <v>170.63999999999999</v>
      </c>
      <c r="I196" s="250"/>
      <c r="J196" s="251">
        <f>ROUND(I196*H196,2)</f>
        <v>0</v>
      </c>
      <c r="K196" s="247" t="s">
        <v>191</v>
      </c>
      <c r="L196" s="46"/>
      <c r="M196" s="252" t="s">
        <v>1</v>
      </c>
      <c r="N196" s="253" t="s">
        <v>49</v>
      </c>
      <c r="O196" s="93"/>
      <c r="P196" s="254">
        <f>O196*H196</f>
        <v>0</v>
      </c>
      <c r="Q196" s="254">
        <v>0</v>
      </c>
      <c r="R196" s="254">
        <f>Q196*H196</f>
        <v>0</v>
      </c>
      <c r="S196" s="254">
        <v>0</v>
      </c>
      <c r="T196" s="255">
        <f>S196*H196</f>
        <v>0</v>
      </c>
      <c r="U196" s="40"/>
      <c r="V196" s="40"/>
      <c r="W196" s="40"/>
      <c r="X196" s="40"/>
      <c r="Y196" s="40"/>
      <c r="Z196" s="40"/>
      <c r="AA196" s="40"/>
      <c r="AB196" s="40"/>
      <c r="AC196" s="40"/>
      <c r="AD196" s="40"/>
      <c r="AE196" s="40"/>
      <c r="AR196" s="256" t="s">
        <v>196</v>
      </c>
      <c r="AT196" s="256" t="s">
        <v>187</v>
      </c>
      <c r="AU196" s="256" t="s">
        <v>99</v>
      </c>
      <c r="AY196" s="18" t="s">
        <v>184</v>
      </c>
      <c r="BE196" s="257">
        <f>IF(N196="základní",J196,0)</f>
        <v>0</v>
      </c>
      <c r="BF196" s="257">
        <f>IF(N196="snížená",J196,0)</f>
        <v>0</v>
      </c>
      <c r="BG196" s="257">
        <f>IF(N196="zákl. přenesená",J196,0)</f>
        <v>0</v>
      </c>
      <c r="BH196" s="257">
        <f>IF(N196="sníž. přenesená",J196,0)</f>
        <v>0</v>
      </c>
      <c r="BI196" s="257">
        <f>IF(N196="nulová",J196,0)</f>
        <v>0</v>
      </c>
      <c r="BJ196" s="18" t="s">
        <v>99</v>
      </c>
      <c r="BK196" s="257">
        <f>ROUND(I196*H196,2)</f>
        <v>0</v>
      </c>
      <c r="BL196" s="18" t="s">
        <v>196</v>
      </c>
      <c r="BM196" s="256" t="s">
        <v>3107</v>
      </c>
    </row>
    <row r="197" s="2" customFormat="1" ht="16.5" customHeight="1">
      <c r="A197" s="40"/>
      <c r="B197" s="41"/>
      <c r="C197" s="245" t="s">
        <v>367</v>
      </c>
      <c r="D197" s="245" t="s">
        <v>187</v>
      </c>
      <c r="E197" s="246" t="s">
        <v>3108</v>
      </c>
      <c r="F197" s="247" t="s">
        <v>3109</v>
      </c>
      <c r="G197" s="248" t="s">
        <v>389</v>
      </c>
      <c r="H197" s="249">
        <v>4.266</v>
      </c>
      <c r="I197" s="250"/>
      <c r="J197" s="251">
        <f>ROUND(I197*H197,2)</f>
        <v>0</v>
      </c>
      <c r="K197" s="247" t="s">
        <v>191</v>
      </c>
      <c r="L197" s="46"/>
      <c r="M197" s="252" t="s">
        <v>1</v>
      </c>
      <c r="N197" s="253" t="s">
        <v>49</v>
      </c>
      <c r="O197" s="93"/>
      <c r="P197" s="254">
        <f>O197*H197</f>
        <v>0</v>
      </c>
      <c r="Q197" s="254">
        <v>1.0519700000000001</v>
      </c>
      <c r="R197" s="254">
        <f>Q197*H197</f>
        <v>4.4877040200000007</v>
      </c>
      <c r="S197" s="254">
        <v>0</v>
      </c>
      <c r="T197" s="255">
        <f>S197*H197</f>
        <v>0</v>
      </c>
      <c r="U197" s="40"/>
      <c r="V197" s="40"/>
      <c r="W197" s="40"/>
      <c r="X197" s="40"/>
      <c r="Y197" s="40"/>
      <c r="Z197" s="40"/>
      <c r="AA197" s="40"/>
      <c r="AB197" s="40"/>
      <c r="AC197" s="40"/>
      <c r="AD197" s="40"/>
      <c r="AE197" s="40"/>
      <c r="AR197" s="256" t="s">
        <v>196</v>
      </c>
      <c r="AT197" s="256" t="s">
        <v>187</v>
      </c>
      <c r="AU197" s="256" t="s">
        <v>99</v>
      </c>
      <c r="AY197" s="18" t="s">
        <v>184</v>
      </c>
      <c r="BE197" s="257">
        <f>IF(N197="základní",J197,0)</f>
        <v>0</v>
      </c>
      <c r="BF197" s="257">
        <f>IF(N197="snížená",J197,0)</f>
        <v>0</v>
      </c>
      <c r="BG197" s="257">
        <f>IF(N197="zákl. přenesená",J197,0)</f>
        <v>0</v>
      </c>
      <c r="BH197" s="257">
        <f>IF(N197="sníž. přenesená",J197,0)</f>
        <v>0</v>
      </c>
      <c r="BI197" s="257">
        <f>IF(N197="nulová",J197,0)</f>
        <v>0</v>
      </c>
      <c r="BJ197" s="18" t="s">
        <v>99</v>
      </c>
      <c r="BK197" s="257">
        <f>ROUND(I197*H197,2)</f>
        <v>0</v>
      </c>
      <c r="BL197" s="18" t="s">
        <v>196</v>
      </c>
      <c r="BM197" s="256" t="s">
        <v>3110</v>
      </c>
    </row>
    <row r="198" s="15" customFormat="1">
      <c r="A198" s="15"/>
      <c r="B198" s="288"/>
      <c r="C198" s="289"/>
      <c r="D198" s="258" t="s">
        <v>271</v>
      </c>
      <c r="E198" s="290" t="s">
        <v>1</v>
      </c>
      <c r="F198" s="291" t="s">
        <v>3028</v>
      </c>
      <c r="G198" s="289"/>
      <c r="H198" s="290" t="s">
        <v>1</v>
      </c>
      <c r="I198" s="292"/>
      <c r="J198" s="289"/>
      <c r="K198" s="289"/>
      <c r="L198" s="293"/>
      <c r="M198" s="294"/>
      <c r="N198" s="295"/>
      <c r="O198" s="295"/>
      <c r="P198" s="295"/>
      <c r="Q198" s="295"/>
      <c r="R198" s="295"/>
      <c r="S198" s="295"/>
      <c r="T198" s="296"/>
      <c r="U198" s="15"/>
      <c r="V198" s="15"/>
      <c r="W198" s="15"/>
      <c r="X198" s="15"/>
      <c r="Y198" s="15"/>
      <c r="Z198" s="15"/>
      <c r="AA198" s="15"/>
      <c r="AB198" s="15"/>
      <c r="AC198" s="15"/>
      <c r="AD198" s="15"/>
      <c r="AE198" s="15"/>
      <c r="AT198" s="297" t="s">
        <v>271</v>
      </c>
      <c r="AU198" s="297" t="s">
        <v>99</v>
      </c>
      <c r="AV198" s="15" t="s">
        <v>91</v>
      </c>
      <c r="AW198" s="15" t="s">
        <v>38</v>
      </c>
      <c r="AX198" s="15" t="s">
        <v>83</v>
      </c>
      <c r="AY198" s="297" t="s">
        <v>184</v>
      </c>
    </row>
    <row r="199" s="15" customFormat="1">
      <c r="A199" s="15"/>
      <c r="B199" s="288"/>
      <c r="C199" s="289"/>
      <c r="D199" s="258" t="s">
        <v>271</v>
      </c>
      <c r="E199" s="290" t="s">
        <v>1</v>
      </c>
      <c r="F199" s="291" t="s">
        <v>3111</v>
      </c>
      <c r="G199" s="289"/>
      <c r="H199" s="290" t="s">
        <v>1</v>
      </c>
      <c r="I199" s="292"/>
      <c r="J199" s="289"/>
      <c r="K199" s="289"/>
      <c r="L199" s="293"/>
      <c r="M199" s="294"/>
      <c r="N199" s="295"/>
      <c r="O199" s="295"/>
      <c r="P199" s="295"/>
      <c r="Q199" s="295"/>
      <c r="R199" s="295"/>
      <c r="S199" s="295"/>
      <c r="T199" s="296"/>
      <c r="U199" s="15"/>
      <c r="V199" s="15"/>
      <c r="W199" s="15"/>
      <c r="X199" s="15"/>
      <c r="Y199" s="15"/>
      <c r="Z199" s="15"/>
      <c r="AA199" s="15"/>
      <c r="AB199" s="15"/>
      <c r="AC199" s="15"/>
      <c r="AD199" s="15"/>
      <c r="AE199" s="15"/>
      <c r="AT199" s="297" t="s">
        <v>271</v>
      </c>
      <c r="AU199" s="297" t="s">
        <v>99</v>
      </c>
      <c r="AV199" s="15" t="s">
        <v>91</v>
      </c>
      <c r="AW199" s="15" t="s">
        <v>38</v>
      </c>
      <c r="AX199" s="15" t="s">
        <v>83</v>
      </c>
      <c r="AY199" s="297" t="s">
        <v>184</v>
      </c>
    </row>
    <row r="200" s="13" customFormat="1">
      <c r="A200" s="13"/>
      <c r="B200" s="266"/>
      <c r="C200" s="267"/>
      <c r="D200" s="258" t="s">
        <v>271</v>
      </c>
      <c r="E200" s="268" t="s">
        <v>1</v>
      </c>
      <c r="F200" s="269" t="s">
        <v>3112</v>
      </c>
      <c r="G200" s="267"/>
      <c r="H200" s="270">
        <v>4.266</v>
      </c>
      <c r="I200" s="271"/>
      <c r="J200" s="267"/>
      <c r="K200" s="267"/>
      <c r="L200" s="272"/>
      <c r="M200" s="273"/>
      <c r="N200" s="274"/>
      <c r="O200" s="274"/>
      <c r="P200" s="274"/>
      <c r="Q200" s="274"/>
      <c r="R200" s="274"/>
      <c r="S200" s="274"/>
      <c r="T200" s="275"/>
      <c r="U200" s="13"/>
      <c r="V200" s="13"/>
      <c r="W200" s="13"/>
      <c r="X200" s="13"/>
      <c r="Y200" s="13"/>
      <c r="Z200" s="13"/>
      <c r="AA200" s="13"/>
      <c r="AB200" s="13"/>
      <c r="AC200" s="13"/>
      <c r="AD200" s="13"/>
      <c r="AE200" s="13"/>
      <c r="AT200" s="276" t="s">
        <v>271</v>
      </c>
      <c r="AU200" s="276" t="s">
        <v>99</v>
      </c>
      <c r="AV200" s="13" t="s">
        <v>99</v>
      </c>
      <c r="AW200" s="13" t="s">
        <v>38</v>
      </c>
      <c r="AX200" s="13" t="s">
        <v>83</v>
      </c>
      <c r="AY200" s="276" t="s">
        <v>184</v>
      </c>
    </row>
    <row r="201" s="14" customFormat="1">
      <c r="A201" s="14"/>
      <c r="B201" s="277"/>
      <c r="C201" s="278"/>
      <c r="D201" s="258" t="s">
        <v>271</v>
      </c>
      <c r="E201" s="279" t="s">
        <v>1</v>
      </c>
      <c r="F201" s="280" t="s">
        <v>273</v>
      </c>
      <c r="G201" s="278"/>
      <c r="H201" s="281">
        <v>4.266</v>
      </c>
      <c r="I201" s="282"/>
      <c r="J201" s="278"/>
      <c r="K201" s="278"/>
      <c r="L201" s="283"/>
      <c r="M201" s="284"/>
      <c r="N201" s="285"/>
      <c r="O201" s="285"/>
      <c r="P201" s="285"/>
      <c r="Q201" s="285"/>
      <c r="R201" s="285"/>
      <c r="S201" s="285"/>
      <c r="T201" s="286"/>
      <c r="U201" s="14"/>
      <c r="V201" s="14"/>
      <c r="W201" s="14"/>
      <c r="X201" s="14"/>
      <c r="Y201" s="14"/>
      <c r="Z201" s="14"/>
      <c r="AA201" s="14"/>
      <c r="AB201" s="14"/>
      <c r="AC201" s="14"/>
      <c r="AD201" s="14"/>
      <c r="AE201" s="14"/>
      <c r="AT201" s="287" t="s">
        <v>271</v>
      </c>
      <c r="AU201" s="287" t="s">
        <v>99</v>
      </c>
      <c r="AV201" s="14" t="s">
        <v>196</v>
      </c>
      <c r="AW201" s="14" t="s">
        <v>38</v>
      </c>
      <c r="AX201" s="14" t="s">
        <v>91</v>
      </c>
      <c r="AY201" s="287" t="s">
        <v>184</v>
      </c>
    </row>
    <row r="202" s="2" customFormat="1" ht="16.5" customHeight="1">
      <c r="A202" s="40"/>
      <c r="B202" s="41"/>
      <c r="C202" s="245" t="s">
        <v>372</v>
      </c>
      <c r="D202" s="245" t="s">
        <v>187</v>
      </c>
      <c r="E202" s="246" t="s">
        <v>3113</v>
      </c>
      <c r="F202" s="247" t="s">
        <v>3114</v>
      </c>
      <c r="G202" s="248" t="s">
        <v>319</v>
      </c>
      <c r="H202" s="249">
        <v>1.3700000000000001</v>
      </c>
      <c r="I202" s="250"/>
      <c r="J202" s="251">
        <f>ROUND(I202*H202,2)</f>
        <v>0</v>
      </c>
      <c r="K202" s="247" t="s">
        <v>191</v>
      </c>
      <c r="L202" s="46"/>
      <c r="M202" s="252" t="s">
        <v>1</v>
      </c>
      <c r="N202" s="253" t="s">
        <v>49</v>
      </c>
      <c r="O202" s="93"/>
      <c r="P202" s="254">
        <f>O202*H202</f>
        <v>0</v>
      </c>
      <c r="Q202" s="254">
        <v>2.4533</v>
      </c>
      <c r="R202" s="254">
        <f>Q202*H202</f>
        <v>3.3610210000000005</v>
      </c>
      <c r="S202" s="254">
        <v>0</v>
      </c>
      <c r="T202" s="255">
        <f>S202*H202</f>
        <v>0</v>
      </c>
      <c r="U202" s="40"/>
      <c r="V202" s="40"/>
      <c r="W202" s="40"/>
      <c r="X202" s="40"/>
      <c r="Y202" s="40"/>
      <c r="Z202" s="40"/>
      <c r="AA202" s="40"/>
      <c r="AB202" s="40"/>
      <c r="AC202" s="40"/>
      <c r="AD202" s="40"/>
      <c r="AE202" s="40"/>
      <c r="AR202" s="256" t="s">
        <v>196</v>
      </c>
      <c r="AT202" s="256" t="s">
        <v>187</v>
      </c>
      <c r="AU202" s="256" t="s">
        <v>99</v>
      </c>
      <c r="AY202" s="18" t="s">
        <v>184</v>
      </c>
      <c r="BE202" s="257">
        <f>IF(N202="základní",J202,0)</f>
        <v>0</v>
      </c>
      <c r="BF202" s="257">
        <f>IF(N202="snížená",J202,0)</f>
        <v>0</v>
      </c>
      <c r="BG202" s="257">
        <f>IF(N202="zákl. přenesená",J202,0)</f>
        <v>0</v>
      </c>
      <c r="BH202" s="257">
        <f>IF(N202="sníž. přenesená",J202,0)</f>
        <v>0</v>
      </c>
      <c r="BI202" s="257">
        <f>IF(N202="nulová",J202,0)</f>
        <v>0</v>
      </c>
      <c r="BJ202" s="18" t="s">
        <v>99</v>
      </c>
      <c r="BK202" s="257">
        <f>ROUND(I202*H202,2)</f>
        <v>0</v>
      </c>
      <c r="BL202" s="18" t="s">
        <v>196</v>
      </c>
      <c r="BM202" s="256" t="s">
        <v>3115</v>
      </c>
    </row>
    <row r="203" s="12" customFormat="1" ht="22.8" customHeight="1">
      <c r="A203" s="12"/>
      <c r="B203" s="229"/>
      <c r="C203" s="230"/>
      <c r="D203" s="231" t="s">
        <v>82</v>
      </c>
      <c r="E203" s="243" t="s">
        <v>196</v>
      </c>
      <c r="F203" s="243" t="s">
        <v>720</v>
      </c>
      <c r="G203" s="230"/>
      <c r="H203" s="230"/>
      <c r="I203" s="233"/>
      <c r="J203" s="244">
        <f>BK203</f>
        <v>0</v>
      </c>
      <c r="K203" s="230"/>
      <c r="L203" s="235"/>
      <c r="M203" s="236"/>
      <c r="N203" s="237"/>
      <c r="O203" s="237"/>
      <c r="P203" s="238">
        <f>SUM(P204:P293)</f>
        <v>0</v>
      </c>
      <c r="Q203" s="237"/>
      <c r="R203" s="238">
        <f>SUM(R204:R293)</f>
        <v>624.65147822000006</v>
      </c>
      <c r="S203" s="237"/>
      <c r="T203" s="239">
        <f>SUM(T204:T293)</f>
        <v>0</v>
      </c>
      <c r="U203" s="12"/>
      <c r="V203" s="12"/>
      <c r="W203" s="12"/>
      <c r="X203" s="12"/>
      <c r="Y203" s="12"/>
      <c r="Z203" s="12"/>
      <c r="AA203" s="12"/>
      <c r="AB203" s="12"/>
      <c r="AC203" s="12"/>
      <c r="AD203" s="12"/>
      <c r="AE203" s="12"/>
      <c r="AR203" s="240" t="s">
        <v>91</v>
      </c>
      <c r="AT203" s="241" t="s">
        <v>82</v>
      </c>
      <c r="AU203" s="241" t="s">
        <v>91</v>
      </c>
      <c r="AY203" s="240" t="s">
        <v>184</v>
      </c>
      <c r="BK203" s="242">
        <f>SUM(BK204:BK293)</f>
        <v>0</v>
      </c>
    </row>
    <row r="204" s="2" customFormat="1" ht="16.5" customHeight="1">
      <c r="A204" s="40"/>
      <c r="B204" s="41"/>
      <c r="C204" s="245" t="s">
        <v>378</v>
      </c>
      <c r="D204" s="245" t="s">
        <v>187</v>
      </c>
      <c r="E204" s="246" t="s">
        <v>3116</v>
      </c>
      <c r="F204" s="247" t="s">
        <v>3117</v>
      </c>
      <c r="G204" s="248" t="s">
        <v>269</v>
      </c>
      <c r="H204" s="249">
        <v>27.989999999999998</v>
      </c>
      <c r="I204" s="250"/>
      <c r="J204" s="251">
        <f>ROUND(I204*H204,2)</f>
        <v>0</v>
      </c>
      <c r="K204" s="247" t="s">
        <v>191</v>
      </c>
      <c r="L204" s="46"/>
      <c r="M204" s="252" t="s">
        <v>1</v>
      </c>
      <c r="N204" s="253" t="s">
        <v>49</v>
      </c>
      <c r="O204" s="93"/>
      <c r="P204" s="254">
        <f>O204*H204</f>
        <v>0</v>
      </c>
      <c r="Q204" s="254">
        <v>0.34381</v>
      </c>
      <c r="R204" s="254">
        <f>Q204*H204</f>
        <v>9.6232419</v>
      </c>
      <c r="S204" s="254">
        <v>0</v>
      </c>
      <c r="T204" s="255">
        <f>S204*H204</f>
        <v>0</v>
      </c>
      <c r="U204" s="40"/>
      <c r="V204" s="40"/>
      <c r="W204" s="40"/>
      <c r="X204" s="40"/>
      <c r="Y204" s="40"/>
      <c r="Z204" s="40"/>
      <c r="AA204" s="40"/>
      <c r="AB204" s="40"/>
      <c r="AC204" s="40"/>
      <c r="AD204" s="40"/>
      <c r="AE204" s="40"/>
      <c r="AR204" s="256" t="s">
        <v>196</v>
      </c>
      <c r="AT204" s="256" t="s">
        <v>187</v>
      </c>
      <c r="AU204" s="256" t="s">
        <v>99</v>
      </c>
      <c r="AY204" s="18" t="s">
        <v>184</v>
      </c>
      <c r="BE204" s="257">
        <f>IF(N204="základní",J204,0)</f>
        <v>0</v>
      </c>
      <c r="BF204" s="257">
        <f>IF(N204="snížená",J204,0)</f>
        <v>0</v>
      </c>
      <c r="BG204" s="257">
        <f>IF(N204="zákl. přenesená",J204,0)</f>
        <v>0</v>
      </c>
      <c r="BH204" s="257">
        <f>IF(N204="sníž. přenesená",J204,0)</f>
        <v>0</v>
      </c>
      <c r="BI204" s="257">
        <f>IF(N204="nulová",J204,0)</f>
        <v>0</v>
      </c>
      <c r="BJ204" s="18" t="s">
        <v>99</v>
      </c>
      <c r="BK204" s="257">
        <f>ROUND(I204*H204,2)</f>
        <v>0</v>
      </c>
      <c r="BL204" s="18" t="s">
        <v>196</v>
      </c>
      <c r="BM204" s="256" t="s">
        <v>3118</v>
      </c>
    </row>
    <row r="205" s="15" customFormat="1">
      <c r="A205" s="15"/>
      <c r="B205" s="288"/>
      <c r="C205" s="289"/>
      <c r="D205" s="258" t="s">
        <v>271</v>
      </c>
      <c r="E205" s="290" t="s">
        <v>1</v>
      </c>
      <c r="F205" s="291" t="s">
        <v>3028</v>
      </c>
      <c r="G205" s="289"/>
      <c r="H205" s="290" t="s">
        <v>1</v>
      </c>
      <c r="I205" s="292"/>
      <c r="J205" s="289"/>
      <c r="K205" s="289"/>
      <c r="L205" s="293"/>
      <c r="M205" s="294"/>
      <c r="N205" s="295"/>
      <c r="O205" s="295"/>
      <c r="P205" s="295"/>
      <c r="Q205" s="295"/>
      <c r="R205" s="295"/>
      <c r="S205" s="295"/>
      <c r="T205" s="296"/>
      <c r="U205" s="15"/>
      <c r="V205" s="15"/>
      <c r="W205" s="15"/>
      <c r="X205" s="15"/>
      <c r="Y205" s="15"/>
      <c r="Z205" s="15"/>
      <c r="AA205" s="15"/>
      <c r="AB205" s="15"/>
      <c r="AC205" s="15"/>
      <c r="AD205" s="15"/>
      <c r="AE205" s="15"/>
      <c r="AT205" s="297" t="s">
        <v>271</v>
      </c>
      <c r="AU205" s="297" t="s">
        <v>99</v>
      </c>
      <c r="AV205" s="15" t="s">
        <v>91</v>
      </c>
      <c r="AW205" s="15" t="s">
        <v>38</v>
      </c>
      <c r="AX205" s="15" t="s">
        <v>83</v>
      </c>
      <c r="AY205" s="297" t="s">
        <v>184</v>
      </c>
    </row>
    <row r="206" s="13" customFormat="1">
      <c r="A206" s="13"/>
      <c r="B206" s="266"/>
      <c r="C206" s="267"/>
      <c r="D206" s="258" t="s">
        <v>271</v>
      </c>
      <c r="E206" s="268" t="s">
        <v>1</v>
      </c>
      <c r="F206" s="269" t="s">
        <v>3119</v>
      </c>
      <c r="G206" s="267"/>
      <c r="H206" s="270">
        <v>27.989999999999998</v>
      </c>
      <c r="I206" s="271"/>
      <c r="J206" s="267"/>
      <c r="K206" s="267"/>
      <c r="L206" s="272"/>
      <c r="M206" s="273"/>
      <c r="N206" s="274"/>
      <c r="O206" s="274"/>
      <c r="P206" s="274"/>
      <c r="Q206" s="274"/>
      <c r="R206" s="274"/>
      <c r="S206" s="274"/>
      <c r="T206" s="275"/>
      <c r="U206" s="13"/>
      <c r="V206" s="13"/>
      <c r="W206" s="13"/>
      <c r="X206" s="13"/>
      <c r="Y206" s="13"/>
      <c r="Z206" s="13"/>
      <c r="AA206" s="13"/>
      <c r="AB206" s="13"/>
      <c r="AC206" s="13"/>
      <c r="AD206" s="13"/>
      <c r="AE206" s="13"/>
      <c r="AT206" s="276" t="s">
        <v>271</v>
      </c>
      <c r="AU206" s="276" t="s">
        <v>99</v>
      </c>
      <c r="AV206" s="13" t="s">
        <v>99</v>
      </c>
      <c r="AW206" s="13" t="s">
        <v>38</v>
      </c>
      <c r="AX206" s="13" t="s">
        <v>83</v>
      </c>
      <c r="AY206" s="276" t="s">
        <v>184</v>
      </c>
    </row>
    <row r="207" s="14" customFormat="1">
      <c r="A207" s="14"/>
      <c r="B207" s="277"/>
      <c r="C207" s="278"/>
      <c r="D207" s="258" t="s">
        <v>271</v>
      </c>
      <c r="E207" s="279" t="s">
        <v>1</v>
      </c>
      <c r="F207" s="280" t="s">
        <v>273</v>
      </c>
      <c r="G207" s="278"/>
      <c r="H207" s="281">
        <v>27.989999999999998</v>
      </c>
      <c r="I207" s="282"/>
      <c r="J207" s="278"/>
      <c r="K207" s="278"/>
      <c r="L207" s="283"/>
      <c r="M207" s="284"/>
      <c r="N207" s="285"/>
      <c r="O207" s="285"/>
      <c r="P207" s="285"/>
      <c r="Q207" s="285"/>
      <c r="R207" s="285"/>
      <c r="S207" s="285"/>
      <c r="T207" s="286"/>
      <c r="U207" s="14"/>
      <c r="V207" s="14"/>
      <c r="W207" s="14"/>
      <c r="X207" s="14"/>
      <c r="Y207" s="14"/>
      <c r="Z207" s="14"/>
      <c r="AA207" s="14"/>
      <c r="AB207" s="14"/>
      <c r="AC207" s="14"/>
      <c r="AD207" s="14"/>
      <c r="AE207" s="14"/>
      <c r="AT207" s="287" t="s">
        <v>271</v>
      </c>
      <c r="AU207" s="287" t="s">
        <v>99</v>
      </c>
      <c r="AV207" s="14" t="s">
        <v>196</v>
      </c>
      <c r="AW207" s="14" t="s">
        <v>38</v>
      </c>
      <c r="AX207" s="14" t="s">
        <v>91</v>
      </c>
      <c r="AY207" s="287" t="s">
        <v>184</v>
      </c>
    </row>
    <row r="208" s="2" customFormat="1" ht="16.5" customHeight="1">
      <c r="A208" s="40"/>
      <c r="B208" s="41"/>
      <c r="C208" s="245" t="s">
        <v>386</v>
      </c>
      <c r="D208" s="245" t="s">
        <v>187</v>
      </c>
      <c r="E208" s="246" t="s">
        <v>3120</v>
      </c>
      <c r="F208" s="247" t="s">
        <v>3117</v>
      </c>
      <c r="G208" s="248" t="s">
        <v>269</v>
      </c>
      <c r="H208" s="249">
        <v>134.16300000000001</v>
      </c>
      <c r="I208" s="250"/>
      <c r="J208" s="251">
        <f>ROUND(I208*H208,2)</f>
        <v>0</v>
      </c>
      <c r="K208" s="247" t="s">
        <v>191</v>
      </c>
      <c r="L208" s="46"/>
      <c r="M208" s="252" t="s">
        <v>1</v>
      </c>
      <c r="N208" s="253" t="s">
        <v>49</v>
      </c>
      <c r="O208" s="93"/>
      <c r="P208" s="254">
        <f>O208*H208</f>
        <v>0</v>
      </c>
      <c r="Q208" s="254">
        <v>0.34508</v>
      </c>
      <c r="R208" s="254">
        <f>Q208*H208</f>
        <v>46.296968040000003</v>
      </c>
      <c r="S208" s="254">
        <v>0</v>
      </c>
      <c r="T208" s="255">
        <f>S208*H208</f>
        <v>0</v>
      </c>
      <c r="U208" s="40"/>
      <c r="V208" s="40"/>
      <c r="W208" s="40"/>
      <c r="X208" s="40"/>
      <c r="Y208" s="40"/>
      <c r="Z208" s="40"/>
      <c r="AA208" s="40"/>
      <c r="AB208" s="40"/>
      <c r="AC208" s="40"/>
      <c r="AD208" s="40"/>
      <c r="AE208" s="40"/>
      <c r="AR208" s="256" t="s">
        <v>196</v>
      </c>
      <c r="AT208" s="256" t="s">
        <v>187</v>
      </c>
      <c r="AU208" s="256" t="s">
        <v>99</v>
      </c>
      <c r="AY208" s="18" t="s">
        <v>184</v>
      </c>
      <c r="BE208" s="257">
        <f>IF(N208="základní",J208,0)</f>
        <v>0</v>
      </c>
      <c r="BF208" s="257">
        <f>IF(N208="snížená",J208,0)</f>
        <v>0</v>
      </c>
      <c r="BG208" s="257">
        <f>IF(N208="zákl. přenesená",J208,0)</f>
        <v>0</v>
      </c>
      <c r="BH208" s="257">
        <f>IF(N208="sníž. přenesená",J208,0)</f>
        <v>0</v>
      </c>
      <c r="BI208" s="257">
        <f>IF(N208="nulová",J208,0)</f>
        <v>0</v>
      </c>
      <c r="BJ208" s="18" t="s">
        <v>99</v>
      </c>
      <c r="BK208" s="257">
        <f>ROUND(I208*H208,2)</f>
        <v>0</v>
      </c>
      <c r="BL208" s="18" t="s">
        <v>196</v>
      </c>
      <c r="BM208" s="256" t="s">
        <v>3121</v>
      </c>
    </row>
    <row r="209" s="15" customFormat="1">
      <c r="A209" s="15"/>
      <c r="B209" s="288"/>
      <c r="C209" s="289"/>
      <c r="D209" s="258" t="s">
        <v>271</v>
      </c>
      <c r="E209" s="290" t="s">
        <v>1</v>
      </c>
      <c r="F209" s="291" t="s">
        <v>3028</v>
      </c>
      <c r="G209" s="289"/>
      <c r="H209" s="290" t="s">
        <v>1</v>
      </c>
      <c r="I209" s="292"/>
      <c r="J209" s="289"/>
      <c r="K209" s="289"/>
      <c r="L209" s="293"/>
      <c r="M209" s="294"/>
      <c r="N209" s="295"/>
      <c r="O209" s="295"/>
      <c r="P209" s="295"/>
      <c r="Q209" s="295"/>
      <c r="R209" s="295"/>
      <c r="S209" s="295"/>
      <c r="T209" s="296"/>
      <c r="U209" s="15"/>
      <c r="V209" s="15"/>
      <c r="W209" s="15"/>
      <c r="X209" s="15"/>
      <c r="Y209" s="15"/>
      <c r="Z209" s="15"/>
      <c r="AA209" s="15"/>
      <c r="AB209" s="15"/>
      <c r="AC209" s="15"/>
      <c r="AD209" s="15"/>
      <c r="AE209" s="15"/>
      <c r="AT209" s="297" t="s">
        <v>271</v>
      </c>
      <c r="AU209" s="297" t="s">
        <v>99</v>
      </c>
      <c r="AV209" s="15" t="s">
        <v>91</v>
      </c>
      <c r="AW209" s="15" t="s">
        <v>38</v>
      </c>
      <c r="AX209" s="15" t="s">
        <v>83</v>
      </c>
      <c r="AY209" s="297" t="s">
        <v>184</v>
      </c>
    </row>
    <row r="210" s="13" customFormat="1">
      <c r="A210" s="13"/>
      <c r="B210" s="266"/>
      <c r="C210" s="267"/>
      <c r="D210" s="258" t="s">
        <v>271</v>
      </c>
      <c r="E210" s="268" t="s">
        <v>1</v>
      </c>
      <c r="F210" s="269" t="s">
        <v>3122</v>
      </c>
      <c r="G210" s="267"/>
      <c r="H210" s="270">
        <v>134.16300000000001</v>
      </c>
      <c r="I210" s="271"/>
      <c r="J210" s="267"/>
      <c r="K210" s="267"/>
      <c r="L210" s="272"/>
      <c r="M210" s="273"/>
      <c r="N210" s="274"/>
      <c r="O210" s="274"/>
      <c r="P210" s="274"/>
      <c r="Q210" s="274"/>
      <c r="R210" s="274"/>
      <c r="S210" s="274"/>
      <c r="T210" s="275"/>
      <c r="U210" s="13"/>
      <c r="V210" s="13"/>
      <c r="W210" s="13"/>
      <c r="X210" s="13"/>
      <c r="Y210" s="13"/>
      <c r="Z210" s="13"/>
      <c r="AA210" s="13"/>
      <c r="AB210" s="13"/>
      <c r="AC210" s="13"/>
      <c r="AD210" s="13"/>
      <c r="AE210" s="13"/>
      <c r="AT210" s="276" t="s">
        <v>271</v>
      </c>
      <c r="AU210" s="276" t="s">
        <v>99</v>
      </c>
      <c r="AV210" s="13" t="s">
        <v>99</v>
      </c>
      <c r="AW210" s="13" t="s">
        <v>38</v>
      </c>
      <c r="AX210" s="13" t="s">
        <v>83</v>
      </c>
      <c r="AY210" s="276" t="s">
        <v>184</v>
      </c>
    </row>
    <row r="211" s="14" customFormat="1">
      <c r="A211" s="14"/>
      <c r="B211" s="277"/>
      <c r="C211" s="278"/>
      <c r="D211" s="258" t="s">
        <v>271</v>
      </c>
      <c r="E211" s="279" t="s">
        <v>1</v>
      </c>
      <c r="F211" s="280" t="s">
        <v>273</v>
      </c>
      <c r="G211" s="278"/>
      <c r="H211" s="281">
        <v>134.16300000000001</v>
      </c>
      <c r="I211" s="282"/>
      <c r="J211" s="278"/>
      <c r="K211" s="278"/>
      <c r="L211" s="283"/>
      <c r="M211" s="284"/>
      <c r="N211" s="285"/>
      <c r="O211" s="285"/>
      <c r="P211" s="285"/>
      <c r="Q211" s="285"/>
      <c r="R211" s="285"/>
      <c r="S211" s="285"/>
      <c r="T211" s="286"/>
      <c r="U211" s="14"/>
      <c r="V211" s="14"/>
      <c r="W211" s="14"/>
      <c r="X211" s="14"/>
      <c r="Y211" s="14"/>
      <c r="Z211" s="14"/>
      <c r="AA211" s="14"/>
      <c r="AB211" s="14"/>
      <c r="AC211" s="14"/>
      <c r="AD211" s="14"/>
      <c r="AE211" s="14"/>
      <c r="AT211" s="287" t="s">
        <v>271</v>
      </c>
      <c r="AU211" s="287" t="s">
        <v>99</v>
      </c>
      <c r="AV211" s="14" t="s">
        <v>196</v>
      </c>
      <c r="AW211" s="14" t="s">
        <v>38</v>
      </c>
      <c r="AX211" s="14" t="s">
        <v>91</v>
      </c>
      <c r="AY211" s="287" t="s">
        <v>184</v>
      </c>
    </row>
    <row r="212" s="2" customFormat="1" ht="16.5" customHeight="1">
      <c r="A212" s="40"/>
      <c r="B212" s="41"/>
      <c r="C212" s="245" t="s">
        <v>392</v>
      </c>
      <c r="D212" s="245" t="s">
        <v>187</v>
      </c>
      <c r="E212" s="246" t="s">
        <v>3123</v>
      </c>
      <c r="F212" s="247" t="s">
        <v>3124</v>
      </c>
      <c r="G212" s="248" t="s">
        <v>269</v>
      </c>
      <c r="H212" s="249">
        <v>83.969999999999999</v>
      </c>
      <c r="I212" s="250"/>
      <c r="J212" s="251">
        <f>ROUND(I212*H212,2)</f>
        <v>0</v>
      </c>
      <c r="K212" s="247" t="s">
        <v>191</v>
      </c>
      <c r="L212" s="46"/>
      <c r="M212" s="252" t="s">
        <v>1</v>
      </c>
      <c r="N212" s="253" t="s">
        <v>49</v>
      </c>
      <c r="O212" s="93"/>
      <c r="P212" s="254">
        <f>O212*H212</f>
        <v>0</v>
      </c>
      <c r="Q212" s="254">
        <v>0.37929000000000002</v>
      </c>
      <c r="R212" s="254">
        <f>Q212*H212</f>
        <v>31.848981300000002</v>
      </c>
      <c r="S212" s="254">
        <v>0</v>
      </c>
      <c r="T212" s="255">
        <f>S212*H212</f>
        <v>0</v>
      </c>
      <c r="U212" s="40"/>
      <c r="V212" s="40"/>
      <c r="W212" s="40"/>
      <c r="X212" s="40"/>
      <c r="Y212" s="40"/>
      <c r="Z212" s="40"/>
      <c r="AA212" s="40"/>
      <c r="AB212" s="40"/>
      <c r="AC212" s="40"/>
      <c r="AD212" s="40"/>
      <c r="AE212" s="40"/>
      <c r="AR212" s="256" t="s">
        <v>196</v>
      </c>
      <c r="AT212" s="256" t="s">
        <v>187</v>
      </c>
      <c r="AU212" s="256" t="s">
        <v>99</v>
      </c>
      <c r="AY212" s="18" t="s">
        <v>184</v>
      </c>
      <c r="BE212" s="257">
        <f>IF(N212="základní",J212,0)</f>
        <v>0</v>
      </c>
      <c r="BF212" s="257">
        <f>IF(N212="snížená",J212,0)</f>
        <v>0</v>
      </c>
      <c r="BG212" s="257">
        <f>IF(N212="zákl. přenesená",J212,0)</f>
        <v>0</v>
      </c>
      <c r="BH212" s="257">
        <f>IF(N212="sníž. přenesená",J212,0)</f>
        <v>0</v>
      </c>
      <c r="BI212" s="257">
        <f>IF(N212="nulová",J212,0)</f>
        <v>0</v>
      </c>
      <c r="BJ212" s="18" t="s">
        <v>99</v>
      </c>
      <c r="BK212" s="257">
        <f>ROUND(I212*H212,2)</f>
        <v>0</v>
      </c>
      <c r="BL212" s="18" t="s">
        <v>196</v>
      </c>
      <c r="BM212" s="256" t="s">
        <v>3125</v>
      </c>
    </row>
    <row r="213" s="15" customFormat="1">
      <c r="A213" s="15"/>
      <c r="B213" s="288"/>
      <c r="C213" s="289"/>
      <c r="D213" s="258" t="s">
        <v>271</v>
      </c>
      <c r="E213" s="290" t="s">
        <v>1</v>
      </c>
      <c r="F213" s="291" t="s">
        <v>3028</v>
      </c>
      <c r="G213" s="289"/>
      <c r="H213" s="290" t="s">
        <v>1</v>
      </c>
      <c r="I213" s="292"/>
      <c r="J213" s="289"/>
      <c r="K213" s="289"/>
      <c r="L213" s="293"/>
      <c r="M213" s="294"/>
      <c r="N213" s="295"/>
      <c r="O213" s="295"/>
      <c r="P213" s="295"/>
      <c r="Q213" s="295"/>
      <c r="R213" s="295"/>
      <c r="S213" s="295"/>
      <c r="T213" s="296"/>
      <c r="U213" s="15"/>
      <c r="V213" s="15"/>
      <c r="W213" s="15"/>
      <c r="X213" s="15"/>
      <c r="Y213" s="15"/>
      <c r="Z213" s="15"/>
      <c r="AA213" s="15"/>
      <c r="AB213" s="15"/>
      <c r="AC213" s="15"/>
      <c r="AD213" s="15"/>
      <c r="AE213" s="15"/>
      <c r="AT213" s="297" t="s">
        <v>271</v>
      </c>
      <c r="AU213" s="297" t="s">
        <v>99</v>
      </c>
      <c r="AV213" s="15" t="s">
        <v>91</v>
      </c>
      <c r="AW213" s="15" t="s">
        <v>38</v>
      </c>
      <c r="AX213" s="15" t="s">
        <v>83</v>
      </c>
      <c r="AY213" s="297" t="s">
        <v>184</v>
      </c>
    </row>
    <row r="214" s="13" customFormat="1">
      <c r="A214" s="13"/>
      <c r="B214" s="266"/>
      <c r="C214" s="267"/>
      <c r="D214" s="258" t="s">
        <v>271</v>
      </c>
      <c r="E214" s="268" t="s">
        <v>1</v>
      </c>
      <c r="F214" s="269" t="s">
        <v>3126</v>
      </c>
      <c r="G214" s="267"/>
      <c r="H214" s="270">
        <v>83.969999999999999</v>
      </c>
      <c r="I214" s="271"/>
      <c r="J214" s="267"/>
      <c r="K214" s="267"/>
      <c r="L214" s="272"/>
      <c r="M214" s="273"/>
      <c r="N214" s="274"/>
      <c r="O214" s="274"/>
      <c r="P214" s="274"/>
      <c r="Q214" s="274"/>
      <c r="R214" s="274"/>
      <c r="S214" s="274"/>
      <c r="T214" s="275"/>
      <c r="U214" s="13"/>
      <c r="V214" s="13"/>
      <c r="W214" s="13"/>
      <c r="X214" s="13"/>
      <c r="Y214" s="13"/>
      <c r="Z214" s="13"/>
      <c r="AA214" s="13"/>
      <c r="AB214" s="13"/>
      <c r="AC214" s="13"/>
      <c r="AD214" s="13"/>
      <c r="AE214" s="13"/>
      <c r="AT214" s="276" t="s">
        <v>271</v>
      </c>
      <c r="AU214" s="276" t="s">
        <v>99</v>
      </c>
      <c r="AV214" s="13" t="s">
        <v>99</v>
      </c>
      <c r="AW214" s="13" t="s">
        <v>38</v>
      </c>
      <c r="AX214" s="13" t="s">
        <v>83</v>
      </c>
      <c r="AY214" s="276" t="s">
        <v>184</v>
      </c>
    </row>
    <row r="215" s="14" customFormat="1">
      <c r="A215" s="14"/>
      <c r="B215" s="277"/>
      <c r="C215" s="278"/>
      <c r="D215" s="258" t="s">
        <v>271</v>
      </c>
      <c r="E215" s="279" t="s">
        <v>1</v>
      </c>
      <c r="F215" s="280" t="s">
        <v>273</v>
      </c>
      <c r="G215" s="278"/>
      <c r="H215" s="281">
        <v>83.969999999999999</v>
      </c>
      <c r="I215" s="282"/>
      <c r="J215" s="278"/>
      <c r="K215" s="278"/>
      <c r="L215" s="283"/>
      <c r="M215" s="284"/>
      <c r="N215" s="285"/>
      <c r="O215" s="285"/>
      <c r="P215" s="285"/>
      <c r="Q215" s="285"/>
      <c r="R215" s="285"/>
      <c r="S215" s="285"/>
      <c r="T215" s="286"/>
      <c r="U215" s="14"/>
      <c r="V215" s="14"/>
      <c r="W215" s="14"/>
      <c r="X215" s="14"/>
      <c r="Y215" s="14"/>
      <c r="Z215" s="14"/>
      <c r="AA215" s="14"/>
      <c r="AB215" s="14"/>
      <c r="AC215" s="14"/>
      <c r="AD215" s="14"/>
      <c r="AE215" s="14"/>
      <c r="AT215" s="287" t="s">
        <v>271</v>
      </c>
      <c r="AU215" s="287" t="s">
        <v>99</v>
      </c>
      <c r="AV215" s="14" t="s">
        <v>196</v>
      </c>
      <c r="AW215" s="14" t="s">
        <v>38</v>
      </c>
      <c r="AX215" s="14" t="s">
        <v>91</v>
      </c>
      <c r="AY215" s="287" t="s">
        <v>184</v>
      </c>
    </row>
    <row r="216" s="2" customFormat="1" ht="16.5" customHeight="1">
      <c r="A216" s="40"/>
      <c r="B216" s="41"/>
      <c r="C216" s="245" t="s">
        <v>396</v>
      </c>
      <c r="D216" s="245" t="s">
        <v>187</v>
      </c>
      <c r="E216" s="246" t="s">
        <v>3127</v>
      </c>
      <c r="F216" s="247" t="s">
        <v>3124</v>
      </c>
      <c r="G216" s="248" t="s">
        <v>269</v>
      </c>
      <c r="H216" s="249">
        <v>377.32499999999999</v>
      </c>
      <c r="I216" s="250"/>
      <c r="J216" s="251">
        <f>ROUND(I216*H216,2)</f>
        <v>0</v>
      </c>
      <c r="K216" s="247" t="s">
        <v>191</v>
      </c>
      <c r="L216" s="46"/>
      <c r="M216" s="252" t="s">
        <v>1</v>
      </c>
      <c r="N216" s="253" t="s">
        <v>49</v>
      </c>
      <c r="O216" s="93"/>
      <c r="P216" s="254">
        <f>O216*H216</f>
        <v>0</v>
      </c>
      <c r="Q216" s="254">
        <v>0.37673000000000001</v>
      </c>
      <c r="R216" s="254">
        <f>Q216*H216</f>
        <v>142.14964724999999</v>
      </c>
      <c r="S216" s="254">
        <v>0</v>
      </c>
      <c r="T216" s="255">
        <f>S216*H216</f>
        <v>0</v>
      </c>
      <c r="U216" s="40"/>
      <c r="V216" s="40"/>
      <c r="W216" s="40"/>
      <c r="X216" s="40"/>
      <c r="Y216" s="40"/>
      <c r="Z216" s="40"/>
      <c r="AA216" s="40"/>
      <c r="AB216" s="40"/>
      <c r="AC216" s="40"/>
      <c r="AD216" s="40"/>
      <c r="AE216" s="40"/>
      <c r="AR216" s="256" t="s">
        <v>196</v>
      </c>
      <c r="AT216" s="256" t="s">
        <v>187</v>
      </c>
      <c r="AU216" s="256" t="s">
        <v>99</v>
      </c>
      <c r="AY216" s="18" t="s">
        <v>184</v>
      </c>
      <c r="BE216" s="257">
        <f>IF(N216="základní",J216,0)</f>
        <v>0</v>
      </c>
      <c r="BF216" s="257">
        <f>IF(N216="snížená",J216,0)</f>
        <v>0</v>
      </c>
      <c r="BG216" s="257">
        <f>IF(N216="zákl. přenesená",J216,0)</f>
        <v>0</v>
      </c>
      <c r="BH216" s="257">
        <f>IF(N216="sníž. přenesená",J216,0)</f>
        <v>0</v>
      </c>
      <c r="BI216" s="257">
        <f>IF(N216="nulová",J216,0)</f>
        <v>0</v>
      </c>
      <c r="BJ216" s="18" t="s">
        <v>99</v>
      </c>
      <c r="BK216" s="257">
        <f>ROUND(I216*H216,2)</f>
        <v>0</v>
      </c>
      <c r="BL216" s="18" t="s">
        <v>196</v>
      </c>
      <c r="BM216" s="256" t="s">
        <v>3128</v>
      </c>
    </row>
    <row r="217" s="15" customFormat="1">
      <c r="A217" s="15"/>
      <c r="B217" s="288"/>
      <c r="C217" s="289"/>
      <c r="D217" s="258" t="s">
        <v>271</v>
      </c>
      <c r="E217" s="290" t="s">
        <v>1</v>
      </c>
      <c r="F217" s="291" t="s">
        <v>3028</v>
      </c>
      <c r="G217" s="289"/>
      <c r="H217" s="290" t="s">
        <v>1</v>
      </c>
      <c r="I217" s="292"/>
      <c r="J217" s="289"/>
      <c r="K217" s="289"/>
      <c r="L217" s="293"/>
      <c r="M217" s="294"/>
      <c r="N217" s="295"/>
      <c r="O217" s="295"/>
      <c r="P217" s="295"/>
      <c r="Q217" s="295"/>
      <c r="R217" s="295"/>
      <c r="S217" s="295"/>
      <c r="T217" s="296"/>
      <c r="U217" s="15"/>
      <c r="V217" s="15"/>
      <c r="W217" s="15"/>
      <c r="X217" s="15"/>
      <c r="Y217" s="15"/>
      <c r="Z217" s="15"/>
      <c r="AA217" s="15"/>
      <c r="AB217" s="15"/>
      <c r="AC217" s="15"/>
      <c r="AD217" s="15"/>
      <c r="AE217" s="15"/>
      <c r="AT217" s="297" t="s">
        <v>271</v>
      </c>
      <c r="AU217" s="297" t="s">
        <v>99</v>
      </c>
      <c r="AV217" s="15" t="s">
        <v>91</v>
      </c>
      <c r="AW217" s="15" t="s">
        <v>38</v>
      </c>
      <c r="AX217" s="15" t="s">
        <v>83</v>
      </c>
      <c r="AY217" s="297" t="s">
        <v>184</v>
      </c>
    </row>
    <row r="218" s="13" customFormat="1">
      <c r="A218" s="13"/>
      <c r="B218" s="266"/>
      <c r="C218" s="267"/>
      <c r="D218" s="258" t="s">
        <v>271</v>
      </c>
      <c r="E218" s="268" t="s">
        <v>1</v>
      </c>
      <c r="F218" s="269" t="s">
        <v>3129</v>
      </c>
      <c r="G218" s="267"/>
      <c r="H218" s="270">
        <v>377.32499999999999</v>
      </c>
      <c r="I218" s="271"/>
      <c r="J218" s="267"/>
      <c r="K218" s="267"/>
      <c r="L218" s="272"/>
      <c r="M218" s="273"/>
      <c r="N218" s="274"/>
      <c r="O218" s="274"/>
      <c r="P218" s="274"/>
      <c r="Q218" s="274"/>
      <c r="R218" s="274"/>
      <c r="S218" s="274"/>
      <c r="T218" s="275"/>
      <c r="U218" s="13"/>
      <c r="V218" s="13"/>
      <c r="W218" s="13"/>
      <c r="X218" s="13"/>
      <c r="Y218" s="13"/>
      <c r="Z218" s="13"/>
      <c r="AA218" s="13"/>
      <c r="AB218" s="13"/>
      <c r="AC218" s="13"/>
      <c r="AD218" s="13"/>
      <c r="AE218" s="13"/>
      <c r="AT218" s="276" t="s">
        <v>271</v>
      </c>
      <c r="AU218" s="276" t="s">
        <v>99</v>
      </c>
      <c r="AV218" s="13" t="s">
        <v>99</v>
      </c>
      <c r="AW218" s="13" t="s">
        <v>38</v>
      </c>
      <c r="AX218" s="13" t="s">
        <v>83</v>
      </c>
      <c r="AY218" s="276" t="s">
        <v>184</v>
      </c>
    </row>
    <row r="219" s="14" customFormat="1">
      <c r="A219" s="14"/>
      <c r="B219" s="277"/>
      <c r="C219" s="278"/>
      <c r="D219" s="258" t="s">
        <v>271</v>
      </c>
      <c r="E219" s="279" t="s">
        <v>1</v>
      </c>
      <c r="F219" s="280" t="s">
        <v>273</v>
      </c>
      <c r="G219" s="278"/>
      <c r="H219" s="281">
        <v>377.32499999999999</v>
      </c>
      <c r="I219" s="282"/>
      <c r="J219" s="278"/>
      <c r="K219" s="278"/>
      <c r="L219" s="283"/>
      <c r="M219" s="284"/>
      <c r="N219" s="285"/>
      <c r="O219" s="285"/>
      <c r="P219" s="285"/>
      <c r="Q219" s="285"/>
      <c r="R219" s="285"/>
      <c r="S219" s="285"/>
      <c r="T219" s="286"/>
      <c r="U219" s="14"/>
      <c r="V219" s="14"/>
      <c r="W219" s="14"/>
      <c r="X219" s="14"/>
      <c r="Y219" s="14"/>
      <c r="Z219" s="14"/>
      <c r="AA219" s="14"/>
      <c r="AB219" s="14"/>
      <c r="AC219" s="14"/>
      <c r="AD219" s="14"/>
      <c r="AE219" s="14"/>
      <c r="AT219" s="287" t="s">
        <v>271</v>
      </c>
      <c r="AU219" s="287" t="s">
        <v>99</v>
      </c>
      <c r="AV219" s="14" t="s">
        <v>196</v>
      </c>
      <c r="AW219" s="14" t="s">
        <v>38</v>
      </c>
      <c r="AX219" s="14" t="s">
        <v>91</v>
      </c>
      <c r="AY219" s="287" t="s">
        <v>184</v>
      </c>
    </row>
    <row r="220" s="2" customFormat="1" ht="16.5" customHeight="1">
      <c r="A220" s="40"/>
      <c r="B220" s="41"/>
      <c r="C220" s="245" t="s">
        <v>401</v>
      </c>
      <c r="D220" s="245" t="s">
        <v>187</v>
      </c>
      <c r="E220" s="246" t="s">
        <v>3130</v>
      </c>
      <c r="F220" s="247" t="s">
        <v>3131</v>
      </c>
      <c r="G220" s="248" t="s">
        <v>319</v>
      </c>
      <c r="H220" s="249">
        <v>47.509999999999998</v>
      </c>
      <c r="I220" s="250"/>
      <c r="J220" s="251">
        <f>ROUND(I220*H220,2)</f>
        <v>0</v>
      </c>
      <c r="K220" s="247" t="s">
        <v>191</v>
      </c>
      <c r="L220" s="46"/>
      <c r="M220" s="252" t="s">
        <v>1</v>
      </c>
      <c r="N220" s="253" t="s">
        <v>49</v>
      </c>
      <c r="O220" s="93"/>
      <c r="P220" s="254">
        <f>O220*H220</f>
        <v>0</v>
      </c>
      <c r="Q220" s="254">
        <v>2.45343</v>
      </c>
      <c r="R220" s="254">
        <f>Q220*H220</f>
        <v>116.5624593</v>
      </c>
      <c r="S220" s="254">
        <v>0</v>
      </c>
      <c r="T220" s="255">
        <f>S220*H220</f>
        <v>0</v>
      </c>
      <c r="U220" s="40"/>
      <c r="V220" s="40"/>
      <c r="W220" s="40"/>
      <c r="X220" s="40"/>
      <c r="Y220" s="40"/>
      <c r="Z220" s="40"/>
      <c r="AA220" s="40"/>
      <c r="AB220" s="40"/>
      <c r="AC220" s="40"/>
      <c r="AD220" s="40"/>
      <c r="AE220" s="40"/>
      <c r="AR220" s="256" t="s">
        <v>196</v>
      </c>
      <c r="AT220" s="256" t="s">
        <v>187</v>
      </c>
      <c r="AU220" s="256" t="s">
        <v>99</v>
      </c>
      <c r="AY220" s="18" t="s">
        <v>184</v>
      </c>
      <c r="BE220" s="257">
        <f>IF(N220="základní",J220,0)</f>
        <v>0</v>
      </c>
      <c r="BF220" s="257">
        <f>IF(N220="snížená",J220,0)</f>
        <v>0</v>
      </c>
      <c r="BG220" s="257">
        <f>IF(N220="zákl. přenesená",J220,0)</f>
        <v>0</v>
      </c>
      <c r="BH220" s="257">
        <f>IF(N220="sníž. přenesená",J220,0)</f>
        <v>0</v>
      </c>
      <c r="BI220" s="257">
        <f>IF(N220="nulová",J220,0)</f>
        <v>0</v>
      </c>
      <c r="BJ220" s="18" t="s">
        <v>99</v>
      </c>
      <c r="BK220" s="257">
        <f>ROUND(I220*H220,2)</f>
        <v>0</v>
      </c>
      <c r="BL220" s="18" t="s">
        <v>196</v>
      </c>
      <c r="BM220" s="256" t="s">
        <v>3132</v>
      </c>
    </row>
    <row r="221" s="15" customFormat="1">
      <c r="A221" s="15"/>
      <c r="B221" s="288"/>
      <c r="C221" s="289"/>
      <c r="D221" s="258" t="s">
        <v>271</v>
      </c>
      <c r="E221" s="290" t="s">
        <v>1</v>
      </c>
      <c r="F221" s="291" t="s">
        <v>3028</v>
      </c>
      <c r="G221" s="289"/>
      <c r="H221" s="290" t="s">
        <v>1</v>
      </c>
      <c r="I221" s="292"/>
      <c r="J221" s="289"/>
      <c r="K221" s="289"/>
      <c r="L221" s="293"/>
      <c r="M221" s="294"/>
      <c r="N221" s="295"/>
      <c r="O221" s="295"/>
      <c r="P221" s="295"/>
      <c r="Q221" s="295"/>
      <c r="R221" s="295"/>
      <c r="S221" s="295"/>
      <c r="T221" s="296"/>
      <c r="U221" s="15"/>
      <c r="V221" s="15"/>
      <c r="W221" s="15"/>
      <c r="X221" s="15"/>
      <c r="Y221" s="15"/>
      <c r="Z221" s="15"/>
      <c r="AA221" s="15"/>
      <c r="AB221" s="15"/>
      <c r="AC221" s="15"/>
      <c r="AD221" s="15"/>
      <c r="AE221" s="15"/>
      <c r="AT221" s="297" t="s">
        <v>271</v>
      </c>
      <c r="AU221" s="297" t="s">
        <v>99</v>
      </c>
      <c r="AV221" s="15" t="s">
        <v>91</v>
      </c>
      <c r="AW221" s="15" t="s">
        <v>38</v>
      </c>
      <c r="AX221" s="15" t="s">
        <v>83</v>
      </c>
      <c r="AY221" s="297" t="s">
        <v>184</v>
      </c>
    </row>
    <row r="222" s="15" customFormat="1">
      <c r="A222" s="15"/>
      <c r="B222" s="288"/>
      <c r="C222" s="289"/>
      <c r="D222" s="258" t="s">
        <v>271</v>
      </c>
      <c r="E222" s="290" t="s">
        <v>1</v>
      </c>
      <c r="F222" s="291" t="s">
        <v>3133</v>
      </c>
      <c r="G222" s="289"/>
      <c r="H222" s="290" t="s">
        <v>1</v>
      </c>
      <c r="I222" s="292"/>
      <c r="J222" s="289"/>
      <c r="K222" s="289"/>
      <c r="L222" s="293"/>
      <c r="M222" s="294"/>
      <c r="N222" s="295"/>
      <c r="O222" s="295"/>
      <c r="P222" s="295"/>
      <c r="Q222" s="295"/>
      <c r="R222" s="295"/>
      <c r="S222" s="295"/>
      <c r="T222" s="296"/>
      <c r="U222" s="15"/>
      <c r="V222" s="15"/>
      <c r="W222" s="15"/>
      <c r="X222" s="15"/>
      <c r="Y222" s="15"/>
      <c r="Z222" s="15"/>
      <c r="AA222" s="15"/>
      <c r="AB222" s="15"/>
      <c r="AC222" s="15"/>
      <c r="AD222" s="15"/>
      <c r="AE222" s="15"/>
      <c r="AT222" s="297" t="s">
        <v>271</v>
      </c>
      <c r="AU222" s="297" t="s">
        <v>99</v>
      </c>
      <c r="AV222" s="15" t="s">
        <v>91</v>
      </c>
      <c r="AW222" s="15" t="s">
        <v>38</v>
      </c>
      <c r="AX222" s="15" t="s">
        <v>83</v>
      </c>
      <c r="AY222" s="297" t="s">
        <v>184</v>
      </c>
    </row>
    <row r="223" s="13" customFormat="1">
      <c r="A223" s="13"/>
      <c r="B223" s="266"/>
      <c r="C223" s="267"/>
      <c r="D223" s="258" t="s">
        <v>271</v>
      </c>
      <c r="E223" s="268" t="s">
        <v>1</v>
      </c>
      <c r="F223" s="269" t="s">
        <v>3134</v>
      </c>
      <c r="G223" s="267"/>
      <c r="H223" s="270">
        <v>47.509999999999998</v>
      </c>
      <c r="I223" s="271"/>
      <c r="J223" s="267"/>
      <c r="K223" s="267"/>
      <c r="L223" s="272"/>
      <c r="M223" s="273"/>
      <c r="N223" s="274"/>
      <c r="O223" s="274"/>
      <c r="P223" s="274"/>
      <c r="Q223" s="274"/>
      <c r="R223" s="274"/>
      <c r="S223" s="274"/>
      <c r="T223" s="275"/>
      <c r="U223" s="13"/>
      <c r="V223" s="13"/>
      <c r="W223" s="13"/>
      <c r="X223" s="13"/>
      <c r="Y223" s="13"/>
      <c r="Z223" s="13"/>
      <c r="AA223" s="13"/>
      <c r="AB223" s="13"/>
      <c r="AC223" s="13"/>
      <c r="AD223" s="13"/>
      <c r="AE223" s="13"/>
      <c r="AT223" s="276" t="s">
        <v>271</v>
      </c>
      <c r="AU223" s="276" t="s">
        <v>99</v>
      </c>
      <c r="AV223" s="13" t="s">
        <v>99</v>
      </c>
      <c r="AW223" s="13" t="s">
        <v>38</v>
      </c>
      <c r="AX223" s="13" t="s">
        <v>83</v>
      </c>
      <c r="AY223" s="276" t="s">
        <v>184</v>
      </c>
    </row>
    <row r="224" s="14" customFormat="1">
      <c r="A224" s="14"/>
      <c r="B224" s="277"/>
      <c r="C224" s="278"/>
      <c r="D224" s="258" t="s">
        <v>271</v>
      </c>
      <c r="E224" s="279" t="s">
        <v>1</v>
      </c>
      <c r="F224" s="280" t="s">
        <v>273</v>
      </c>
      <c r="G224" s="278"/>
      <c r="H224" s="281">
        <v>47.509999999999998</v>
      </c>
      <c r="I224" s="282"/>
      <c r="J224" s="278"/>
      <c r="K224" s="278"/>
      <c r="L224" s="283"/>
      <c r="M224" s="284"/>
      <c r="N224" s="285"/>
      <c r="O224" s="285"/>
      <c r="P224" s="285"/>
      <c r="Q224" s="285"/>
      <c r="R224" s="285"/>
      <c r="S224" s="285"/>
      <c r="T224" s="286"/>
      <c r="U224" s="14"/>
      <c r="V224" s="14"/>
      <c r="W224" s="14"/>
      <c r="X224" s="14"/>
      <c r="Y224" s="14"/>
      <c r="Z224" s="14"/>
      <c r="AA224" s="14"/>
      <c r="AB224" s="14"/>
      <c r="AC224" s="14"/>
      <c r="AD224" s="14"/>
      <c r="AE224" s="14"/>
      <c r="AT224" s="287" t="s">
        <v>271</v>
      </c>
      <c r="AU224" s="287" t="s">
        <v>99</v>
      </c>
      <c r="AV224" s="14" t="s">
        <v>196</v>
      </c>
      <c r="AW224" s="14" t="s">
        <v>38</v>
      </c>
      <c r="AX224" s="14" t="s">
        <v>91</v>
      </c>
      <c r="AY224" s="287" t="s">
        <v>184</v>
      </c>
    </row>
    <row r="225" s="2" customFormat="1" ht="16.5" customHeight="1">
      <c r="A225" s="40"/>
      <c r="B225" s="41"/>
      <c r="C225" s="245" t="s">
        <v>407</v>
      </c>
      <c r="D225" s="245" t="s">
        <v>187</v>
      </c>
      <c r="E225" s="246" t="s">
        <v>3135</v>
      </c>
      <c r="F225" s="247" t="s">
        <v>3136</v>
      </c>
      <c r="G225" s="248" t="s">
        <v>319</v>
      </c>
      <c r="H225" s="249">
        <v>52.164999999999999</v>
      </c>
      <c r="I225" s="250"/>
      <c r="J225" s="251">
        <f>ROUND(I225*H225,2)</f>
        <v>0</v>
      </c>
      <c r="K225" s="247" t="s">
        <v>191</v>
      </c>
      <c r="L225" s="46"/>
      <c r="M225" s="252" t="s">
        <v>1</v>
      </c>
      <c r="N225" s="253" t="s">
        <v>49</v>
      </c>
      <c r="O225" s="93"/>
      <c r="P225" s="254">
        <f>O225*H225</f>
        <v>0</v>
      </c>
      <c r="Q225" s="254">
        <v>2.45343</v>
      </c>
      <c r="R225" s="254">
        <f>Q225*H225</f>
        <v>127.98317595</v>
      </c>
      <c r="S225" s="254">
        <v>0</v>
      </c>
      <c r="T225" s="255">
        <f>S225*H225</f>
        <v>0</v>
      </c>
      <c r="U225" s="40"/>
      <c r="V225" s="40"/>
      <c r="W225" s="40"/>
      <c r="X225" s="40"/>
      <c r="Y225" s="40"/>
      <c r="Z225" s="40"/>
      <c r="AA225" s="40"/>
      <c r="AB225" s="40"/>
      <c r="AC225" s="40"/>
      <c r="AD225" s="40"/>
      <c r="AE225" s="40"/>
      <c r="AR225" s="256" t="s">
        <v>196</v>
      </c>
      <c r="AT225" s="256" t="s">
        <v>187</v>
      </c>
      <c r="AU225" s="256" t="s">
        <v>99</v>
      </c>
      <c r="AY225" s="18" t="s">
        <v>184</v>
      </c>
      <c r="BE225" s="257">
        <f>IF(N225="základní",J225,0)</f>
        <v>0</v>
      </c>
      <c r="BF225" s="257">
        <f>IF(N225="snížená",J225,0)</f>
        <v>0</v>
      </c>
      <c r="BG225" s="257">
        <f>IF(N225="zákl. přenesená",J225,0)</f>
        <v>0</v>
      </c>
      <c r="BH225" s="257">
        <f>IF(N225="sníž. přenesená",J225,0)</f>
        <v>0</v>
      </c>
      <c r="BI225" s="257">
        <f>IF(N225="nulová",J225,0)</f>
        <v>0</v>
      </c>
      <c r="BJ225" s="18" t="s">
        <v>99</v>
      </c>
      <c r="BK225" s="257">
        <f>ROUND(I225*H225,2)</f>
        <v>0</v>
      </c>
      <c r="BL225" s="18" t="s">
        <v>196</v>
      </c>
      <c r="BM225" s="256" t="s">
        <v>3137</v>
      </c>
    </row>
    <row r="226" s="15" customFormat="1">
      <c r="A226" s="15"/>
      <c r="B226" s="288"/>
      <c r="C226" s="289"/>
      <c r="D226" s="258" t="s">
        <v>271</v>
      </c>
      <c r="E226" s="290" t="s">
        <v>1</v>
      </c>
      <c r="F226" s="291" t="s">
        <v>3028</v>
      </c>
      <c r="G226" s="289"/>
      <c r="H226" s="290" t="s">
        <v>1</v>
      </c>
      <c r="I226" s="292"/>
      <c r="J226" s="289"/>
      <c r="K226" s="289"/>
      <c r="L226" s="293"/>
      <c r="M226" s="294"/>
      <c r="N226" s="295"/>
      <c r="O226" s="295"/>
      <c r="P226" s="295"/>
      <c r="Q226" s="295"/>
      <c r="R226" s="295"/>
      <c r="S226" s="295"/>
      <c r="T226" s="296"/>
      <c r="U226" s="15"/>
      <c r="V226" s="15"/>
      <c r="W226" s="15"/>
      <c r="X226" s="15"/>
      <c r="Y226" s="15"/>
      <c r="Z226" s="15"/>
      <c r="AA226" s="15"/>
      <c r="AB226" s="15"/>
      <c r="AC226" s="15"/>
      <c r="AD226" s="15"/>
      <c r="AE226" s="15"/>
      <c r="AT226" s="297" t="s">
        <v>271</v>
      </c>
      <c r="AU226" s="297" t="s">
        <v>99</v>
      </c>
      <c r="AV226" s="15" t="s">
        <v>91</v>
      </c>
      <c r="AW226" s="15" t="s">
        <v>38</v>
      </c>
      <c r="AX226" s="15" t="s">
        <v>83</v>
      </c>
      <c r="AY226" s="297" t="s">
        <v>184</v>
      </c>
    </row>
    <row r="227" s="13" customFormat="1">
      <c r="A227" s="13"/>
      <c r="B227" s="266"/>
      <c r="C227" s="267"/>
      <c r="D227" s="258" t="s">
        <v>271</v>
      </c>
      <c r="E227" s="268" t="s">
        <v>1</v>
      </c>
      <c r="F227" s="269" t="s">
        <v>3138</v>
      </c>
      <c r="G227" s="267"/>
      <c r="H227" s="270">
        <v>4.2519999999999998</v>
      </c>
      <c r="I227" s="271"/>
      <c r="J227" s="267"/>
      <c r="K227" s="267"/>
      <c r="L227" s="272"/>
      <c r="M227" s="273"/>
      <c r="N227" s="274"/>
      <c r="O227" s="274"/>
      <c r="P227" s="274"/>
      <c r="Q227" s="274"/>
      <c r="R227" s="274"/>
      <c r="S227" s="274"/>
      <c r="T227" s="275"/>
      <c r="U227" s="13"/>
      <c r="V227" s="13"/>
      <c r="W227" s="13"/>
      <c r="X227" s="13"/>
      <c r="Y227" s="13"/>
      <c r="Z227" s="13"/>
      <c r="AA227" s="13"/>
      <c r="AB227" s="13"/>
      <c r="AC227" s="13"/>
      <c r="AD227" s="13"/>
      <c r="AE227" s="13"/>
      <c r="AT227" s="276" t="s">
        <v>271</v>
      </c>
      <c r="AU227" s="276" t="s">
        <v>99</v>
      </c>
      <c r="AV227" s="13" t="s">
        <v>99</v>
      </c>
      <c r="AW227" s="13" t="s">
        <v>38</v>
      </c>
      <c r="AX227" s="13" t="s">
        <v>83</v>
      </c>
      <c r="AY227" s="276" t="s">
        <v>184</v>
      </c>
    </row>
    <row r="228" s="13" customFormat="1">
      <c r="A228" s="13"/>
      <c r="B228" s="266"/>
      <c r="C228" s="267"/>
      <c r="D228" s="258" t="s">
        <v>271</v>
      </c>
      <c r="E228" s="268" t="s">
        <v>1</v>
      </c>
      <c r="F228" s="269" t="s">
        <v>3139</v>
      </c>
      <c r="G228" s="267"/>
      <c r="H228" s="270">
        <v>6.9320000000000004</v>
      </c>
      <c r="I228" s="271"/>
      <c r="J228" s="267"/>
      <c r="K228" s="267"/>
      <c r="L228" s="272"/>
      <c r="M228" s="273"/>
      <c r="N228" s="274"/>
      <c r="O228" s="274"/>
      <c r="P228" s="274"/>
      <c r="Q228" s="274"/>
      <c r="R228" s="274"/>
      <c r="S228" s="274"/>
      <c r="T228" s="275"/>
      <c r="U228" s="13"/>
      <c r="V228" s="13"/>
      <c r="W228" s="13"/>
      <c r="X228" s="13"/>
      <c r="Y228" s="13"/>
      <c r="Z228" s="13"/>
      <c r="AA228" s="13"/>
      <c r="AB228" s="13"/>
      <c r="AC228" s="13"/>
      <c r="AD228" s="13"/>
      <c r="AE228" s="13"/>
      <c r="AT228" s="276" t="s">
        <v>271</v>
      </c>
      <c r="AU228" s="276" t="s">
        <v>99</v>
      </c>
      <c r="AV228" s="13" t="s">
        <v>99</v>
      </c>
      <c r="AW228" s="13" t="s">
        <v>38</v>
      </c>
      <c r="AX228" s="13" t="s">
        <v>83</v>
      </c>
      <c r="AY228" s="276" t="s">
        <v>184</v>
      </c>
    </row>
    <row r="229" s="13" customFormat="1">
      <c r="A229" s="13"/>
      <c r="B229" s="266"/>
      <c r="C229" s="267"/>
      <c r="D229" s="258" t="s">
        <v>271</v>
      </c>
      <c r="E229" s="268" t="s">
        <v>1</v>
      </c>
      <c r="F229" s="269" t="s">
        <v>3140</v>
      </c>
      <c r="G229" s="267"/>
      <c r="H229" s="270">
        <v>13.773999999999999</v>
      </c>
      <c r="I229" s="271"/>
      <c r="J229" s="267"/>
      <c r="K229" s="267"/>
      <c r="L229" s="272"/>
      <c r="M229" s="273"/>
      <c r="N229" s="274"/>
      <c r="O229" s="274"/>
      <c r="P229" s="274"/>
      <c r="Q229" s="274"/>
      <c r="R229" s="274"/>
      <c r="S229" s="274"/>
      <c r="T229" s="275"/>
      <c r="U229" s="13"/>
      <c r="V229" s="13"/>
      <c r="W229" s="13"/>
      <c r="X229" s="13"/>
      <c r="Y229" s="13"/>
      <c r="Z229" s="13"/>
      <c r="AA229" s="13"/>
      <c r="AB229" s="13"/>
      <c r="AC229" s="13"/>
      <c r="AD229" s="13"/>
      <c r="AE229" s="13"/>
      <c r="AT229" s="276" t="s">
        <v>271</v>
      </c>
      <c r="AU229" s="276" t="s">
        <v>99</v>
      </c>
      <c r="AV229" s="13" t="s">
        <v>99</v>
      </c>
      <c r="AW229" s="13" t="s">
        <v>38</v>
      </c>
      <c r="AX229" s="13" t="s">
        <v>83</v>
      </c>
      <c r="AY229" s="276" t="s">
        <v>184</v>
      </c>
    </row>
    <row r="230" s="13" customFormat="1">
      <c r="A230" s="13"/>
      <c r="B230" s="266"/>
      <c r="C230" s="267"/>
      <c r="D230" s="258" t="s">
        <v>271</v>
      </c>
      <c r="E230" s="268" t="s">
        <v>1</v>
      </c>
      <c r="F230" s="269" t="s">
        <v>3141</v>
      </c>
      <c r="G230" s="267"/>
      <c r="H230" s="270">
        <v>27.207000000000001</v>
      </c>
      <c r="I230" s="271"/>
      <c r="J230" s="267"/>
      <c r="K230" s="267"/>
      <c r="L230" s="272"/>
      <c r="M230" s="273"/>
      <c r="N230" s="274"/>
      <c r="O230" s="274"/>
      <c r="P230" s="274"/>
      <c r="Q230" s="274"/>
      <c r="R230" s="274"/>
      <c r="S230" s="274"/>
      <c r="T230" s="275"/>
      <c r="U230" s="13"/>
      <c r="V230" s="13"/>
      <c r="W230" s="13"/>
      <c r="X230" s="13"/>
      <c r="Y230" s="13"/>
      <c r="Z230" s="13"/>
      <c r="AA230" s="13"/>
      <c r="AB230" s="13"/>
      <c r="AC230" s="13"/>
      <c r="AD230" s="13"/>
      <c r="AE230" s="13"/>
      <c r="AT230" s="276" t="s">
        <v>271</v>
      </c>
      <c r="AU230" s="276" t="s">
        <v>99</v>
      </c>
      <c r="AV230" s="13" t="s">
        <v>99</v>
      </c>
      <c r="AW230" s="13" t="s">
        <v>38</v>
      </c>
      <c r="AX230" s="13" t="s">
        <v>83</v>
      </c>
      <c r="AY230" s="276" t="s">
        <v>184</v>
      </c>
    </row>
    <row r="231" s="14" customFormat="1">
      <c r="A231" s="14"/>
      <c r="B231" s="277"/>
      <c r="C231" s="278"/>
      <c r="D231" s="258" t="s">
        <v>271</v>
      </c>
      <c r="E231" s="279" t="s">
        <v>1</v>
      </c>
      <c r="F231" s="280" t="s">
        <v>273</v>
      </c>
      <c r="G231" s="278"/>
      <c r="H231" s="281">
        <v>52.164999999999999</v>
      </c>
      <c r="I231" s="282"/>
      <c r="J231" s="278"/>
      <c r="K231" s="278"/>
      <c r="L231" s="283"/>
      <c r="M231" s="284"/>
      <c r="N231" s="285"/>
      <c r="O231" s="285"/>
      <c r="P231" s="285"/>
      <c r="Q231" s="285"/>
      <c r="R231" s="285"/>
      <c r="S231" s="285"/>
      <c r="T231" s="286"/>
      <c r="U231" s="14"/>
      <c r="V231" s="14"/>
      <c r="W231" s="14"/>
      <c r="X231" s="14"/>
      <c r="Y231" s="14"/>
      <c r="Z231" s="14"/>
      <c r="AA231" s="14"/>
      <c r="AB231" s="14"/>
      <c r="AC231" s="14"/>
      <c r="AD231" s="14"/>
      <c r="AE231" s="14"/>
      <c r="AT231" s="287" t="s">
        <v>271</v>
      </c>
      <c r="AU231" s="287" t="s">
        <v>99</v>
      </c>
      <c r="AV231" s="14" t="s">
        <v>196</v>
      </c>
      <c r="AW231" s="14" t="s">
        <v>38</v>
      </c>
      <c r="AX231" s="14" t="s">
        <v>91</v>
      </c>
      <c r="AY231" s="287" t="s">
        <v>184</v>
      </c>
    </row>
    <row r="232" s="2" customFormat="1" ht="16.5" customHeight="1">
      <c r="A232" s="40"/>
      <c r="B232" s="41"/>
      <c r="C232" s="245" t="s">
        <v>571</v>
      </c>
      <c r="D232" s="245" t="s">
        <v>187</v>
      </c>
      <c r="E232" s="246" t="s">
        <v>3142</v>
      </c>
      <c r="F232" s="247" t="s">
        <v>3143</v>
      </c>
      <c r="G232" s="248" t="s">
        <v>269</v>
      </c>
      <c r="H232" s="249">
        <v>516.17999999999995</v>
      </c>
      <c r="I232" s="250"/>
      <c r="J232" s="251">
        <f>ROUND(I232*H232,2)</f>
        <v>0</v>
      </c>
      <c r="K232" s="247" t="s">
        <v>191</v>
      </c>
      <c r="L232" s="46"/>
      <c r="M232" s="252" t="s">
        <v>1</v>
      </c>
      <c r="N232" s="253" t="s">
        <v>49</v>
      </c>
      <c r="O232" s="93"/>
      <c r="P232" s="254">
        <f>O232*H232</f>
        <v>0</v>
      </c>
      <c r="Q232" s="254">
        <v>0.00088000000000000003</v>
      </c>
      <c r="R232" s="254">
        <f>Q232*H232</f>
        <v>0.45423839999999999</v>
      </c>
      <c r="S232" s="254">
        <v>0</v>
      </c>
      <c r="T232" s="255">
        <f>S232*H232</f>
        <v>0</v>
      </c>
      <c r="U232" s="40"/>
      <c r="V232" s="40"/>
      <c r="W232" s="40"/>
      <c r="X232" s="40"/>
      <c r="Y232" s="40"/>
      <c r="Z232" s="40"/>
      <c r="AA232" s="40"/>
      <c r="AB232" s="40"/>
      <c r="AC232" s="40"/>
      <c r="AD232" s="40"/>
      <c r="AE232" s="40"/>
      <c r="AR232" s="256" t="s">
        <v>196</v>
      </c>
      <c r="AT232" s="256" t="s">
        <v>187</v>
      </c>
      <c r="AU232" s="256" t="s">
        <v>99</v>
      </c>
      <c r="AY232" s="18" t="s">
        <v>184</v>
      </c>
      <c r="BE232" s="257">
        <f>IF(N232="základní",J232,0)</f>
        <v>0</v>
      </c>
      <c r="BF232" s="257">
        <f>IF(N232="snížená",J232,0)</f>
        <v>0</v>
      </c>
      <c r="BG232" s="257">
        <f>IF(N232="zákl. přenesená",J232,0)</f>
        <v>0</v>
      </c>
      <c r="BH232" s="257">
        <f>IF(N232="sníž. přenesená",J232,0)</f>
        <v>0</v>
      </c>
      <c r="BI232" s="257">
        <f>IF(N232="nulová",J232,0)</f>
        <v>0</v>
      </c>
      <c r="BJ232" s="18" t="s">
        <v>99</v>
      </c>
      <c r="BK232" s="257">
        <f>ROUND(I232*H232,2)</f>
        <v>0</v>
      </c>
      <c r="BL232" s="18" t="s">
        <v>196</v>
      </c>
      <c r="BM232" s="256" t="s">
        <v>3144</v>
      </c>
    </row>
    <row r="233" s="15" customFormat="1">
      <c r="A233" s="15"/>
      <c r="B233" s="288"/>
      <c r="C233" s="289"/>
      <c r="D233" s="258" t="s">
        <v>271</v>
      </c>
      <c r="E233" s="290" t="s">
        <v>1</v>
      </c>
      <c r="F233" s="291" t="s">
        <v>3028</v>
      </c>
      <c r="G233" s="289"/>
      <c r="H233" s="290" t="s">
        <v>1</v>
      </c>
      <c r="I233" s="292"/>
      <c r="J233" s="289"/>
      <c r="K233" s="289"/>
      <c r="L233" s="293"/>
      <c r="M233" s="294"/>
      <c r="N233" s="295"/>
      <c r="O233" s="295"/>
      <c r="P233" s="295"/>
      <c r="Q233" s="295"/>
      <c r="R233" s="295"/>
      <c r="S233" s="295"/>
      <c r="T233" s="296"/>
      <c r="U233" s="15"/>
      <c r="V233" s="15"/>
      <c r="W233" s="15"/>
      <c r="X233" s="15"/>
      <c r="Y233" s="15"/>
      <c r="Z233" s="15"/>
      <c r="AA233" s="15"/>
      <c r="AB233" s="15"/>
      <c r="AC233" s="15"/>
      <c r="AD233" s="15"/>
      <c r="AE233" s="15"/>
      <c r="AT233" s="297" t="s">
        <v>271</v>
      </c>
      <c r="AU233" s="297" t="s">
        <v>99</v>
      </c>
      <c r="AV233" s="15" t="s">
        <v>91</v>
      </c>
      <c r="AW233" s="15" t="s">
        <v>38</v>
      </c>
      <c r="AX233" s="15" t="s">
        <v>83</v>
      </c>
      <c r="AY233" s="297" t="s">
        <v>184</v>
      </c>
    </row>
    <row r="234" s="13" customFormat="1">
      <c r="A234" s="13"/>
      <c r="B234" s="266"/>
      <c r="C234" s="267"/>
      <c r="D234" s="258" t="s">
        <v>271</v>
      </c>
      <c r="E234" s="268" t="s">
        <v>1</v>
      </c>
      <c r="F234" s="269" t="s">
        <v>3145</v>
      </c>
      <c r="G234" s="267"/>
      <c r="H234" s="270">
        <v>32.210000000000001</v>
      </c>
      <c r="I234" s="271"/>
      <c r="J234" s="267"/>
      <c r="K234" s="267"/>
      <c r="L234" s="272"/>
      <c r="M234" s="273"/>
      <c r="N234" s="274"/>
      <c r="O234" s="274"/>
      <c r="P234" s="274"/>
      <c r="Q234" s="274"/>
      <c r="R234" s="274"/>
      <c r="S234" s="274"/>
      <c r="T234" s="275"/>
      <c r="U234" s="13"/>
      <c r="V234" s="13"/>
      <c r="W234" s="13"/>
      <c r="X234" s="13"/>
      <c r="Y234" s="13"/>
      <c r="Z234" s="13"/>
      <c r="AA234" s="13"/>
      <c r="AB234" s="13"/>
      <c r="AC234" s="13"/>
      <c r="AD234" s="13"/>
      <c r="AE234" s="13"/>
      <c r="AT234" s="276" t="s">
        <v>271</v>
      </c>
      <c r="AU234" s="276" t="s">
        <v>99</v>
      </c>
      <c r="AV234" s="13" t="s">
        <v>99</v>
      </c>
      <c r="AW234" s="13" t="s">
        <v>38</v>
      </c>
      <c r="AX234" s="13" t="s">
        <v>83</v>
      </c>
      <c r="AY234" s="276" t="s">
        <v>184</v>
      </c>
    </row>
    <row r="235" s="13" customFormat="1">
      <c r="A235" s="13"/>
      <c r="B235" s="266"/>
      <c r="C235" s="267"/>
      <c r="D235" s="258" t="s">
        <v>271</v>
      </c>
      <c r="E235" s="268" t="s">
        <v>1</v>
      </c>
      <c r="F235" s="269" t="s">
        <v>3146</v>
      </c>
      <c r="G235" s="267"/>
      <c r="H235" s="270">
        <v>70.019999999999996</v>
      </c>
      <c r="I235" s="271"/>
      <c r="J235" s="267"/>
      <c r="K235" s="267"/>
      <c r="L235" s="272"/>
      <c r="M235" s="273"/>
      <c r="N235" s="274"/>
      <c r="O235" s="274"/>
      <c r="P235" s="274"/>
      <c r="Q235" s="274"/>
      <c r="R235" s="274"/>
      <c r="S235" s="274"/>
      <c r="T235" s="275"/>
      <c r="U235" s="13"/>
      <c r="V235" s="13"/>
      <c r="W235" s="13"/>
      <c r="X235" s="13"/>
      <c r="Y235" s="13"/>
      <c r="Z235" s="13"/>
      <c r="AA235" s="13"/>
      <c r="AB235" s="13"/>
      <c r="AC235" s="13"/>
      <c r="AD235" s="13"/>
      <c r="AE235" s="13"/>
      <c r="AT235" s="276" t="s">
        <v>271</v>
      </c>
      <c r="AU235" s="276" t="s">
        <v>99</v>
      </c>
      <c r="AV235" s="13" t="s">
        <v>99</v>
      </c>
      <c r="AW235" s="13" t="s">
        <v>38</v>
      </c>
      <c r="AX235" s="13" t="s">
        <v>83</v>
      </c>
      <c r="AY235" s="276" t="s">
        <v>184</v>
      </c>
    </row>
    <row r="236" s="13" customFormat="1">
      <c r="A236" s="13"/>
      <c r="B236" s="266"/>
      <c r="C236" s="267"/>
      <c r="D236" s="258" t="s">
        <v>271</v>
      </c>
      <c r="E236" s="268" t="s">
        <v>1</v>
      </c>
      <c r="F236" s="269" t="s">
        <v>3147</v>
      </c>
      <c r="G236" s="267"/>
      <c r="H236" s="270">
        <v>139.13</v>
      </c>
      <c r="I236" s="271"/>
      <c r="J236" s="267"/>
      <c r="K236" s="267"/>
      <c r="L236" s="272"/>
      <c r="M236" s="273"/>
      <c r="N236" s="274"/>
      <c r="O236" s="274"/>
      <c r="P236" s="274"/>
      <c r="Q236" s="274"/>
      <c r="R236" s="274"/>
      <c r="S236" s="274"/>
      <c r="T236" s="275"/>
      <c r="U236" s="13"/>
      <c r="V236" s="13"/>
      <c r="W236" s="13"/>
      <c r="X236" s="13"/>
      <c r="Y236" s="13"/>
      <c r="Z236" s="13"/>
      <c r="AA236" s="13"/>
      <c r="AB236" s="13"/>
      <c r="AC236" s="13"/>
      <c r="AD236" s="13"/>
      <c r="AE236" s="13"/>
      <c r="AT236" s="276" t="s">
        <v>271</v>
      </c>
      <c r="AU236" s="276" t="s">
        <v>99</v>
      </c>
      <c r="AV236" s="13" t="s">
        <v>99</v>
      </c>
      <c r="AW236" s="13" t="s">
        <v>38</v>
      </c>
      <c r="AX236" s="13" t="s">
        <v>83</v>
      </c>
      <c r="AY236" s="276" t="s">
        <v>184</v>
      </c>
    </row>
    <row r="237" s="13" customFormat="1">
      <c r="A237" s="13"/>
      <c r="B237" s="266"/>
      <c r="C237" s="267"/>
      <c r="D237" s="258" t="s">
        <v>271</v>
      </c>
      <c r="E237" s="268" t="s">
        <v>1</v>
      </c>
      <c r="F237" s="269" t="s">
        <v>3148</v>
      </c>
      <c r="G237" s="267"/>
      <c r="H237" s="270">
        <v>274.81999999999999</v>
      </c>
      <c r="I237" s="271"/>
      <c r="J237" s="267"/>
      <c r="K237" s="267"/>
      <c r="L237" s="272"/>
      <c r="M237" s="273"/>
      <c r="N237" s="274"/>
      <c r="O237" s="274"/>
      <c r="P237" s="274"/>
      <c r="Q237" s="274"/>
      <c r="R237" s="274"/>
      <c r="S237" s="274"/>
      <c r="T237" s="275"/>
      <c r="U237" s="13"/>
      <c r="V237" s="13"/>
      <c r="W237" s="13"/>
      <c r="X237" s="13"/>
      <c r="Y237" s="13"/>
      <c r="Z237" s="13"/>
      <c r="AA237" s="13"/>
      <c r="AB237" s="13"/>
      <c r="AC237" s="13"/>
      <c r="AD237" s="13"/>
      <c r="AE237" s="13"/>
      <c r="AT237" s="276" t="s">
        <v>271</v>
      </c>
      <c r="AU237" s="276" t="s">
        <v>99</v>
      </c>
      <c r="AV237" s="13" t="s">
        <v>99</v>
      </c>
      <c r="AW237" s="13" t="s">
        <v>38</v>
      </c>
      <c r="AX237" s="13" t="s">
        <v>83</v>
      </c>
      <c r="AY237" s="276" t="s">
        <v>184</v>
      </c>
    </row>
    <row r="238" s="14" customFormat="1">
      <c r="A238" s="14"/>
      <c r="B238" s="277"/>
      <c r="C238" s="278"/>
      <c r="D238" s="258" t="s">
        <v>271</v>
      </c>
      <c r="E238" s="279" t="s">
        <v>1</v>
      </c>
      <c r="F238" s="280" t="s">
        <v>273</v>
      </c>
      <c r="G238" s="278"/>
      <c r="H238" s="281">
        <v>516.17999999999995</v>
      </c>
      <c r="I238" s="282"/>
      <c r="J238" s="278"/>
      <c r="K238" s="278"/>
      <c r="L238" s="283"/>
      <c r="M238" s="284"/>
      <c r="N238" s="285"/>
      <c r="O238" s="285"/>
      <c r="P238" s="285"/>
      <c r="Q238" s="285"/>
      <c r="R238" s="285"/>
      <c r="S238" s="285"/>
      <c r="T238" s="286"/>
      <c r="U238" s="14"/>
      <c r="V238" s="14"/>
      <c r="W238" s="14"/>
      <c r="X238" s="14"/>
      <c r="Y238" s="14"/>
      <c r="Z238" s="14"/>
      <c r="AA238" s="14"/>
      <c r="AB238" s="14"/>
      <c r="AC238" s="14"/>
      <c r="AD238" s="14"/>
      <c r="AE238" s="14"/>
      <c r="AT238" s="287" t="s">
        <v>271</v>
      </c>
      <c r="AU238" s="287" t="s">
        <v>99</v>
      </c>
      <c r="AV238" s="14" t="s">
        <v>196</v>
      </c>
      <c r="AW238" s="14" t="s">
        <v>38</v>
      </c>
      <c r="AX238" s="14" t="s">
        <v>91</v>
      </c>
      <c r="AY238" s="287" t="s">
        <v>184</v>
      </c>
    </row>
    <row r="239" s="2" customFormat="1" ht="16.5" customHeight="1">
      <c r="A239" s="40"/>
      <c r="B239" s="41"/>
      <c r="C239" s="245" t="s">
        <v>576</v>
      </c>
      <c r="D239" s="245" t="s">
        <v>187</v>
      </c>
      <c r="E239" s="246" t="s">
        <v>3149</v>
      </c>
      <c r="F239" s="247" t="s">
        <v>3150</v>
      </c>
      <c r="G239" s="248" t="s">
        <v>269</v>
      </c>
      <c r="H239" s="249">
        <v>516.17999999999995</v>
      </c>
      <c r="I239" s="250"/>
      <c r="J239" s="251">
        <f>ROUND(I239*H239,2)</f>
        <v>0</v>
      </c>
      <c r="K239" s="247" t="s">
        <v>191</v>
      </c>
      <c r="L239" s="46"/>
      <c r="M239" s="252" t="s">
        <v>1</v>
      </c>
      <c r="N239" s="253" t="s">
        <v>49</v>
      </c>
      <c r="O239" s="93"/>
      <c r="P239" s="254">
        <f>O239*H239</f>
        <v>0</v>
      </c>
      <c r="Q239" s="254">
        <v>0</v>
      </c>
      <c r="R239" s="254">
        <f>Q239*H239</f>
        <v>0</v>
      </c>
      <c r="S239" s="254">
        <v>0</v>
      </c>
      <c r="T239" s="255">
        <f>S239*H239</f>
        <v>0</v>
      </c>
      <c r="U239" s="40"/>
      <c r="V239" s="40"/>
      <c r="W239" s="40"/>
      <c r="X239" s="40"/>
      <c r="Y239" s="40"/>
      <c r="Z239" s="40"/>
      <c r="AA239" s="40"/>
      <c r="AB239" s="40"/>
      <c r="AC239" s="40"/>
      <c r="AD239" s="40"/>
      <c r="AE239" s="40"/>
      <c r="AR239" s="256" t="s">
        <v>196</v>
      </c>
      <c r="AT239" s="256" t="s">
        <v>187</v>
      </c>
      <c r="AU239" s="256" t="s">
        <v>99</v>
      </c>
      <c r="AY239" s="18" t="s">
        <v>184</v>
      </c>
      <c r="BE239" s="257">
        <f>IF(N239="základní",J239,0)</f>
        <v>0</v>
      </c>
      <c r="BF239" s="257">
        <f>IF(N239="snížená",J239,0)</f>
        <v>0</v>
      </c>
      <c r="BG239" s="257">
        <f>IF(N239="zákl. přenesená",J239,0)</f>
        <v>0</v>
      </c>
      <c r="BH239" s="257">
        <f>IF(N239="sníž. přenesená",J239,0)</f>
        <v>0</v>
      </c>
      <c r="BI239" s="257">
        <f>IF(N239="nulová",J239,0)</f>
        <v>0</v>
      </c>
      <c r="BJ239" s="18" t="s">
        <v>99</v>
      </c>
      <c r="BK239" s="257">
        <f>ROUND(I239*H239,2)</f>
        <v>0</v>
      </c>
      <c r="BL239" s="18" t="s">
        <v>196</v>
      </c>
      <c r="BM239" s="256" t="s">
        <v>3151</v>
      </c>
    </row>
    <row r="240" s="2" customFormat="1" ht="16.5" customHeight="1">
      <c r="A240" s="40"/>
      <c r="B240" s="41"/>
      <c r="C240" s="245" t="s">
        <v>582</v>
      </c>
      <c r="D240" s="245" t="s">
        <v>187</v>
      </c>
      <c r="E240" s="246" t="s">
        <v>3152</v>
      </c>
      <c r="F240" s="247" t="s">
        <v>3153</v>
      </c>
      <c r="G240" s="248" t="s">
        <v>389</v>
      </c>
      <c r="H240" s="249">
        <v>1.2430000000000001</v>
      </c>
      <c r="I240" s="250"/>
      <c r="J240" s="251">
        <f>ROUND(I240*H240,2)</f>
        <v>0</v>
      </c>
      <c r="K240" s="247" t="s">
        <v>191</v>
      </c>
      <c r="L240" s="46"/>
      <c r="M240" s="252" t="s">
        <v>1</v>
      </c>
      <c r="N240" s="253" t="s">
        <v>49</v>
      </c>
      <c r="O240" s="93"/>
      <c r="P240" s="254">
        <f>O240*H240</f>
        <v>0</v>
      </c>
      <c r="Q240" s="254">
        <v>1.0551600000000001</v>
      </c>
      <c r="R240" s="254">
        <f>Q240*H240</f>
        <v>1.3115638800000002</v>
      </c>
      <c r="S240" s="254">
        <v>0</v>
      </c>
      <c r="T240" s="255">
        <f>S240*H240</f>
        <v>0</v>
      </c>
      <c r="U240" s="40"/>
      <c r="V240" s="40"/>
      <c r="W240" s="40"/>
      <c r="X240" s="40"/>
      <c r="Y240" s="40"/>
      <c r="Z240" s="40"/>
      <c r="AA240" s="40"/>
      <c r="AB240" s="40"/>
      <c r="AC240" s="40"/>
      <c r="AD240" s="40"/>
      <c r="AE240" s="40"/>
      <c r="AR240" s="256" t="s">
        <v>196</v>
      </c>
      <c r="AT240" s="256" t="s">
        <v>187</v>
      </c>
      <c r="AU240" s="256" t="s">
        <v>99</v>
      </c>
      <c r="AY240" s="18" t="s">
        <v>184</v>
      </c>
      <c r="BE240" s="257">
        <f>IF(N240="základní",J240,0)</f>
        <v>0</v>
      </c>
      <c r="BF240" s="257">
        <f>IF(N240="snížená",J240,0)</f>
        <v>0</v>
      </c>
      <c r="BG240" s="257">
        <f>IF(N240="zákl. přenesená",J240,0)</f>
        <v>0</v>
      </c>
      <c r="BH240" s="257">
        <f>IF(N240="sníž. přenesená",J240,0)</f>
        <v>0</v>
      </c>
      <c r="BI240" s="257">
        <f>IF(N240="nulová",J240,0)</f>
        <v>0</v>
      </c>
      <c r="BJ240" s="18" t="s">
        <v>99</v>
      </c>
      <c r="BK240" s="257">
        <f>ROUND(I240*H240,2)</f>
        <v>0</v>
      </c>
      <c r="BL240" s="18" t="s">
        <v>196</v>
      </c>
      <c r="BM240" s="256" t="s">
        <v>3154</v>
      </c>
    </row>
    <row r="241" s="15" customFormat="1">
      <c r="A241" s="15"/>
      <c r="B241" s="288"/>
      <c r="C241" s="289"/>
      <c r="D241" s="258" t="s">
        <v>271</v>
      </c>
      <c r="E241" s="290" t="s">
        <v>1</v>
      </c>
      <c r="F241" s="291" t="s">
        <v>3028</v>
      </c>
      <c r="G241" s="289"/>
      <c r="H241" s="290" t="s">
        <v>1</v>
      </c>
      <c r="I241" s="292"/>
      <c r="J241" s="289"/>
      <c r="K241" s="289"/>
      <c r="L241" s="293"/>
      <c r="M241" s="294"/>
      <c r="N241" s="295"/>
      <c r="O241" s="295"/>
      <c r="P241" s="295"/>
      <c r="Q241" s="295"/>
      <c r="R241" s="295"/>
      <c r="S241" s="295"/>
      <c r="T241" s="296"/>
      <c r="U241" s="15"/>
      <c r="V241" s="15"/>
      <c r="W241" s="15"/>
      <c r="X241" s="15"/>
      <c r="Y241" s="15"/>
      <c r="Z241" s="15"/>
      <c r="AA241" s="15"/>
      <c r="AB241" s="15"/>
      <c r="AC241" s="15"/>
      <c r="AD241" s="15"/>
      <c r="AE241" s="15"/>
      <c r="AT241" s="297" t="s">
        <v>271</v>
      </c>
      <c r="AU241" s="297" t="s">
        <v>99</v>
      </c>
      <c r="AV241" s="15" t="s">
        <v>91</v>
      </c>
      <c r="AW241" s="15" t="s">
        <v>38</v>
      </c>
      <c r="AX241" s="15" t="s">
        <v>83</v>
      </c>
      <c r="AY241" s="297" t="s">
        <v>184</v>
      </c>
    </row>
    <row r="242" s="15" customFormat="1">
      <c r="A242" s="15"/>
      <c r="B242" s="288"/>
      <c r="C242" s="289"/>
      <c r="D242" s="258" t="s">
        <v>271</v>
      </c>
      <c r="E242" s="290" t="s">
        <v>1</v>
      </c>
      <c r="F242" s="291" t="s">
        <v>3111</v>
      </c>
      <c r="G242" s="289"/>
      <c r="H242" s="290" t="s">
        <v>1</v>
      </c>
      <c r="I242" s="292"/>
      <c r="J242" s="289"/>
      <c r="K242" s="289"/>
      <c r="L242" s="293"/>
      <c r="M242" s="294"/>
      <c r="N242" s="295"/>
      <c r="O242" s="295"/>
      <c r="P242" s="295"/>
      <c r="Q242" s="295"/>
      <c r="R242" s="295"/>
      <c r="S242" s="295"/>
      <c r="T242" s="296"/>
      <c r="U242" s="15"/>
      <c r="V242" s="15"/>
      <c r="W242" s="15"/>
      <c r="X242" s="15"/>
      <c r="Y242" s="15"/>
      <c r="Z242" s="15"/>
      <c r="AA242" s="15"/>
      <c r="AB242" s="15"/>
      <c r="AC242" s="15"/>
      <c r="AD242" s="15"/>
      <c r="AE242" s="15"/>
      <c r="AT242" s="297" t="s">
        <v>271</v>
      </c>
      <c r="AU242" s="297" t="s">
        <v>99</v>
      </c>
      <c r="AV242" s="15" t="s">
        <v>91</v>
      </c>
      <c r="AW242" s="15" t="s">
        <v>38</v>
      </c>
      <c r="AX242" s="15" t="s">
        <v>83</v>
      </c>
      <c r="AY242" s="297" t="s">
        <v>184</v>
      </c>
    </row>
    <row r="243" s="13" customFormat="1">
      <c r="A243" s="13"/>
      <c r="B243" s="266"/>
      <c r="C243" s="267"/>
      <c r="D243" s="258" t="s">
        <v>271</v>
      </c>
      <c r="E243" s="268" t="s">
        <v>1</v>
      </c>
      <c r="F243" s="269" t="s">
        <v>3155</v>
      </c>
      <c r="G243" s="267"/>
      <c r="H243" s="270">
        <v>1.2430000000000001</v>
      </c>
      <c r="I243" s="271"/>
      <c r="J243" s="267"/>
      <c r="K243" s="267"/>
      <c r="L243" s="272"/>
      <c r="M243" s="273"/>
      <c r="N243" s="274"/>
      <c r="O243" s="274"/>
      <c r="P243" s="274"/>
      <c r="Q243" s="274"/>
      <c r="R243" s="274"/>
      <c r="S243" s="274"/>
      <c r="T243" s="275"/>
      <c r="U243" s="13"/>
      <c r="V243" s="13"/>
      <c r="W243" s="13"/>
      <c r="X243" s="13"/>
      <c r="Y243" s="13"/>
      <c r="Z243" s="13"/>
      <c r="AA243" s="13"/>
      <c r="AB243" s="13"/>
      <c r="AC243" s="13"/>
      <c r="AD243" s="13"/>
      <c r="AE243" s="13"/>
      <c r="AT243" s="276" t="s">
        <v>271</v>
      </c>
      <c r="AU243" s="276" t="s">
        <v>99</v>
      </c>
      <c r="AV243" s="13" t="s">
        <v>99</v>
      </c>
      <c r="AW243" s="13" t="s">
        <v>38</v>
      </c>
      <c r="AX243" s="13" t="s">
        <v>83</v>
      </c>
      <c r="AY243" s="276" t="s">
        <v>184</v>
      </c>
    </row>
    <row r="244" s="14" customFormat="1">
      <c r="A244" s="14"/>
      <c r="B244" s="277"/>
      <c r="C244" s="278"/>
      <c r="D244" s="258" t="s">
        <v>271</v>
      </c>
      <c r="E244" s="279" t="s">
        <v>1</v>
      </c>
      <c r="F244" s="280" t="s">
        <v>273</v>
      </c>
      <c r="G244" s="278"/>
      <c r="H244" s="281">
        <v>1.2430000000000001</v>
      </c>
      <c r="I244" s="282"/>
      <c r="J244" s="278"/>
      <c r="K244" s="278"/>
      <c r="L244" s="283"/>
      <c r="M244" s="284"/>
      <c r="N244" s="285"/>
      <c r="O244" s="285"/>
      <c r="P244" s="285"/>
      <c r="Q244" s="285"/>
      <c r="R244" s="285"/>
      <c r="S244" s="285"/>
      <c r="T244" s="286"/>
      <c r="U244" s="14"/>
      <c r="V244" s="14"/>
      <c r="W244" s="14"/>
      <c r="X244" s="14"/>
      <c r="Y244" s="14"/>
      <c r="Z244" s="14"/>
      <c r="AA244" s="14"/>
      <c r="AB244" s="14"/>
      <c r="AC244" s="14"/>
      <c r="AD244" s="14"/>
      <c r="AE244" s="14"/>
      <c r="AT244" s="287" t="s">
        <v>271</v>
      </c>
      <c r="AU244" s="287" t="s">
        <v>99</v>
      </c>
      <c r="AV244" s="14" t="s">
        <v>196</v>
      </c>
      <c r="AW244" s="14" t="s">
        <v>38</v>
      </c>
      <c r="AX244" s="14" t="s">
        <v>91</v>
      </c>
      <c r="AY244" s="287" t="s">
        <v>184</v>
      </c>
    </row>
    <row r="245" s="2" customFormat="1" ht="16.5" customHeight="1">
      <c r="A245" s="40"/>
      <c r="B245" s="41"/>
      <c r="C245" s="245" t="s">
        <v>587</v>
      </c>
      <c r="D245" s="245" t="s">
        <v>187</v>
      </c>
      <c r="E245" s="246" t="s">
        <v>3156</v>
      </c>
      <c r="F245" s="247" t="s">
        <v>3157</v>
      </c>
      <c r="G245" s="248" t="s">
        <v>389</v>
      </c>
      <c r="H245" s="249">
        <v>3.839</v>
      </c>
      <c r="I245" s="250"/>
      <c r="J245" s="251">
        <f>ROUND(I245*H245,2)</f>
        <v>0</v>
      </c>
      <c r="K245" s="247" t="s">
        <v>191</v>
      </c>
      <c r="L245" s="46"/>
      <c r="M245" s="252" t="s">
        <v>1</v>
      </c>
      <c r="N245" s="253" t="s">
        <v>49</v>
      </c>
      <c r="O245" s="93"/>
      <c r="P245" s="254">
        <f>O245*H245</f>
        <v>0</v>
      </c>
      <c r="Q245" s="254">
        <v>1.06277</v>
      </c>
      <c r="R245" s="254">
        <f>Q245*H245</f>
        <v>4.0799740299999998</v>
      </c>
      <c r="S245" s="254">
        <v>0</v>
      </c>
      <c r="T245" s="255">
        <f>S245*H245</f>
        <v>0</v>
      </c>
      <c r="U245" s="40"/>
      <c r="V245" s="40"/>
      <c r="W245" s="40"/>
      <c r="X245" s="40"/>
      <c r="Y245" s="40"/>
      <c r="Z245" s="40"/>
      <c r="AA245" s="40"/>
      <c r="AB245" s="40"/>
      <c r="AC245" s="40"/>
      <c r="AD245" s="40"/>
      <c r="AE245" s="40"/>
      <c r="AR245" s="256" t="s">
        <v>196</v>
      </c>
      <c r="AT245" s="256" t="s">
        <v>187</v>
      </c>
      <c r="AU245" s="256" t="s">
        <v>99</v>
      </c>
      <c r="AY245" s="18" t="s">
        <v>184</v>
      </c>
      <c r="BE245" s="257">
        <f>IF(N245="základní",J245,0)</f>
        <v>0</v>
      </c>
      <c r="BF245" s="257">
        <f>IF(N245="snížená",J245,0)</f>
        <v>0</v>
      </c>
      <c r="BG245" s="257">
        <f>IF(N245="zákl. přenesená",J245,0)</f>
        <v>0</v>
      </c>
      <c r="BH245" s="257">
        <f>IF(N245="sníž. přenesená",J245,0)</f>
        <v>0</v>
      </c>
      <c r="BI245" s="257">
        <f>IF(N245="nulová",J245,0)</f>
        <v>0</v>
      </c>
      <c r="BJ245" s="18" t="s">
        <v>99</v>
      </c>
      <c r="BK245" s="257">
        <f>ROUND(I245*H245,2)</f>
        <v>0</v>
      </c>
      <c r="BL245" s="18" t="s">
        <v>196</v>
      </c>
      <c r="BM245" s="256" t="s">
        <v>3158</v>
      </c>
    </row>
    <row r="246" s="15" customFormat="1">
      <c r="A246" s="15"/>
      <c r="B246" s="288"/>
      <c r="C246" s="289"/>
      <c r="D246" s="258" t="s">
        <v>271</v>
      </c>
      <c r="E246" s="290" t="s">
        <v>1</v>
      </c>
      <c r="F246" s="291" t="s">
        <v>3028</v>
      </c>
      <c r="G246" s="289"/>
      <c r="H246" s="290" t="s">
        <v>1</v>
      </c>
      <c r="I246" s="292"/>
      <c r="J246" s="289"/>
      <c r="K246" s="289"/>
      <c r="L246" s="293"/>
      <c r="M246" s="294"/>
      <c r="N246" s="295"/>
      <c r="O246" s="295"/>
      <c r="P246" s="295"/>
      <c r="Q246" s="295"/>
      <c r="R246" s="295"/>
      <c r="S246" s="295"/>
      <c r="T246" s="296"/>
      <c r="U246" s="15"/>
      <c r="V246" s="15"/>
      <c r="W246" s="15"/>
      <c r="X246" s="15"/>
      <c r="Y246" s="15"/>
      <c r="Z246" s="15"/>
      <c r="AA246" s="15"/>
      <c r="AB246" s="15"/>
      <c r="AC246" s="15"/>
      <c r="AD246" s="15"/>
      <c r="AE246" s="15"/>
      <c r="AT246" s="297" t="s">
        <v>271</v>
      </c>
      <c r="AU246" s="297" t="s">
        <v>99</v>
      </c>
      <c r="AV246" s="15" t="s">
        <v>91</v>
      </c>
      <c r="AW246" s="15" t="s">
        <v>38</v>
      </c>
      <c r="AX246" s="15" t="s">
        <v>83</v>
      </c>
      <c r="AY246" s="297" t="s">
        <v>184</v>
      </c>
    </row>
    <row r="247" s="15" customFormat="1">
      <c r="A247" s="15"/>
      <c r="B247" s="288"/>
      <c r="C247" s="289"/>
      <c r="D247" s="258" t="s">
        <v>271</v>
      </c>
      <c r="E247" s="290" t="s">
        <v>1</v>
      </c>
      <c r="F247" s="291" t="s">
        <v>3111</v>
      </c>
      <c r="G247" s="289"/>
      <c r="H247" s="290" t="s">
        <v>1</v>
      </c>
      <c r="I247" s="292"/>
      <c r="J247" s="289"/>
      <c r="K247" s="289"/>
      <c r="L247" s="293"/>
      <c r="M247" s="294"/>
      <c r="N247" s="295"/>
      <c r="O247" s="295"/>
      <c r="P247" s="295"/>
      <c r="Q247" s="295"/>
      <c r="R247" s="295"/>
      <c r="S247" s="295"/>
      <c r="T247" s="296"/>
      <c r="U247" s="15"/>
      <c r="V247" s="15"/>
      <c r="W247" s="15"/>
      <c r="X247" s="15"/>
      <c r="Y247" s="15"/>
      <c r="Z247" s="15"/>
      <c r="AA247" s="15"/>
      <c r="AB247" s="15"/>
      <c r="AC247" s="15"/>
      <c r="AD247" s="15"/>
      <c r="AE247" s="15"/>
      <c r="AT247" s="297" t="s">
        <v>271</v>
      </c>
      <c r="AU247" s="297" t="s">
        <v>99</v>
      </c>
      <c r="AV247" s="15" t="s">
        <v>91</v>
      </c>
      <c r="AW247" s="15" t="s">
        <v>38</v>
      </c>
      <c r="AX247" s="15" t="s">
        <v>83</v>
      </c>
      <c r="AY247" s="297" t="s">
        <v>184</v>
      </c>
    </row>
    <row r="248" s="13" customFormat="1">
      <c r="A248" s="13"/>
      <c r="B248" s="266"/>
      <c r="C248" s="267"/>
      <c r="D248" s="258" t="s">
        <v>271</v>
      </c>
      <c r="E248" s="268" t="s">
        <v>1</v>
      </c>
      <c r="F248" s="269" t="s">
        <v>3159</v>
      </c>
      <c r="G248" s="267"/>
      <c r="H248" s="270">
        <v>3.839</v>
      </c>
      <c r="I248" s="271"/>
      <c r="J248" s="267"/>
      <c r="K248" s="267"/>
      <c r="L248" s="272"/>
      <c r="M248" s="273"/>
      <c r="N248" s="274"/>
      <c r="O248" s="274"/>
      <c r="P248" s="274"/>
      <c r="Q248" s="274"/>
      <c r="R248" s="274"/>
      <c r="S248" s="274"/>
      <c r="T248" s="275"/>
      <c r="U248" s="13"/>
      <c r="V248" s="13"/>
      <c r="W248" s="13"/>
      <c r="X248" s="13"/>
      <c r="Y248" s="13"/>
      <c r="Z248" s="13"/>
      <c r="AA248" s="13"/>
      <c r="AB248" s="13"/>
      <c r="AC248" s="13"/>
      <c r="AD248" s="13"/>
      <c r="AE248" s="13"/>
      <c r="AT248" s="276" t="s">
        <v>271</v>
      </c>
      <c r="AU248" s="276" t="s">
        <v>99</v>
      </c>
      <c r="AV248" s="13" t="s">
        <v>99</v>
      </c>
      <c r="AW248" s="13" t="s">
        <v>38</v>
      </c>
      <c r="AX248" s="13" t="s">
        <v>83</v>
      </c>
      <c r="AY248" s="276" t="s">
        <v>184</v>
      </c>
    </row>
    <row r="249" s="14" customFormat="1">
      <c r="A249" s="14"/>
      <c r="B249" s="277"/>
      <c r="C249" s="278"/>
      <c r="D249" s="258" t="s">
        <v>271</v>
      </c>
      <c r="E249" s="279" t="s">
        <v>1</v>
      </c>
      <c r="F249" s="280" t="s">
        <v>273</v>
      </c>
      <c r="G249" s="278"/>
      <c r="H249" s="281">
        <v>3.839</v>
      </c>
      <c r="I249" s="282"/>
      <c r="J249" s="278"/>
      <c r="K249" s="278"/>
      <c r="L249" s="283"/>
      <c r="M249" s="284"/>
      <c r="N249" s="285"/>
      <c r="O249" s="285"/>
      <c r="P249" s="285"/>
      <c r="Q249" s="285"/>
      <c r="R249" s="285"/>
      <c r="S249" s="285"/>
      <c r="T249" s="286"/>
      <c r="U249" s="14"/>
      <c r="V249" s="14"/>
      <c r="W249" s="14"/>
      <c r="X249" s="14"/>
      <c r="Y249" s="14"/>
      <c r="Z249" s="14"/>
      <c r="AA249" s="14"/>
      <c r="AB249" s="14"/>
      <c r="AC249" s="14"/>
      <c r="AD249" s="14"/>
      <c r="AE249" s="14"/>
      <c r="AT249" s="287" t="s">
        <v>271</v>
      </c>
      <c r="AU249" s="287" t="s">
        <v>99</v>
      </c>
      <c r="AV249" s="14" t="s">
        <v>196</v>
      </c>
      <c r="AW249" s="14" t="s">
        <v>38</v>
      </c>
      <c r="AX249" s="14" t="s">
        <v>91</v>
      </c>
      <c r="AY249" s="287" t="s">
        <v>184</v>
      </c>
    </row>
    <row r="250" s="2" customFormat="1" ht="16.5" customHeight="1">
      <c r="A250" s="40"/>
      <c r="B250" s="41"/>
      <c r="C250" s="245" t="s">
        <v>591</v>
      </c>
      <c r="D250" s="245" t="s">
        <v>187</v>
      </c>
      <c r="E250" s="246" t="s">
        <v>3160</v>
      </c>
      <c r="F250" s="247" t="s">
        <v>3161</v>
      </c>
      <c r="G250" s="248" t="s">
        <v>276</v>
      </c>
      <c r="H250" s="249">
        <v>105</v>
      </c>
      <c r="I250" s="250"/>
      <c r="J250" s="251">
        <f>ROUND(I250*H250,2)</f>
        <v>0</v>
      </c>
      <c r="K250" s="247" t="s">
        <v>191</v>
      </c>
      <c r="L250" s="46"/>
      <c r="M250" s="252" t="s">
        <v>1</v>
      </c>
      <c r="N250" s="253" t="s">
        <v>49</v>
      </c>
      <c r="O250" s="93"/>
      <c r="P250" s="254">
        <f>O250*H250</f>
        <v>0</v>
      </c>
      <c r="Q250" s="254">
        <v>0.058999999999999997</v>
      </c>
      <c r="R250" s="254">
        <f>Q250*H250</f>
        <v>6.1949999999999994</v>
      </c>
      <c r="S250" s="254">
        <v>0</v>
      </c>
      <c r="T250" s="255">
        <f>S250*H250</f>
        <v>0</v>
      </c>
      <c r="U250" s="40"/>
      <c r="V250" s="40"/>
      <c r="W250" s="40"/>
      <c r="X250" s="40"/>
      <c r="Y250" s="40"/>
      <c r="Z250" s="40"/>
      <c r="AA250" s="40"/>
      <c r="AB250" s="40"/>
      <c r="AC250" s="40"/>
      <c r="AD250" s="40"/>
      <c r="AE250" s="40"/>
      <c r="AR250" s="256" t="s">
        <v>196</v>
      </c>
      <c r="AT250" s="256" t="s">
        <v>187</v>
      </c>
      <c r="AU250" s="256" t="s">
        <v>99</v>
      </c>
      <c r="AY250" s="18" t="s">
        <v>184</v>
      </c>
      <c r="BE250" s="257">
        <f>IF(N250="základní",J250,0)</f>
        <v>0</v>
      </c>
      <c r="BF250" s="257">
        <f>IF(N250="snížená",J250,0)</f>
        <v>0</v>
      </c>
      <c r="BG250" s="257">
        <f>IF(N250="zákl. přenesená",J250,0)</f>
        <v>0</v>
      </c>
      <c r="BH250" s="257">
        <f>IF(N250="sníž. přenesená",J250,0)</f>
        <v>0</v>
      </c>
      <c r="BI250" s="257">
        <f>IF(N250="nulová",J250,0)</f>
        <v>0</v>
      </c>
      <c r="BJ250" s="18" t="s">
        <v>99</v>
      </c>
      <c r="BK250" s="257">
        <f>ROUND(I250*H250,2)</f>
        <v>0</v>
      </c>
      <c r="BL250" s="18" t="s">
        <v>196</v>
      </c>
      <c r="BM250" s="256" t="s">
        <v>3162</v>
      </c>
    </row>
    <row r="251" s="2" customFormat="1" ht="16.5" customHeight="1">
      <c r="A251" s="40"/>
      <c r="B251" s="41"/>
      <c r="C251" s="245" t="s">
        <v>595</v>
      </c>
      <c r="D251" s="245" t="s">
        <v>187</v>
      </c>
      <c r="E251" s="246" t="s">
        <v>3163</v>
      </c>
      <c r="F251" s="247" t="s">
        <v>3164</v>
      </c>
      <c r="G251" s="248" t="s">
        <v>319</v>
      </c>
      <c r="H251" s="249">
        <v>21.545999999999999</v>
      </c>
      <c r="I251" s="250"/>
      <c r="J251" s="251">
        <f>ROUND(I251*H251,2)</f>
        <v>0</v>
      </c>
      <c r="K251" s="247" t="s">
        <v>191</v>
      </c>
      <c r="L251" s="46"/>
      <c r="M251" s="252" t="s">
        <v>1</v>
      </c>
      <c r="N251" s="253" t="s">
        <v>49</v>
      </c>
      <c r="O251" s="93"/>
      <c r="P251" s="254">
        <f>O251*H251</f>
        <v>0</v>
      </c>
      <c r="Q251" s="254">
        <v>2.4533999999999998</v>
      </c>
      <c r="R251" s="254">
        <f>Q251*H251</f>
        <v>52.860956399999992</v>
      </c>
      <c r="S251" s="254">
        <v>0</v>
      </c>
      <c r="T251" s="255">
        <f>S251*H251</f>
        <v>0</v>
      </c>
      <c r="U251" s="40"/>
      <c r="V251" s="40"/>
      <c r="W251" s="40"/>
      <c r="X251" s="40"/>
      <c r="Y251" s="40"/>
      <c r="Z251" s="40"/>
      <c r="AA251" s="40"/>
      <c r="AB251" s="40"/>
      <c r="AC251" s="40"/>
      <c r="AD251" s="40"/>
      <c r="AE251" s="40"/>
      <c r="AR251" s="256" t="s">
        <v>196</v>
      </c>
      <c r="AT251" s="256" t="s">
        <v>187</v>
      </c>
      <c r="AU251" s="256" t="s">
        <v>99</v>
      </c>
      <c r="AY251" s="18" t="s">
        <v>184</v>
      </c>
      <c r="BE251" s="257">
        <f>IF(N251="základní",J251,0)</f>
        <v>0</v>
      </c>
      <c r="BF251" s="257">
        <f>IF(N251="snížená",J251,0)</f>
        <v>0</v>
      </c>
      <c r="BG251" s="257">
        <f>IF(N251="zákl. přenesená",J251,0)</f>
        <v>0</v>
      </c>
      <c r="BH251" s="257">
        <f>IF(N251="sníž. přenesená",J251,0)</f>
        <v>0</v>
      </c>
      <c r="BI251" s="257">
        <f>IF(N251="nulová",J251,0)</f>
        <v>0</v>
      </c>
      <c r="BJ251" s="18" t="s">
        <v>99</v>
      </c>
      <c r="BK251" s="257">
        <f>ROUND(I251*H251,2)</f>
        <v>0</v>
      </c>
      <c r="BL251" s="18" t="s">
        <v>196</v>
      </c>
      <c r="BM251" s="256" t="s">
        <v>3165</v>
      </c>
    </row>
    <row r="252" s="15" customFormat="1">
      <c r="A252" s="15"/>
      <c r="B252" s="288"/>
      <c r="C252" s="289"/>
      <c r="D252" s="258" t="s">
        <v>271</v>
      </c>
      <c r="E252" s="290" t="s">
        <v>1</v>
      </c>
      <c r="F252" s="291" t="s">
        <v>3028</v>
      </c>
      <c r="G252" s="289"/>
      <c r="H252" s="290" t="s">
        <v>1</v>
      </c>
      <c r="I252" s="292"/>
      <c r="J252" s="289"/>
      <c r="K252" s="289"/>
      <c r="L252" s="293"/>
      <c r="M252" s="294"/>
      <c r="N252" s="295"/>
      <c r="O252" s="295"/>
      <c r="P252" s="295"/>
      <c r="Q252" s="295"/>
      <c r="R252" s="295"/>
      <c r="S252" s="295"/>
      <c r="T252" s="296"/>
      <c r="U252" s="15"/>
      <c r="V252" s="15"/>
      <c r="W252" s="15"/>
      <c r="X252" s="15"/>
      <c r="Y252" s="15"/>
      <c r="Z252" s="15"/>
      <c r="AA252" s="15"/>
      <c r="AB252" s="15"/>
      <c r="AC252" s="15"/>
      <c r="AD252" s="15"/>
      <c r="AE252" s="15"/>
      <c r="AT252" s="297" t="s">
        <v>271</v>
      </c>
      <c r="AU252" s="297" t="s">
        <v>99</v>
      </c>
      <c r="AV252" s="15" t="s">
        <v>91</v>
      </c>
      <c r="AW252" s="15" t="s">
        <v>38</v>
      </c>
      <c r="AX252" s="15" t="s">
        <v>83</v>
      </c>
      <c r="AY252" s="297" t="s">
        <v>184</v>
      </c>
    </row>
    <row r="253" s="13" customFormat="1">
      <c r="A253" s="13"/>
      <c r="B253" s="266"/>
      <c r="C253" s="267"/>
      <c r="D253" s="258" t="s">
        <v>271</v>
      </c>
      <c r="E253" s="268" t="s">
        <v>1</v>
      </c>
      <c r="F253" s="269" t="s">
        <v>3166</v>
      </c>
      <c r="G253" s="267"/>
      <c r="H253" s="270">
        <v>17.201000000000001</v>
      </c>
      <c r="I253" s="271"/>
      <c r="J253" s="267"/>
      <c r="K253" s="267"/>
      <c r="L253" s="272"/>
      <c r="M253" s="273"/>
      <c r="N253" s="274"/>
      <c r="O253" s="274"/>
      <c r="P253" s="274"/>
      <c r="Q253" s="274"/>
      <c r="R253" s="274"/>
      <c r="S253" s="274"/>
      <c r="T253" s="275"/>
      <c r="U253" s="13"/>
      <c r="V253" s="13"/>
      <c r="W253" s="13"/>
      <c r="X253" s="13"/>
      <c r="Y253" s="13"/>
      <c r="Z253" s="13"/>
      <c r="AA253" s="13"/>
      <c r="AB253" s="13"/>
      <c r="AC253" s="13"/>
      <c r="AD253" s="13"/>
      <c r="AE253" s="13"/>
      <c r="AT253" s="276" t="s">
        <v>271</v>
      </c>
      <c r="AU253" s="276" t="s">
        <v>99</v>
      </c>
      <c r="AV253" s="13" t="s">
        <v>99</v>
      </c>
      <c r="AW253" s="13" t="s">
        <v>38</v>
      </c>
      <c r="AX253" s="13" t="s">
        <v>83</v>
      </c>
      <c r="AY253" s="276" t="s">
        <v>184</v>
      </c>
    </row>
    <row r="254" s="13" customFormat="1">
      <c r="A254" s="13"/>
      <c r="B254" s="266"/>
      <c r="C254" s="267"/>
      <c r="D254" s="258" t="s">
        <v>271</v>
      </c>
      <c r="E254" s="268" t="s">
        <v>1</v>
      </c>
      <c r="F254" s="269" t="s">
        <v>3167</v>
      </c>
      <c r="G254" s="267"/>
      <c r="H254" s="270">
        <v>4.3449999999999998</v>
      </c>
      <c r="I254" s="271"/>
      <c r="J254" s="267"/>
      <c r="K254" s="267"/>
      <c r="L254" s="272"/>
      <c r="M254" s="273"/>
      <c r="N254" s="274"/>
      <c r="O254" s="274"/>
      <c r="P254" s="274"/>
      <c r="Q254" s="274"/>
      <c r="R254" s="274"/>
      <c r="S254" s="274"/>
      <c r="T254" s="275"/>
      <c r="U254" s="13"/>
      <c r="V254" s="13"/>
      <c r="W254" s="13"/>
      <c r="X254" s="13"/>
      <c r="Y254" s="13"/>
      <c r="Z254" s="13"/>
      <c r="AA254" s="13"/>
      <c r="AB254" s="13"/>
      <c r="AC254" s="13"/>
      <c r="AD254" s="13"/>
      <c r="AE254" s="13"/>
      <c r="AT254" s="276" t="s">
        <v>271</v>
      </c>
      <c r="AU254" s="276" t="s">
        <v>99</v>
      </c>
      <c r="AV254" s="13" t="s">
        <v>99</v>
      </c>
      <c r="AW254" s="13" t="s">
        <v>38</v>
      </c>
      <c r="AX254" s="13" t="s">
        <v>83</v>
      </c>
      <c r="AY254" s="276" t="s">
        <v>184</v>
      </c>
    </row>
    <row r="255" s="14" customFormat="1">
      <c r="A255" s="14"/>
      <c r="B255" s="277"/>
      <c r="C255" s="278"/>
      <c r="D255" s="258" t="s">
        <v>271</v>
      </c>
      <c r="E255" s="279" t="s">
        <v>1</v>
      </c>
      <c r="F255" s="280" t="s">
        <v>273</v>
      </c>
      <c r="G255" s="278"/>
      <c r="H255" s="281">
        <v>21.545999999999999</v>
      </c>
      <c r="I255" s="282"/>
      <c r="J255" s="278"/>
      <c r="K255" s="278"/>
      <c r="L255" s="283"/>
      <c r="M255" s="284"/>
      <c r="N255" s="285"/>
      <c r="O255" s="285"/>
      <c r="P255" s="285"/>
      <c r="Q255" s="285"/>
      <c r="R255" s="285"/>
      <c r="S255" s="285"/>
      <c r="T255" s="286"/>
      <c r="U255" s="14"/>
      <c r="V255" s="14"/>
      <c r="W255" s="14"/>
      <c r="X255" s="14"/>
      <c r="Y255" s="14"/>
      <c r="Z255" s="14"/>
      <c r="AA255" s="14"/>
      <c r="AB255" s="14"/>
      <c r="AC255" s="14"/>
      <c r="AD255" s="14"/>
      <c r="AE255" s="14"/>
      <c r="AT255" s="287" t="s">
        <v>271</v>
      </c>
      <c r="AU255" s="287" t="s">
        <v>99</v>
      </c>
      <c r="AV255" s="14" t="s">
        <v>196</v>
      </c>
      <c r="AW255" s="14" t="s">
        <v>38</v>
      </c>
      <c r="AX255" s="14" t="s">
        <v>91</v>
      </c>
      <c r="AY255" s="287" t="s">
        <v>184</v>
      </c>
    </row>
    <row r="256" s="2" customFormat="1" ht="16.5" customHeight="1">
      <c r="A256" s="40"/>
      <c r="B256" s="41"/>
      <c r="C256" s="245" t="s">
        <v>599</v>
      </c>
      <c r="D256" s="245" t="s">
        <v>187</v>
      </c>
      <c r="E256" s="246" t="s">
        <v>3168</v>
      </c>
      <c r="F256" s="247" t="s">
        <v>3169</v>
      </c>
      <c r="G256" s="248" t="s">
        <v>269</v>
      </c>
      <c r="H256" s="249">
        <v>181.06</v>
      </c>
      <c r="I256" s="250"/>
      <c r="J256" s="251">
        <f>ROUND(I256*H256,2)</f>
        <v>0</v>
      </c>
      <c r="K256" s="247" t="s">
        <v>191</v>
      </c>
      <c r="L256" s="46"/>
      <c r="M256" s="252" t="s">
        <v>1</v>
      </c>
      <c r="N256" s="253" t="s">
        <v>49</v>
      </c>
      <c r="O256" s="93"/>
      <c r="P256" s="254">
        <f>O256*H256</f>
        <v>0</v>
      </c>
      <c r="Q256" s="254">
        <v>0.0057600000000000004</v>
      </c>
      <c r="R256" s="254">
        <f>Q256*H256</f>
        <v>1.0429056000000001</v>
      </c>
      <c r="S256" s="254">
        <v>0</v>
      </c>
      <c r="T256" s="255">
        <f>S256*H256</f>
        <v>0</v>
      </c>
      <c r="U256" s="40"/>
      <c r="V256" s="40"/>
      <c r="W256" s="40"/>
      <c r="X256" s="40"/>
      <c r="Y256" s="40"/>
      <c r="Z256" s="40"/>
      <c r="AA256" s="40"/>
      <c r="AB256" s="40"/>
      <c r="AC256" s="40"/>
      <c r="AD256" s="40"/>
      <c r="AE256" s="40"/>
      <c r="AR256" s="256" t="s">
        <v>196</v>
      </c>
      <c r="AT256" s="256" t="s">
        <v>187</v>
      </c>
      <c r="AU256" s="256" t="s">
        <v>99</v>
      </c>
      <c r="AY256" s="18" t="s">
        <v>184</v>
      </c>
      <c r="BE256" s="257">
        <f>IF(N256="základní",J256,0)</f>
        <v>0</v>
      </c>
      <c r="BF256" s="257">
        <f>IF(N256="snížená",J256,0)</f>
        <v>0</v>
      </c>
      <c r="BG256" s="257">
        <f>IF(N256="zákl. přenesená",J256,0)</f>
        <v>0</v>
      </c>
      <c r="BH256" s="257">
        <f>IF(N256="sníž. přenesená",J256,0)</f>
        <v>0</v>
      </c>
      <c r="BI256" s="257">
        <f>IF(N256="nulová",J256,0)</f>
        <v>0</v>
      </c>
      <c r="BJ256" s="18" t="s">
        <v>99</v>
      </c>
      <c r="BK256" s="257">
        <f>ROUND(I256*H256,2)</f>
        <v>0</v>
      </c>
      <c r="BL256" s="18" t="s">
        <v>196</v>
      </c>
      <c r="BM256" s="256" t="s">
        <v>3170</v>
      </c>
    </row>
    <row r="257" s="15" customFormat="1">
      <c r="A257" s="15"/>
      <c r="B257" s="288"/>
      <c r="C257" s="289"/>
      <c r="D257" s="258" t="s">
        <v>271</v>
      </c>
      <c r="E257" s="290" t="s">
        <v>1</v>
      </c>
      <c r="F257" s="291" t="s">
        <v>3028</v>
      </c>
      <c r="G257" s="289"/>
      <c r="H257" s="290" t="s">
        <v>1</v>
      </c>
      <c r="I257" s="292"/>
      <c r="J257" s="289"/>
      <c r="K257" s="289"/>
      <c r="L257" s="293"/>
      <c r="M257" s="294"/>
      <c r="N257" s="295"/>
      <c r="O257" s="295"/>
      <c r="P257" s="295"/>
      <c r="Q257" s="295"/>
      <c r="R257" s="295"/>
      <c r="S257" s="295"/>
      <c r="T257" s="296"/>
      <c r="U257" s="15"/>
      <c r="V257" s="15"/>
      <c r="W257" s="15"/>
      <c r="X257" s="15"/>
      <c r="Y257" s="15"/>
      <c r="Z257" s="15"/>
      <c r="AA257" s="15"/>
      <c r="AB257" s="15"/>
      <c r="AC257" s="15"/>
      <c r="AD257" s="15"/>
      <c r="AE257" s="15"/>
      <c r="AT257" s="297" t="s">
        <v>271</v>
      </c>
      <c r="AU257" s="297" t="s">
        <v>99</v>
      </c>
      <c r="AV257" s="15" t="s">
        <v>91</v>
      </c>
      <c r="AW257" s="15" t="s">
        <v>38</v>
      </c>
      <c r="AX257" s="15" t="s">
        <v>83</v>
      </c>
      <c r="AY257" s="297" t="s">
        <v>184</v>
      </c>
    </row>
    <row r="258" s="13" customFormat="1">
      <c r="A258" s="13"/>
      <c r="B258" s="266"/>
      <c r="C258" s="267"/>
      <c r="D258" s="258" t="s">
        <v>271</v>
      </c>
      <c r="E258" s="268" t="s">
        <v>1</v>
      </c>
      <c r="F258" s="269" t="s">
        <v>3171</v>
      </c>
      <c r="G258" s="267"/>
      <c r="H258" s="270">
        <v>137.61000000000001</v>
      </c>
      <c r="I258" s="271"/>
      <c r="J258" s="267"/>
      <c r="K258" s="267"/>
      <c r="L258" s="272"/>
      <c r="M258" s="273"/>
      <c r="N258" s="274"/>
      <c r="O258" s="274"/>
      <c r="P258" s="274"/>
      <c r="Q258" s="274"/>
      <c r="R258" s="274"/>
      <c r="S258" s="274"/>
      <c r="T258" s="275"/>
      <c r="U258" s="13"/>
      <c r="V258" s="13"/>
      <c r="W258" s="13"/>
      <c r="X258" s="13"/>
      <c r="Y258" s="13"/>
      <c r="Z258" s="13"/>
      <c r="AA258" s="13"/>
      <c r="AB258" s="13"/>
      <c r="AC258" s="13"/>
      <c r="AD258" s="13"/>
      <c r="AE258" s="13"/>
      <c r="AT258" s="276" t="s">
        <v>271</v>
      </c>
      <c r="AU258" s="276" t="s">
        <v>99</v>
      </c>
      <c r="AV258" s="13" t="s">
        <v>99</v>
      </c>
      <c r="AW258" s="13" t="s">
        <v>38</v>
      </c>
      <c r="AX258" s="13" t="s">
        <v>83</v>
      </c>
      <c r="AY258" s="276" t="s">
        <v>184</v>
      </c>
    </row>
    <row r="259" s="13" customFormat="1">
      <c r="A259" s="13"/>
      <c r="B259" s="266"/>
      <c r="C259" s="267"/>
      <c r="D259" s="258" t="s">
        <v>271</v>
      </c>
      <c r="E259" s="268" t="s">
        <v>1</v>
      </c>
      <c r="F259" s="269" t="s">
        <v>3172</v>
      </c>
      <c r="G259" s="267"/>
      <c r="H259" s="270">
        <v>43.450000000000003</v>
      </c>
      <c r="I259" s="271"/>
      <c r="J259" s="267"/>
      <c r="K259" s="267"/>
      <c r="L259" s="272"/>
      <c r="M259" s="273"/>
      <c r="N259" s="274"/>
      <c r="O259" s="274"/>
      <c r="P259" s="274"/>
      <c r="Q259" s="274"/>
      <c r="R259" s="274"/>
      <c r="S259" s="274"/>
      <c r="T259" s="275"/>
      <c r="U259" s="13"/>
      <c r="V259" s="13"/>
      <c r="W259" s="13"/>
      <c r="X259" s="13"/>
      <c r="Y259" s="13"/>
      <c r="Z259" s="13"/>
      <c r="AA259" s="13"/>
      <c r="AB259" s="13"/>
      <c r="AC259" s="13"/>
      <c r="AD259" s="13"/>
      <c r="AE259" s="13"/>
      <c r="AT259" s="276" t="s">
        <v>271</v>
      </c>
      <c r="AU259" s="276" t="s">
        <v>99</v>
      </c>
      <c r="AV259" s="13" t="s">
        <v>99</v>
      </c>
      <c r="AW259" s="13" t="s">
        <v>38</v>
      </c>
      <c r="AX259" s="13" t="s">
        <v>83</v>
      </c>
      <c r="AY259" s="276" t="s">
        <v>184</v>
      </c>
    </row>
    <row r="260" s="14" customFormat="1">
      <c r="A260" s="14"/>
      <c r="B260" s="277"/>
      <c r="C260" s="278"/>
      <c r="D260" s="258" t="s">
        <v>271</v>
      </c>
      <c r="E260" s="279" t="s">
        <v>1</v>
      </c>
      <c r="F260" s="280" t="s">
        <v>273</v>
      </c>
      <c r="G260" s="278"/>
      <c r="H260" s="281">
        <v>181.06</v>
      </c>
      <c r="I260" s="282"/>
      <c r="J260" s="278"/>
      <c r="K260" s="278"/>
      <c r="L260" s="283"/>
      <c r="M260" s="284"/>
      <c r="N260" s="285"/>
      <c r="O260" s="285"/>
      <c r="P260" s="285"/>
      <c r="Q260" s="285"/>
      <c r="R260" s="285"/>
      <c r="S260" s="285"/>
      <c r="T260" s="286"/>
      <c r="U260" s="14"/>
      <c r="V260" s="14"/>
      <c r="W260" s="14"/>
      <c r="X260" s="14"/>
      <c r="Y260" s="14"/>
      <c r="Z260" s="14"/>
      <c r="AA260" s="14"/>
      <c r="AB260" s="14"/>
      <c r="AC260" s="14"/>
      <c r="AD260" s="14"/>
      <c r="AE260" s="14"/>
      <c r="AT260" s="287" t="s">
        <v>271</v>
      </c>
      <c r="AU260" s="287" t="s">
        <v>99</v>
      </c>
      <c r="AV260" s="14" t="s">
        <v>196</v>
      </c>
      <c r="AW260" s="14" t="s">
        <v>38</v>
      </c>
      <c r="AX260" s="14" t="s">
        <v>91</v>
      </c>
      <c r="AY260" s="287" t="s">
        <v>184</v>
      </c>
    </row>
    <row r="261" s="2" customFormat="1" ht="16.5" customHeight="1">
      <c r="A261" s="40"/>
      <c r="B261" s="41"/>
      <c r="C261" s="245" t="s">
        <v>603</v>
      </c>
      <c r="D261" s="245" t="s">
        <v>187</v>
      </c>
      <c r="E261" s="246" t="s">
        <v>3173</v>
      </c>
      <c r="F261" s="247" t="s">
        <v>3174</v>
      </c>
      <c r="G261" s="248" t="s">
        <v>269</v>
      </c>
      <c r="H261" s="249">
        <v>181.06</v>
      </c>
      <c r="I261" s="250"/>
      <c r="J261" s="251">
        <f>ROUND(I261*H261,2)</f>
        <v>0</v>
      </c>
      <c r="K261" s="247" t="s">
        <v>191</v>
      </c>
      <c r="L261" s="46"/>
      <c r="M261" s="252" t="s">
        <v>1</v>
      </c>
      <c r="N261" s="253" t="s">
        <v>49</v>
      </c>
      <c r="O261" s="93"/>
      <c r="P261" s="254">
        <f>O261*H261</f>
        <v>0</v>
      </c>
      <c r="Q261" s="254">
        <v>0</v>
      </c>
      <c r="R261" s="254">
        <f>Q261*H261</f>
        <v>0</v>
      </c>
      <c r="S261" s="254">
        <v>0</v>
      </c>
      <c r="T261" s="255">
        <f>S261*H261</f>
        <v>0</v>
      </c>
      <c r="U261" s="40"/>
      <c r="V261" s="40"/>
      <c r="W261" s="40"/>
      <c r="X261" s="40"/>
      <c r="Y261" s="40"/>
      <c r="Z261" s="40"/>
      <c r="AA261" s="40"/>
      <c r="AB261" s="40"/>
      <c r="AC261" s="40"/>
      <c r="AD261" s="40"/>
      <c r="AE261" s="40"/>
      <c r="AR261" s="256" t="s">
        <v>196</v>
      </c>
      <c r="AT261" s="256" t="s">
        <v>187</v>
      </c>
      <c r="AU261" s="256" t="s">
        <v>99</v>
      </c>
      <c r="AY261" s="18" t="s">
        <v>184</v>
      </c>
      <c r="BE261" s="257">
        <f>IF(N261="základní",J261,0)</f>
        <v>0</v>
      </c>
      <c r="BF261" s="257">
        <f>IF(N261="snížená",J261,0)</f>
        <v>0</v>
      </c>
      <c r="BG261" s="257">
        <f>IF(N261="zákl. přenesená",J261,0)</f>
        <v>0</v>
      </c>
      <c r="BH261" s="257">
        <f>IF(N261="sníž. přenesená",J261,0)</f>
        <v>0</v>
      </c>
      <c r="BI261" s="257">
        <f>IF(N261="nulová",J261,0)</f>
        <v>0</v>
      </c>
      <c r="BJ261" s="18" t="s">
        <v>99</v>
      </c>
      <c r="BK261" s="257">
        <f>ROUND(I261*H261,2)</f>
        <v>0</v>
      </c>
      <c r="BL261" s="18" t="s">
        <v>196</v>
      </c>
      <c r="BM261" s="256" t="s">
        <v>3175</v>
      </c>
    </row>
    <row r="262" s="2" customFormat="1" ht="16.5" customHeight="1">
      <c r="A262" s="40"/>
      <c r="B262" s="41"/>
      <c r="C262" s="245" t="s">
        <v>607</v>
      </c>
      <c r="D262" s="245" t="s">
        <v>187</v>
      </c>
      <c r="E262" s="246" t="s">
        <v>3176</v>
      </c>
      <c r="F262" s="247" t="s">
        <v>3177</v>
      </c>
      <c r="G262" s="248" t="s">
        <v>389</v>
      </c>
      <c r="H262" s="249">
        <v>2.2989999999999999</v>
      </c>
      <c r="I262" s="250"/>
      <c r="J262" s="251">
        <f>ROUND(I262*H262,2)</f>
        <v>0</v>
      </c>
      <c r="K262" s="247" t="s">
        <v>191</v>
      </c>
      <c r="L262" s="46"/>
      <c r="M262" s="252" t="s">
        <v>1</v>
      </c>
      <c r="N262" s="253" t="s">
        <v>49</v>
      </c>
      <c r="O262" s="93"/>
      <c r="P262" s="254">
        <f>O262*H262</f>
        <v>0</v>
      </c>
      <c r="Q262" s="254">
        <v>1.0525599999999999</v>
      </c>
      <c r="R262" s="254">
        <f>Q262*H262</f>
        <v>2.4198354399999999</v>
      </c>
      <c r="S262" s="254">
        <v>0</v>
      </c>
      <c r="T262" s="255">
        <f>S262*H262</f>
        <v>0</v>
      </c>
      <c r="U262" s="40"/>
      <c r="V262" s="40"/>
      <c r="W262" s="40"/>
      <c r="X262" s="40"/>
      <c r="Y262" s="40"/>
      <c r="Z262" s="40"/>
      <c r="AA262" s="40"/>
      <c r="AB262" s="40"/>
      <c r="AC262" s="40"/>
      <c r="AD262" s="40"/>
      <c r="AE262" s="40"/>
      <c r="AR262" s="256" t="s">
        <v>196</v>
      </c>
      <c r="AT262" s="256" t="s">
        <v>187</v>
      </c>
      <c r="AU262" s="256" t="s">
        <v>99</v>
      </c>
      <c r="AY262" s="18" t="s">
        <v>184</v>
      </c>
      <c r="BE262" s="257">
        <f>IF(N262="základní",J262,0)</f>
        <v>0</v>
      </c>
      <c r="BF262" s="257">
        <f>IF(N262="snížená",J262,0)</f>
        <v>0</v>
      </c>
      <c r="BG262" s="257">
        <f>IF(N262="zákl. přenesená",J262,0)</f>
        <v>0</v>
      </c>
      <c r="BH262" s="257">
        <f>IF(N262="sníž. přenesená",J262,0)</f>
        <v>0</v>
      </c>
      <c r="BI262" s="257">
        <f>IF(N262="nulová",J262,0)</f>
        <v>0</v>
      </c>
      <c r="BJ262" s="18" t="s">
        <v>99</v>
      </c>
      <c r="BK262" s="257">
        <f>ROUND(I262*H262,2)</f>
        <v>0</v>
      </c>
      <c r="BL262" s="18" t="s">
        <v>196</v>
      </c>
      <c r="BM262" s="256" t="s">
        <v>3178</v>
      </c>
    </row>
    <row r="263" s="15" customFormat="1">
      <c r="A263" s="15"/>
      <c r="B263" s="288"/>
      <c r="C263" s="289"/>
      <c r="D263" s="258" t="s">
        <v>271</v>
      </c>
      <c r="E263" s="290" t="s">
        <v>1</v>
      </c>
      <c r="F263" s="291" t="s">
        <v>3028</v>
      </c>
      <c r="G263" s="289"/>
      <c r="H263" s="290" t="s">
        <v>1</v>
      </c>
      <c r="I263" s="292"/>
      <c r="J263" s="289"/>
      <c r="K263" s="289"/>
      <c r="L263" s="293"/>
      <c r="M263" s="294"/>
      <c r="N263" s="295"/>
      <c r="O263" s="295"/>
      <c r="P263" s="295"/>
      <c r="Q263" s="295"/>
      <c r="R263" s="295"/>
      <c r="S263" s="295"/>
      <c r="T263" s="296"/>
      <c r="U263" s="15"/>
      <c r="V263" s="15"/>
      <c r="W263" s="15"/>
      <c r="X263" s="15"/>
      <c r="Y263" s="15"/>
      <c r="Z263" s="15"/>
      <c r="AA263" s="15"/>
      <c r="AB263" s="15"/>
      <c r="AC263" s="15"/>
      <c r="AD263" s="15"/>
      <c r="AE263" s="15"/>
      <c r="AT263" s="297" t="s">
        <v>271</v>
      </c>
      <c r="AU263" s="297" t="s">
        <v>99</v>
      </c>
      <c r="AV263" s="15" t="s">
        <v>91</v>
      </c>
      <c r="AW263" s="15" t="s">
        <v>38</v>
      </c>
      <c r="AX263" s="15" t="s">
        <v>83</v>
      </c>
      <c r="AY263" s="297" t="s">
        <v>184</v>
      </c>
    </row>
    <row r="264" s="15" customFormat="1">
      <c r="A264" s="15"/>
      <c r="B264" s="288"/>
      <c r="C264" s="289"/>
      <c r="D264" s="258" t="s">
        <v>271</v>
      </c>
      <c r="E264" s="290" t="s">
        <v>1</v>
      </c>
      <c r="F264" s="291" t="s">
        <v>3111</v>
      </c>
      <c r="G264" s="289"/>
      <c r="H264" s="290" t="s">
        <v>1</v>
      </c>
      <c r="I264" s="292"/>
      <c r="J264" s="289"/>
      <c r="K264" s="289"/>
      <c r="L264" s="293"/>
      <c r="M264" s="294"/>
      <c r="N264" s="295"/>
      <c r="O264" s="295"/>
      <c r="P264" s="295"/>
      <c r="Q264" s="295"/>
      <c r="R264" s="295"/>
      <c r="S264" s="295"/>
      <c r="T264" s="296"/>
      <c r="U264" s="15"/>
      <c r="V264" s="15"/>
      <c r="W264" s="15"/>
      <c r="X264" s="15"/>
      <c r="Y264" s="15"/>
      <c r="Z264" s="15"/>
      <c r="AA264" s="15"/>
      <c r="AB264" s="15"/>
      <c r="AC264" s="15"/>
      <c r="AD264" s="15"/>
      <c r="AE264" s="15"/>
      <c r="AT264" s="297" t="s">
        <v>271</v>
      </c>
      <c r="AU264" s="297" t="s">
        <v>99</v>
      </c>
      <c r="AV264" s="15" t="s">
        <v>91</v>
      </c>
      <c r="AW264" s="15" t="s">
        <v>38</v>
      </c>
      <c r="AX264" s="15" t="s">
        <v>83</v>
      </c>
      <c r="AY264" s="297" t="s">
        <v>184</v>
      </c>
    </row>
    <row r="265" s="13" customFormat="1">
      <c r="A265" s="13"/>
      <c r="B265" s="266"/>
      <c r="C265" s="267"/>
      <c r="D265" s="258" t="s">
        <v>271</v>
      </c>
      <c r="E265" s="268" t="s">
        <v>1</v>
      </c>
      <c r="F265" s="269" t="s">
        <v>3179</v>
      </c>
      <c r="G265" s="267"/>
      <c r="H265" s="270">
        <v>2.2989999999999999</v>
      </c>
      <c r="I265" s="271"/>
      <c r="J265" s="267"/>
      <c r="K265" s="267"/>
      <c r="L265" s="272"/>
      <c r="M265" s="273"/>
      <c r="N265" s="274"/>
      <c r="O265" s="274"/>
      <c r="P265" s="274"/>
      <c r="Q265" s="274"/>
      <c r="R265" s="274"/>
      <c r="S265" s="274"/>
      <c r="T265" s="275"/>
      <c r="U265" s="13"/>
      <c r="V265" s="13"/>
      <c r="W265" s="13"/>
      <c r="X265" s="13"/>
      <c r="Y265" s="13"/>
      <c r="Z265" s="13"/>
      <c r="AA265" s="13"/>
      <c r="AB265" s="13"/>
      <c r="AC265" s="13"/>
      <c r="AD265" s="13"/>
      <c r="AE265" s="13"/>
      <c r="AT265" s="276" t="s">
        <v>271</v>
      </c>
      <c r="AU265" s="276" t="s">
        <v>99</v>
      </c>
      <c r="AV265" s="13" t="s">
        <v>99</v>
      </c>
      <c r="AW265" s="13" t="s">
        <v>38</v>
      </c>
      <c r="AX265" s="13" t="s">
        <v>83</v>
      </c>
      <c r="AY265" s="276" t="s">
        <v>184</v>
      </c>
    </row>
    <row r="266" s="14" customFormat="1">
      <c r="A266" s="14"/>
      <c r="B266" s="277"/>
      <c r="C266" s="278"/>
      <c r="D266" s="258" t="s">
        <v>271</v>
      </c>
      <c r="E266" s="279" t="s">
        <v>1</v>
      </c>
      <c r="F266" s="280" t="s">
        <v>273</v>
      </c>
      <c r="G266" s="278"/>
      <c r="H266" s="281">
        <v>2.2989999999999999</v>
      </c>
      <c r="I266" s="282"/>
      <c r="J266" s="278"/>
      <c r="K266" s="278"/>
      <c r="L266" s="283"/>
      <c r="M266" s="284"/>
      <c r="N266" s="285"/>
      <c r="O266" s="285"/>
      <c r="P266" s="285"/>
      <c r="Q266" s="285"/>
      <c r="R266" s="285"/>
      <c r="S266" s="285"/>
      <c r="T266" s="286"/>
      <c r="U266" s="14"/>
      <c r="V266" s="14"/>
      <c r="W266" s="14"/>
      <c r="X266" s="14"/>
      <c r="Y266" s="14"/>
      <c r="Z266" s="14"/>
      <c r="AA266" s="14"/>
      <c r="AB266" s="14"/>
      <c r="AC266" s="14"/>
      <c r="AD266" s="14"/>
      <c r="AE266" s="14"/>
      <c r="AT266" s="287" t="s">
        <v>271</v>
      </c>
      <c r="AU266" s="287" t="s">
        <v>99</v>
      </c>
      <c r="AV266" s="14" t="s">
        <v>196</v>
      </c>
      <c r="AW266" s="14" t="s">
        <v>38</v>
      </c>
      <c r="AX266" s="14" t="s">
        <v>91</v>
      </c>
      <c r="AY266" s="287" t="s">
        <v>184</v>
      </c>
    </row>
    <row r="267" s="2" customFormat="1" ht="16.5" customHeight="1">
      <c r="A267" s="40"/>
      <c r="B267" s="41"/>
      <c r="C267" s="245" t="s">
        <v>611</v>
      </c>
      <c r="D267" s="245" t="s">
        <v>187</v>
      </c>
      <c r="E267" s="246" t="s">
        <v>3180</v>
      </c>
      <c r="F267" s="247" t="s">
        <v>3181</v>
      </c>
      <c r="G267" s="248" t="s">
        <v>319</v>
      </c>
      <c r="H267" s="249">
        <v>31.16</v>
      </c>
      <c r="I267" s="250"/>
      <c r="J267" s="251">
        <f>ROUND(I267*H267,2)</f>
        <v>0</v>
      </c>
      <c r="K267" s="247" t="s">
        <v>191</v>
      </c>
      <c r="L267" s="46"/>
      <c r="M267" s="252" t="s">
        <v>1</v>
      </c>
      <c r="N267" s="253" t="s">
        <v>49</v>
      </c>
      <c r="O267" s="93"/>
      <c r="P267" s="254">
        <f>O267*H267</f>
        <v>0</v>
      </c>
      <c r="Q267" s="254">
        <v>2.4533700000000001</v>
      </c>
      <c r="R267" s="254">
        <f>Q267*H267</f>
        <v>76.447009199999997</v>
      </c>
      <c r="S267" s="254">
        <v>0</v>
      </c>
      <c r="T267" s="255">
        <f>S267*H267</f>
        <v>0</v>
      </c>
      <c r="U267" s="40"/>
      <c r="V267" s="40"/>
      <c r="W267" s="40"/>
      <c r="X267" s="40"/>
      <c r="Y267" s="40"/>
      <c r="Z267" s="40"/>
      <c r="AA267" s="40"/>
      <c r="AB267" s="40"/>
      <c r="AC267" s="40"/>
      <c r="AD267" s="40"/>
      <c r="AE267" s="40"/>
      <c r="AR267" s="256" t="s">
        <v>196</v>
      </c>
      <c r="AT267" s="256" t="s">
        <v>187</v>
      </c>
      <c r="AU267" s="256" t="s">
        <v>99</v>
      </c>
      <c r="AY267" s="18" t="s">
        <v>184</v>
      </c>
      <c r="BE267" s="257">
        <f>IF(N267="základní",J267,0)</f>
        <v>0</v>
      </c>
      <c r="BF267" s="257">
        <f>IF(N267="snížená",J267,0)</f>
        <v>0</v>
      </c>
      <c r="BG267" s="257">
        <f>IF(N267="zákl. přenesená",J267,0)</f>
        <v>0</v>
      </c>
      <c r="BH267" s="257">
        <f>IF(N267="sníž. přenesená",J267,0)</f>
        <v>0</v>
      </c>
      <c r="BI267" s="257">
        <f>IF(N267="nulová",J267,0)</f>
        <v>0</v>
      </c>
      <c r="BJ267" s="18" t="s">
        <v>99</v>
      </c>
      <c r="BK267" s="257">
        <f>ROUND(I267*H267,2)</f>
        <v>0</v>
      </c>
      <c r="BL267" s="18" t="s">
        <v>196</v>
      </c>
      <c r="BM267" s="256" t="s">
        <v>3182</v>
      </c>
    </row>
    <row r="268" s="15" customFormat="1">
      <c r="A268" s="15"/>
      <c r="B268" s="288"/>
      <c r="C268" s="289"/>
      <c r="D268" s="258" t="s">
        <v>271</v>
      </c>
      <c r="E268" s="290" t="s">
        <v>1</v>
      </c>
      <c r="F268" s="291" t="s">
        <v>3028</v>
      </c>
      <c r="G268" s="289"/>
      <c r="H268" s="290" t="s">
        <v>1</v>
      </c>
      <c r="I268" s="292"/>
      <c r="J268" s="289"/>
      <c r="K268" s="289"/>
      <c r="L268" s="293"/>
      <c r="M268" s="294"/>
      <c r="N268" s="295"/>
      <c r="O268" s="295"/>
      <c r="P268" s="295"/>
      <c r="Q268" s="295"/>
      <c r="R268" s="295"/>
      <c r="S268" s="295"/>
      <c r="T268" s="296"/>
      <c r="U268" s="15"/>
      <c r="V268" s="15"/>
      <c r="W268" s="15"/>
      <c r="X268" s="15"/>
      <c r="Y268" s="15"/>
      <c r="Z268" s="15"/>
      <c r="AA268" s="15"/>
      <c r="AB268" s="15"/>
      <c r="AC268" s="15"/>
      <c r="AD268" s="15"/>
      <c r="AE268" s="15"/>
      <c r="AT268" s="297" t="s">
        <v>271</v>
      </c>
      <c r="AU268" s="297" t="s">
        <v>99</v>
      </c>
      <c r="AV268" s="15" t="s">
        <v>91</v>
      </c>
      <c r="AW268" s="15" t="s">
        <v>38</v>
      </c>
      <c r="AX268" s="15" t="s">
        <v>83</v>
      </c>
      <c r="AY268" s="297" t="s">
        <v>184</v>
      </c>
    </row>
    <row r="269" s="13" customFormat="1">
      <c r="A269" s="13"/>
      <c r="B269" s="266"/>
      <c r="C269" s="267"/>
      <c r="D269" s="258" t="s">
        <v>271</v>
      </c>
      <c r="E269" s="268" t="s">
        <v>1</v>
      </c>
      <c r="F269" s="269" t="s">
        <v>3183</v>
      </c>
      <c r="G269" s="267"/>
      <c r="H269" s="270">
        <v>1.8500000000000001</v>
      </c>
      <c r="I269" s="271"/>
      <c r="J269" s="267"/>
      <c r="K269" s="267"/>
      <c r="L269" s="272"/>
      <c r="M269" s="273"/>
      <c r="N269" s="274"/>
      <c r="O269" s="274"/>
      <c r="P269" s="274"/>
      <c r="Q269" s="274"/>
      <c r="R269" s="274"/>
      <c r="S269" s="274"/>
      <c r="T269" s="275"/>
      <c r="U269" s="13"/>
      <c r="V269" s="13"/>
      <c r="W269" s="13"/>
      <c r="X269" s="13"/>
      <c r="Y269" s="13"/>
      <c r="Z269" s="13"/>
      <c r="AA269" s="13"/>
      <c r="AB269" s="13"/>
      <c r="AC269" s="13"/>
      <c r="AD269" s="13"/>
      <c r="AE269" s="13"/>
      <c r="AT269" s="276" t="s">
        <v>271</v>
      </c>
      <c r="AU269" s="276" t="s">
        <v>99</v>
      </c>
      <c r="AV269" s="13" t="s">
        <v>99</v>
      </c>
      <c r="AW269" s="13" t="s">
        <v>38</v>
      </c>
      <c r="AX269" s="13" t="s">
        <v>83</v>
      </c>
      <c r="AY269" s="276" t="s">
        <v>184</v>
      </c>
    </row>
    <row r="270" s="13" customFormat="1">
      <c r="A270" s="13"/>
      <c r="B270" s="266"/>
      <c r="C270" s="267"/>
      <c r="D270" s="258" t="s">
        <v>271</v>
      </c>
      <c r="E270" s="268" t="s">
        <v>1</v>
      </c>
      <c r="F270" s="269" t="s">
        <v>3184</v>
      </c>
      <c r="G270" s="267"/>
      <c r="H270" s="270">
        <v>29.309999999999999</v>
      </c>
      <c r="I270" s="271"/>
      <c r="J270" s="267"/>
      <c r="K270" s="267"/>
      <c r="L270" s="272"/>
      <c r="M270" s="273"/>
      <c r="N270" s="274"/>
      <c r="O270" s="274"/>
      <c r="P270" s="274"/>
      <c r="Q270" s="274"/>
      <c r="R270" s="274"/>
      <c r="S270" s="274"/>
      <c r="T270" s="275"/>
      <c r="U270" s="13"/>
      <c r="V270" s="13"/>
      <c r="W270" s="13"/>
      <c r="X270" s="13"/>
      <c r="Y270" s="13"/>
      <c r="Z270" s="13"/>
      <c r="AA270" s="13"/>
      <c r="AB270" s="13"/>
      <c r="AC270" s="13"/>
      <c r="AD270" s="13"/>
      <c r="AE270" s="13"/>
      <c r="AT270" s="276" t="s">
        <v>271</v>
      </c>
      <c r="AU270" s="276" t="s">
        <v>99</v>
      </c>
      <c r="AV270" s="13" t="s">
        <v>99</v>
      </c>
      <c r="AW270" s="13" t="s">
        <v>38</v>
      </c>
      <c r="AX270" s="13" t="s">
        <v>83</v>
      </c>
      <c r="AY270" s="276" t="s">
        <v>184</v>
      </c>
    </row>
    <row r="271" s="14" customFormat="1">
      <c r="A271" s="14"/>
      <c r="B271" s="277"/>
      <c r="C271" s="278"/>
      <c r="D271" s="258" t="s">
        <v>271</v>
      </c>
      <c r="E271" s="279" t="s">
        <v>1</v>
      </c>
      <c r="F271" s="280" t="s">
        <v>273</v>
      </c>
      <c r="G271" s="278"/>
      <c r="H271" s="281">
        <v>31.16</v>
      </c>
      <c r="I271" s="282"/>
      <c r="J271" s="278"/>
      <c r="K271" s="278"/>
      <c r="L271" s="283"/>
      <c r="M271" s="284"/>
      <c r="N271" s="285"/>
      <c r="O271" s="285"/>
      <c r="P271" s="285"/>
      <c r="Q271" s="285"/>
      <c r="R271" s="285"/>
      <c r="S271" s="285"/>
      <c r="T271" s="286"/>
      <c r="U271" s="14"/>
      <c r="V271" s="14"/>
      <c r="W271" s="14"/>
      <c r="X271" s="14"/>
      <c r="Y271" s="14"/>
      <c r="Z271" s="14"/>
      <c r="AA271" s="14"/>
      <c r="AB271" s="14"/>
      <c r="AC271" s="14"/>
      <c r="AD271" s="14"/>
      <c r="AE271" s="14"/>
      <c r="AT271" s="287" t="s">
        <v>271</v>
      </c>
      <c r="AU271" s="287" t="s">
        <v>99</v>
      </c>
      <c r="AV271" s="14" t="s">
        <v>196</v>
      </c>
      <c r="AW271" s="14" t="s">
        <v>38</v>
      </c>
      <c r="AX271" s="14" t="s">
        <v>91</v>
      </c>
      <c r="AY271" s="287" t="s">
        <v>184</v>
      </c>
    </row>
    <row r="272" s="2" customFormat="1" ht="16.5" customHeight="1">
      <c r="A272" s="40"/>
      <c r="B272" s="41"/>
      <c r="C272" s="245" t="s">
        <v>615</v>
      </c>
      <c r="D272" s="245" t="s">
        <v>187</v>
      </c>
      <c r="E272" s="246" t="s">
        <v>3185</v>
      </c>
      <c r="F272" s="247" t="s">
        <v>3186</v>
      </c>
      <c r="G272" s="248" t="s">
        <v>389</v>
      </c>
      <c r="H272" s="249">
        <v>3.9159999999999999</v>
      </c>
      <c r="I272" s="250"/>
      <c r="J272" s="251">
        <f>ROUND(I272*H272,2)</f>
        <v>0</v>
      </c>
      <c r="K272" s="247" t="s">
        <v>191</v>
      </c>
      <c r="L272" s="46"/>
      <c r="M272" s="252" t="s">
        <v>1</v>
      </c>
      <c r="N272" s="253" t="s">
        <v>49</v>
      </c>
      <c r="O272" s="93"/>
      <c r="P272" s="254">
        <f>O272*H272</f>
        <v>0</v>
      </c>
      <c r="Q272" s="254">
        <v>1.04887</v>
      </c>
      <c r="R272" s="254">
        <f>Q272*H272</f>
        <v>4.1073749199999998</v>
      </c>
      <c r="S272" s="254">
        <v>0</v>
      </c>
      <c r="T272" s="255">
        <f>S272*H272</f>
        <v>0</v>
      </c>
      <c r="U272" s="40"/>
      <c r="V272" s="40"/>
      <c r="W272" s="40"/>
      <c r="X272" s="40"/>
      <c r="Y272" s="40"/>
      <c r="Z272" s="40"/>
      <c r="AA272" s="40"/>
      <c r="AB272" s="40"/>
      <c r="AC272" s="40"/>
      <c r="AD272" s="40"/>
      <c r="AE272" s="40"/>
      <c r="AR272" s="256" t="s">
        <v>196</v>
      </c>
      <c r="AT272" s="256" t="s">
        <v>187</v>
      </c>
      <c r="AU272" s="256" t="s">
        <v>99</v>
      </c>
      <c r="AY272" s="18" t="s">
        <v>184</v>
      </c>
      <c r="BE272" s="257">
        <f>IF(N272="základní",J272,0)</f>
        <v>0</v>
      </c>
      <c r="BF272" s="257">
        <f>IF(N272="snížená",J272,0)</f>
        <v>0</v>
      </c>
      <c r="BG272" s="257">
        <f>IF(N272="zákl. přenesená",J272,0)</f>
        <v>0</v>
      </c>
      <c r="BH272" s="257">
        <f>IF(N272="sníž. přenesená",J272,0)</f>
        <v>0</v>
      </c>
      <c r="BI272" s="257">
        <f>IF(N272="nulová",J272,0)</f>
        <v>0</v>
      </c>
      <c r="BJ272" s="18" t="s">
        <v>99</v>
      </c>
      <c r="BK272" s="257">
        <f>ROUND(I272*H272,2)</f>
        <v>0</v>
      </c>
      <c r="BL272" s="18" t="s">
        <v>196</v>
      </c>
      <c r="BM272" s="256" t="s">
        <v>3187</v>
      </c>
    </row>
    <row r="273" s="15" customFormat="1">
      <c r="A273" s="15"/>
      <c r="B273" s="288"/>
      <c r="C273" s="289"/>
      <c r="D273" s="258" t="s">
        <v>271</v>
      </c>
      <c r="E273" s="290" t="s">
        <v>1</v>
      </c>
      <c r="F273" s="291" t="s">
        <v>3028</v>
      </c>
      <c r="G273" s="289"/>
      <c r="H273" s="290" t="s">
        <v>1</v>
      </c>
      <c r="I273" s="292"/>
      <c r="J273" s="289"/>
      <c r="K273" s="289"/>
      <c r="L273" s="293"/>
      <c r="M273" s="294"/>
      <c r="N273" s="295"/>
      <c r="O273" s="295"/>
      <c r="P273" s="295"/>
      <c r="Q273" s="295"/>
      <c r="R273" s="295"/>
      <c r="S273" s="295"/>
      <c r="T273" s="296"/>
      <c r="U273" s="15"/>
      <c r="V273" s="15"/>
      <c r="W273" s="15"/>
      <c r="X273" s="15"/>
      <c r="Y273" s="15"/>
      <c r="Z273" s="15"/>
      <c r="AA273" s="15"/>
      <c r="AB273" s="15"/>
      <c r="AC273" s="15"/>
      <c r="AD273" s="15"/>
      <c r="AE273" s="15"/>
      <c r="AT273" s="297" t="s">
        <v>271</v>
      </c>
      <c r="AU273" s="297" t="s">
        <v>99</v>
      </c>
      <c r="AV273" s="15" t="s">
        <v>91</v>
      </c>
      <c r="AW273" s="15" t="s">
        <v>38</v>
      </c>
      <c r="AX273" s="15" t="s">
        <v>83</v>
      </c>
      <c r="AY273" s="297" t="s">
        <v>184</v>
      </c>
    </row>
    <row r="274" s="15" customFormat="1">
      <c r="A274" s="15"/>
      <c r="B274" s="288"/>
      <c r="C274" s="289"/>
      <c r="D274" s="258" t="s">
        <v>271</v>
      </c>
      <c r="E274" s="290" t="s">
        <v>1</v>
      </c>
      <c r="F274" s="291" t="s">
        <v>3111</v>
      </c>
      <c r="G274" s="289"/>
      <c r="H274" s="290" t="s">
        <v>1</v>
      </c>
      <c r="I274" s="292"/>
      <c r="J274" s="289"/>
      <c r="K274" s="289"/>
      <c r="L274" s="293"/>
      <c r="M274" s="294"/>
      <c r="N274" s="295"/>
      <c r="O274" s="295"/>
      <c r="P274" s="295"/>
      <c r="Q274" s="295"/>
      <c r="R274" s="295"/>
      <c r="S274" s="295"/>
      <c r="T274" s="296"/>
      <c r="U274" s="15"/>
      <c r="V274" s="15"/>
      <c r="W274" s="15"/>
      <c r="X274" s="15"/>
      <c r="Y274" s="15"/>
      <c r="Z274" s="15"/>
      <c r="AA274" s="15"/>
      <c r="AB274" s="15"/>
      <c r="AC274" s="15"/>
      <c r="AD274" s="15"/>
      <c r="AE274" s="15"/>
      <c r="AT274" s="297" t="s">
        <v>271</v>
      </c>
      <c r="AU274" s="297" t="s">
        <v>99</v>
      </c>
      <c r="AV274" s="15" t="s">
        <v>91</v>
      </c>
      <c r="AW274" s="15" t="s">
        <v>38</v>
      </c>
      <c r="AX274" s="15" t="s">
        <v>83</v>
      </c>
      <c r="AY274" s="297" t="s">
        <v>184</v>
      </c>
    </row>
    <row r="275" s="13" customFormat="1">
      <c r="A275" s="13"/>
      <c r="B275" s="266"/>
      <c r="C275" s="267"/>
      <c r="D275" s="258" t="s">
        <v>271</v>
      </c>
      <c r="E275" s="268" t="s">
        <v>1</v>
      </c>
      <c r="F275" s="269" t="s">
        <v>3188</v>
      </c>
      <c r="G275" s="267"/>
      <c r="H275" s="270">
        <v>3.9159999999999999</v>
      </c>
      <c r="I275" s="271"/>
      <c r="J275" s="267"/>
      <c r="K275" s="267"/>
      <c r="L275" s="272"/>
      <c r="M275" s="273"/>
      <c r="N275" s="274"/>
      <c r="O275" s="274"/>
      <c r="P275" s="274"/>
      <c r="Q275" s="274"/>
      <c r="R275" s="274"/>
      <c r="S275" s="274"/>
      <c r="T275" s="275"/>
      <c r="U275" s="13"/>
      <c r="V275" s="13"/>
      <c r="W275" s="13"/>
      <c r="X275" s="13"/>
      <c r="Y275" s="13"/>
      <c r="Z275" s="13"/>
      <c r="AA275" s="13"/>
      <c r="AB275" s="13"/>
      <c r="AC275" s="13"/>
      <c r="AD275" s="13"/>
      <c r="AE275" s="13"/>
      <c r="AT275" s="276" t="s">
        <v>271</v>
      </c>
      <c r="AU275" s="276" t="s">
        <v>99</v>
      </c>
      <c r="AV275" s="13" t="s">
        <v>99</v>
      </c>
      <c r="AW275" s="13" t="s">
        <v>38</v>
      </c>
      <c r="AX275" s="13" t="s">
        <v>83</v>
      </c>
      <c r="AY275" s="276" t="s">
        <v>184</v>
      </c>
    </row>
    <row r="276" s="14" customFormat="1">
      <c r="A276" s="14"/>
      <c r="B276" s="277"/>
      <c r="C276" s="278"/>
      <c r="D276" s="258" t="s">
        <v>271</v>
      </c>
      <c r="E276" s="279" t="s">
        <v>1</v>
      </c>
      <c r="F276" s="280" t="s">
        <v>273</v>
      </c>
      <c r="G276" s="278"/>
      <c r="H276" s="281">
        <v>3.9159999999999999</v>
      </c>
      <c r="I276" s="282"/>
      <c r="J276" s="278"/>
      <c r="K276" s="278"/>
      <c r="L276" s="283"/>
      <c r="M276" s="284"/>
      <c r="N276" s="285"/>
      <c r="O276" s="285"/>
      <c r="P276" s="285"/>
      <c r="Q276" s="285"/>
      <c r="R276" s="285"/>
      <c r="S276" s="285"/>
      <c r="T276" s="286"/>
      <c r="U276" s="14"/>
      <c r="V276" s="14"/>
      <c r="W276" s="14"/>
      <c r="X276" s="14"/>
      <c r="Y276" s="14"/>
      <c r="Z276" s="14"/>
      <c r="AA276" s="14"/>
      <c r="AB276" s="14"/>
      <c r="AC276" s="14"/>
      <c r="AD276" s="14"/>
      <c r="AE276" s="14"/>
      <c r="AT276" s="287" t="s">
        <v>271</v>
      </c>
      <c r="AU276" s="287" t="s">
        <v>99</v>
      </c>
      <c r="AV276" s="14" t="s">
        <v>196</v>
      </c>
      <c r="AW276" s="14" t="s">
        <v>38</v>
      </c>
      <c r="AX276" s="14" t="s">
        <v>91</v>
      </c>
      <c r="AY276" s="287" t="s">
        <v>184</v>
      </c>
    </row>
    <row r="277" s="2" customFormat="1" ht="16.5" customHeight="1">
      <c r="A277" s="40"/>
      <c r="B277" s="41"/>
      <c r="C277" s="245" t="s">
        <v>619</v>
      </c>
      <c r="D277" s="245" t="s">
        <v>187</v>
      </c>
      <c r="E277" s="246" t="s">
        <v>3189</v>
      </c>
      <c r="F277" s="247" t="s">
        <v>3190</v>
      </c>
      <c r="G277" s="248" t="s">
        <v>389</v>
      </c>
      <c r="H277" s="249">
        <v>0.033000000000000002</v>
      </c>
      <c r="I277" s="250"/>
      <c r="J277" s="251">
        <f>ROUND(I277*H277,2)</f>
        <v>0</v>
      </c>
      <c r="K277" s="247" t="s">
        <v>191</v>
      </c>
      <c r="L277" s="46"/>
      <c r="M277" s="252" t="s">
        <v>1</v>
      </c>
      <c r="N277" s="253" t="s">
        <v>49</v>
      </c>
      <c r="O277" s="93"/>
      <c r="P277" s="254">
        <f>O277*H277</f>
        <v>0</v>
      </c>
      <c r="Q277" s="254">
        <v>1.06277</v>
      </c>
      <c r="R277" s="254">
        <f>Q277*H277</f>
        <v>0.035071410000000004</v>
      </c>
      <c r="S277" s="254">
        <v>0</v>
      </c>
      <c r="T277" s="255">
        <f>S277*H277</f>
        <v>0</v>
      </c>
      <c r="U277" s="40"/>
      <c r="V277" s="40"/>
      <c r="W277" s="40"/>
      <c r="X277" s="40"/>
      <c r="Y277" s="40"/>
      <c r="Z277" s="40"/>
      <c r="AA277" s="40"/>
      <c r="AB277" s="40"/>
      <c r="AC277" s="40"/>
      <c r="AD277" s="40"/>
      <c r="AE277" s="40"/>
      <c r="AR277" s="256" t="s">
        <v>196</v>
      </c>
      <c r="AT277" s="256" t="s">
        <v>187</v>
      </c>
      <c r="AU277" s="256" t="s">
        <v>99</v>
      </c>
      <c r="AY277" s="18" t="s">
        <v>184</v>
      </c>
      <c r="BE277" s="257">
        <f>IF(N277="základní",J277,0)</f>
        <v>0</v>
      </c>
      <c r="BF277" s="257">
        <f>IF(N277="snížená",J277,0)</f>
        <v>0</v>
      </c>
      <c r="BG277" s="257">
        <f>IF(N277="zákl. přenesená",J277,0)</f>
        <v>0</v>
      </c>
      <c r="BH277" s="257">
        <f>IF(N277="sníž. přenesená",J277,0)</f>
        <v>0</v>
      </c>
      <c r="BI277" s="257">
        <f>IF(N277="nulová",J277,0)</f>
        <v>0</v>
      </c>
      <c r="BJ277" s="18" t="s">
        <v>99</v>
      </c>
      <c r="BK277" s="257">
        <f>ROUND(I277*H277,2)</f>
        <v>0</v>
      </c>
      <c r="BL277" s="18" t="s">
        <v>196</v>
      </c>
      <c r="BM277" s="256" t="s">
        <v>3191</v>
      </c>
    </row>
    <row r="278" s="15" customFormat="1">
      <c r="A278" s="15"/>
      <c r="B278" s="288"/>
      <c r="C278" s="289"/>
      <c r="D278" s="258" t="s">
        <v>271</v>
      </c>
      <c r="E278" s="290" t="s">
        <v>1</v>
      </c>
      <c r="F278" s="291" t="s">
        <v>3028</v>
      </c>
      <c r="G278" s="289"/>
      <c r="H278" s="290" t="s">
        <v>1</v>
      </c>
      <c r="I278" s="292"/>
      <c r="J278" s="289"/>
      <c r="K278" s="289"/>
      <c r="L278" s="293"/>
      <c r="M278" s="294"/>
      <c r="N278" s="295"/>
      <c r="O278" s="295"/>
      <c r="P278" s="295"/>
      <c r="Q278" s="295"/>
      <c r="R278" s="295"/>
      <c r="S278" s="295"/>
      <c r="T278" s="296"/>
      <c r="U278" s="15"/>
      <c r="V278" s="15"/>
      <c r="W278" s="15"/>
      <c r="X278" s="15"/>
      <c r="Y278" s="15"/>
      <c r="Z278" s="15"/>
      <c r="AA278" s="15"/>
      <c r="AB278" s="15"/>
      <c r="AC278" s="15"/>
      <c r="AD278" s="15"/>
      <c r="AE278" s="15"/>
      <c r="AT278" s="297" t="s">
        <v>271</v>
      </c>
      <c r="AU278" s="297" t="s">
        <v>99</v>
      </c>
      <c r="AV278" s="15" t="s">
        <v>91</v>
      </c>
      <c r="AW278" s="15" t="s">
        <v>38</v>
      </c>
      <c r="AX278" s="15" t="s">
        <v>83</v>
      </c>
      <c r="AY278" s="297" t="s">
        <v>184</v>
      </c>
    </row>
    <row r="279" s="15" customFormat="1">
      <c r="A279" s="15"/>
      <c r="B279" s="288"/>
      <c r="C279" s="289"/>
      <c r="D279" s="258" t="s">
        <v>271</v>
      </c>
      <c r="E279" s="290" t="s">
        <v>1</v>
      </c>
      <c r="F279" s="291" t="s">
        <v>3111</v>
      </c>
      <c r="G279" s="289"/>
      <c r="H279" s="290" t="s">
        <v>1</v>
      </c>
      <c r="I279" s="292"/>
      <c r="J279" s="289"/>
      <c r="K279" s="289"/>
      <c r="L279" s="293"/>
      <c r="M279" s="294"/>
      <c r="N279" s="295"/>
      <c r="O279" s="295"/>
      <c r="P279" s="295"/>
      <c r="Q279" s="295"/>
      <c r="R279" s="295"/>
      <c r="S279" s="295"/>
      <c r="T279" s="296"/>
      <c r="U279" s="15"/>
      <c r="V279" s="15"/>
      <c r="W279" s="15"/>
      <c r="X279" s="15"/>
      <c r="Y279" s="15"/>
      <c r="Z279" s="15"/>
      <c r="AA279" s="15"/>
      <c r="AB279" s="15"/>
      <c r="AC279" s="15"/>
      <c r="AD279" s="15"/>
      <c r="AE279" s="15"/>
      <c r="AT279" s="297" t="s">
        <v>271</v>
      </c>
      <c r="AU279" s="297" t="s">
        <v>99</v>
      </c>
      <c r="AV279" s="15" t="s">
        <v>91</v>
      </c>
      <c r="AW279" s="15" t="s">
        <v>38</v>
      </c>
      <c r="AX279" s="15" t="s">
        <v>83</v>
      </c>
      <c r="AY279" s="297" t="s">
        <v>184</v>
      </c>
    </row>
    <row r="280" s="13" customFormat="1">
      <c r="A280" s="13"/>
      <c r="B280" s="266"/>
      <c r="C280" s="267"/>
      <c r="D280" s="258" t="s">
        <v>271</v>
      </c>
      <c r="E280" s="268" t="s">
        <v>1</v>
      </c>
      <c r="F280" s="269" t="s">
        <v>3192</v>
      </c>
      <c r="G280" s="267"/>
      <c r="H280" s="270">
        <v>0.033000000000000002</v>
      </c>
      <c r="I280" s="271"/>
      <c r="J280" s="267"/>
      <c r="K280" s="267"/>
      <c r="L280" s="272"/>
      <c r="M280" s="273"/>
      <c r="N280" s="274"/>
      <c r="O280" s="274"/>
      <c r="P280" s="274"/>
      <c r="Q280" s="274"/>
      <c r="R280" s="274"/>
      <c r="S280" s="274"/>
      <c r="T280" s="275"/>
      <c r="U280" s="13"/>
      <c r="V280" s="13"/>
      <c r="W280" s="13"/>
      <c r="X280" s="13"/>
      <c r="Y280" s="13"/>
      <c r="Z280" s="13"/>
      <c r="AA280" s="13"/>
      <c r="AB280" s="13"/>
      <c r="AC280" s="13"/>
      <c r="AD280" s="13"/>
      <c r="AE280" s="13"/>
      <c r="AT280" s="276" t="s">
        <v>271</v>
      </c>
      <c r="AU280" s="276" t="s">
        <v>99</v>
      </c>
      <c r="AV280" s="13" t="s">
        <v>99</v>
      </c>
      <c r="AW280" s="13" t="s">
        <v>38</v>
      </c>
      <c r="AX280" s="13" t="s">
        <v>83</v>
      </c>
      <c r="AY280" s="276" t="s">
        <v>184</v>
      </c>
    </row>
    <row r="281" s="14" customFormat="1">
      <c r="A281" s="14"/>
      <c r="B281" s="277"/>
      <c r="C281" s="278"/>
      <c r="D281" s="258" t="s">
        <v>271</v>
      </c>
      <c r="E281" s="279" t="s">
        <v>1</v>
      </c>
      <c r="F281" s="280" t="s">
        <v>273</v>
      </c>
      <c r="G281" s="278"/>
      <c r="H281" s="281">
        <v>0.033000000000000002</v>
      </c>
      <c r="I281" s="282"/>
      <c r="J281" s="278"/>
      <c r="K281" s="278"/>
      <c r="L281" s="283"/>
      <c r="M281" s="284"/>
      <c r="N281" s="285"/>
      <c r="O281" s="285"/>
      <c r="P281" s="285"/>
      <c r="Q281" s="285"/>
      <c r="R281" s="285"/>
      <c r="S281" s="285"/>
      <c r="T281" s="286"/>
      <c r="U281" s="14"/>
      <c r="V281" s="14"/>
      <c r="W281" s="14"/>
      <c r="X281" s="14"/>
      <c r="Y281" s="14"/>
      <c r="Z281" s="14"/>
      <c r="AA281" s="14"/>
      <c r="AB281" s="14"/>
      <c r="AC281" s="14"/>
      <c r="AD281" s="14"/>
      <c r="AE281" s="14"/>
      <c r="AT281" s="287" t="s">
        <v>271</v>
      </c>
      <c r="AU281" s="287" t="s">
        <v>99</v>
      </c>
      <c r="AV281" s="14" t="s">
        <v>196</v>
      </c>
      <c r="AW281" s="14" t="s">
        <v>38</v>
      </c>
      <c r="AX281" s="14" t="s">
        <v>91</v>
      </c>
      <c r="AY281" s="287" t="s">
        <v>184</v>
      </c>
    </row>
    <row r="282" s="2" customFormat="1" ht="16.5" customHeight="1">
      <c r="A282" s="40"/>
      <c r="B282" s="41"/>
      <c r="C282" s="245" t="s">
        <v>623</v>
      </c>
      <c r="D282" s="245" t="s">
        <v>187</v>
      </c>
      <c r="E282" s="246" t="s">
        <v>3193</v>
      </c>
      <c r="F282" s="247" t="s">
        <v>3194</v>
      </c>
      <c r="G282" s="248" t="s">
        <v>269</v>
      </c>
      <c r="H282" s="249">
        <v>73.010000000000005</v>
      </c>
      <c r="I282" s="250"/>
      <c r="J282" s="251">
        <f>ROUND(I282*H282,2)</f>
        <v>0</v>
      </c>
      <c r="K282" s="247" t="s">
        <v>191</v>
      </c>
      <c r="L282" s="46"/>
      <c r="M282" s="252" t="s">
        <v>1</v>
      </c>
      <c r="N282" s="253" t="s">
        <v>49</v>
      </c>
      <c r="O282" s="93"/>
      <c r="P282" s="254">
        <f>O282*H282</f>
        <v>0</v>
      </c>
      <c r="Q282" s="254">
        <v>0.01282</v>
      </c>
      <c r="R282" s="254">
        <f>Q282*H282</f>
        <v>0.93598820000000005</v>
      </c>
      <c r="S282" s="254">
        <v>0</v>
      </c>
      <c r="T282" s="255">
        <f>S282*H282</f>
        <v>0</v>
      </c>
      <c r="U282" s="40"/>
      <c r="V282" s="40"/>
      <c r="W282" s="40"/>
      <c r="X282" s="40"/>
      <c r="Y282" s="40"/>
      <c r="Z282" s="40"/>
      <c r="AA282" s="40"/>
      <c r="AB282" s="40"/>
      <c r="AC282" s="40"/>
      <c r="AD282" s="40"/>
      <c r="AE282" s="40"/>
      <c r="AR282" s="256" t="s">
        <v>196</v>
      </c>
      <c r="AT282" s="256" t="s">
        <v>187</v>
      </c>
      <c r="AU282" s="256" t="s">
        <v>99</v>
      </c>
      <c r="AY282" s="18" t="s">
        <v>184</v>
      </c>
      <c r="BE282" s="257">
        <f>IF(N282="základní",J282,0)</f>
        <v>0</v>
      </c>
      <c r="BF282" s="257">
        <f>IF(N282="snížená",J282,0)</f>
        <v>0</v>
      </c>
      <c r="BG282" s="257">
        <f>IF(N282="zákl. přenesená",J282,0)</f>
        <v>0</v>
      </c>
      <c r="BH282" s="257">
        <f>IF(N282="sníž. přenesená",J282,0)</f>
        <v>0</v>
      </c>
      <c r="BI282" s="257">
        <f>IF(N282="nulová",J282,0)</f>
        <v>0</v>
      </c>
      <c r="BJ282" s="18" t="s">
        <v>99</v>
      </c>
      <c r="BK282" s="257">
        <f>ROUND(I282*H282,2)</f>
        <v>0</v>
      </c>
      <c r="BL282" s="18" t="s">
        <v>196</v>
      </c>
      <c r="BM282" s="256" t="s">
        <v>3195</v>
      </c>
    </row>
    <row r="283" s="15" customFormat="1">
      <c r="A283" s="15"/>
      <c r="B283" s="288"/>
      <c r="C283" s="289"/>
      <c r="D283" s="258" t="s">
        <v>271</v>
      </c>
      <c r="E283" s="290" t="s">
        <v>1</v>
      </c>
      <c r="F283" s="291" t="s">
        <v>3028</v>
      </c>
      <c r="G283" s="289"/>
      <c r="H283" s="290" t="s">
        <v>1</v>
      </c>
      <c r="I283" s="292"/>
      <c r="J283" s="289"/>
      <c r="K283" s="289"/>
      <c r="L283" s="293"/>
      <c r="M283" s="294"/>
      <c r="N283" s="295"/>
      <c r="O283" s="295"/>
      <c r="P283" s="295"/>
      <c r="Q283" s="295"/>
      <c r="R283" s="295"/>
      <c r="S283" s="295"/>
      <c r="T283" s="296"/>
      <c r="U283" s="15"/>
      <c r="V283" s="15"/>
      <c r="W283" s="15"/>
      <c r="X283" s="15"/>
      <c r="Y283" s="15"/>
      <c r="Z283" s="15"/>
      <c r="AA283" s="15"/>
      <c r="AB283" s="15"/>
      <c r="AC283" s="15"/>
      <c r="AD283" s="15"/>
      <c r="AE283" s="15"/>
      <c r="AT283" s="297" t="s">
        <v>271</v>
      </c>
      <c r="AU283" s="297" t="s">
        <v>99</v>
      </c>
      <c r="AV283" s="15" t="s">
        <v>91</v>
      </c>
      <c r="AW283" s="15" t="s">
        <v>38</v>
      </c>
      <c r="AX283" s="15" t="s">
        <v>83</v>
      </c>
      <c r="AY283" s="297" t="s">
        <v>184</v>
      </c>
    </row>
    <row r="284" s="13" customFormat="1">
      <c r="A284" s="13"/>
      <c r="B284" s="266"/>
      <c r="C284" s="267"/>
      <c r="D284" s="258" t="s">
        <v>271</v>
      </c>
      <c r="E284" s="268" t="s">
        <v>1</v>
      </c>
      <c r="F284" s="269" t="s">
        <v>3196</v>
      </c>
      <c r="G284" s="267"/>
      <c r="H284" s="270">
        <v>20.449999999999999</v>
      </c>
      <c r="I284" s="271"/>
      <c r="J284" s="267"/>
      <c r="K284" s="267"/>
      <c r="L284" s="272"/>
      <c r="M284" s="273"/>
      <c r="N284" s="274"/>
      <c r="O284" s="274"/>
      <c r="P284" s="274"/>
      <c r="Q284" s="274"/>
      <c r="R284" s="274"/>
      <c r="S284" s="274"/>
      <c r="T284" s="275"/>
      <c r="U284" s="13"/>
      <c r="V284" s="13"/>
      <c r="W284" s="13"/>
      <c r="X284" s="13"/>
      <c r="Y284" s="13"/>
      <c r="Z284" s="13"/>
      <c r="AA284" s="13"/>
      <c r="AB284" s="13"/>
      <c r="AC284" s="13"/>
      <c r="AD284" s="13"/>
      <c r="AE284" s="13"/>
      <c r="AT284" s="276" t="s">
        <v>271</v>
      </c>
      <c r="AU284" s="276" t="s">
        <v>99</v>
      </c>
      <c r="AV284" s="13" t="s">
        <v>99</v>
      </c>
      <c r="AW284" s="13" t="s">
        <v>38</v>
      </c>
      <c r="AX284" s="13" t="s">
        <v>83</v>
      </c>
      <c r="AY284" s="276" t="s">
        <v>184</v>
      </c>
    </row>
    <row r="285" s="13" customFormat="1">
      <c r="A285" s="13"/>
      <c r="B285" s="266"/>
      <c r="C285" s="267"/>
      <c r="D285" s="258" t="s">
        <v>271</v>
      </c>
      <c r="E285" s="268" t="s">
        <v>1</v>
      </c>
      <c r="F285" s="269" t="s">
        <v>3197</v>
      </c>
      <c r="G285" s="267"/>
      <c r="H285" s="270">
        <v>52.560000000000002</v>
      </c>
      <c r="I285" s="271"/>
      <c r="J285" s="267"/>
      <c r="K285" s="267"/>
      <c r="L285" s="272"/>
      <c r="M285" s="273"/>
      <c r="N285" s="274"/>
      <c r="O285" s="274"/>
      <c r="P285" s="274"/>
      <c r="Q285" s="274"/>
      <c r="R285" s="274"/>
      <c r="S285" s="274"/>
      <c r="T285" s="275"/>
      <c r="U285" s="13"/>
      <c r="V285" s="13"/>
      <c r="W285" s="13"/>
      <c r="X285" s="13"/>
      <c r="Y285" s="13"/>
      <c r="Z285" s="13"/>
      <c r="AA285" s="13"/>
      <c r="AB285" s="13"/>
      <c r="AC285" s="13"/>
      <c r="AD285" s="13"/>
      <c r="AE285" s="13"/>
      <c r="AT285" s="276" t="s">
        <v>271</v>
      </c>
      <c r="AU285" s="276" t="s">
        <v>99</v>
      </c>
      <c r="AV285" s="13" t="s">
        <v>99</v>
      </c>
      <c r="AW285" s="13" t="s">
        <v>38</v>
      </c>
      <c r="AX285" s="13" t="s">
        <v>83</v>
      </c>
      <c r="AY285" s="276" t="s">
        <v>184</v>
      </c>
    </row>
    <row r="286" s="14" customFormat="1">
      <c r="A286" s="14"/>
      <c r="B286" s="277"/>
      <c r="C286" s="278"/>
      <c r="D286" s="258" t="s">
        <v>271</v>
      </c>
      <c r="E286" s="279" t="s">
        <v>1</v>
      </c>
      <c r="F286" s="280" t="s">
        <v>273</v>
      </c>
      <c r="G286" s="278"/>
      <c r="H286" s="281">
        <v>73.010000000000005</v>
      </c>
      <c r="I286" s="282"/>
      <c r="J286" s="278"/>
      <c r="K286" s="278"/>
      <c r="L286" s="283"/>
      <c r="M286" s="284"/>
      <c r="N286" s="285"/>
      <c r="O286" s="285"/>
      <c r="P286" s="285"/>
      <c r="Q286" s="285"/>
      <c r="R286" s="285"/>
      <c r="S286" s="285"/>
      <c r="T286" s="286"/>
      <c r="U286" s="14"/>
      <c r="V286" s="14"/>
      <c r="W286" s="14"/>
      <c r="X286" s="14"/>
      <c r="Y286" s="14"/>
      <c r="Z286" s="14"/>
      <c r="AA286" s="14"/>
      <c r="AB286" s="14"/>
      <c r="AC286" s="14"/>
      <c r="AD286" s="14"/>
      <c r="AE286" s="14"/>
      <c r="AT286" s="287" t="s">
        <v>271</v>
      </c>
      <c r="AU286" s="287" t="s">
        <v>99</v>
      </c>
      <c r="AV286" s="14" t="s">
        <v>196</v>
      </c>
      <c r="AW286" s="14" t="s">
        <v>38</v>
      </c>
      <c r="AX286" s="14" t="s">
        <v>91</v>
      </c>
      <c r="AY286" s="287" t="s">
        <v>184</v>
      </c>
    </row>
    <row r="287" s="2" customFormat="1" ht="16.5" customHeight="1">
      <c r="A287" s="40"/>
      <c r="B287" s="41"/>
      <c r="C287" s="245" t="s">
        <v>627</v>
      </c>
      <c r="D287" s="245" t="s">
        <v>187</v>
      </c>
      <c r="E287" s="246" t="s">
        <v>3198</v>
      </c>
      <c r="F287" s="247" t="s">
        <v>3199</v>
      </c>
      <c r="G287" s="248" t="s">
        <v>269</v>
      </c>
      <c r="H287" s="249">
        <v>73.010000000000005</v>
      </c>
      <c r="I287" s="250"/>
      <c r="J287" s="251">
        <f>ROUND(I287*H287,2)</f>
        <v>0</v>
      </c>
      <c r="K287" s="247" t="s">
        <v>191</v>
      </c>
      <c r="L287" s="46"/>
      <c r="M287" s="252" t="s">
        <v>1</v>
      </c>
      <c r="N287" s="253" t="s">
        <v>49</v>
      </c>
      <c r="O287" s="93"/>
      <c r="P287" s="254">
        <f>O287*H287</f>
        <v>0</v>
      </c>
      <c r="Q287" s="254">
        <v>0</v>
      </c>
      <c r="R287" s="254">
        <f>Q287*H287</f>
        <v>0</v>
      </c>
      <c r="S287" s="254">
        <v>0</v>
      </c>
      <c r="T287" s="255">
        <f>S287*H287</f>
        <v>0</v>
      </c>
      <c r="U287" s="40"/>
      <c r="V287" s="40"/>
      <c r="W287" s="40"/>
      <c r="X287" s="40"/>
      <c r="Y287" s="40"/>
      <c r="Z287" s="40"/>
      <c r="AA287" s="40"/>
      <c r="AB287" s="40"/>
      <c r="AC287" s="40"/>
      <c r="AD287" s="40"/>
      <c r="AE287" s="40"/>
      <c r="AR287" s="256" t="s">
        <v>196</v>
      </c>
      <c r="AT287" s="256" t="s">
        <v>187</v>
      </c>
      <c r="AU287" s="256" t="s">
        <v>99</v>
      </c>
      <c r="AY287" s="18" t="s">
        <v>184</v>
      </c>
      <c r="BE287" s="257">
        <f>IF(N287="základní",J287,0)</f>
        <v>0</v>
      </c>
      <c r="BF287" s="257">
        <f>IF(N287="snížená",J287,0)</f>
        <v>0</v>
      </c>
      <c r="BG287" s="257">
        <f>IF(N287="zákl. přenesená",J287,0)</f>
        <v>0</v>
      </c>
      <c r="BH287" s="257">
        <f>IF(N287="sníž. přenesená",J287,0)</f>
        <v>0</v>
      </c>
      <c r="BI287" s="257">
        <f>IF(N287="nulová",J287,0)</f>
        <v>0</v>
      </c>
      <c r="BJ287" s="18" t="s">
        <v>99</v>
      </c>
      <c r="BK287" s="257">
        <f>ROUND(I287*H287,2)</f>
        <v>0</v>
      </c>
      <c r="BL287" s="18" t="s">
        <v>196</v>
      </c>
      <c r="BM287" s="256" t="s">
        <v>3200</v>
      </c>
    </row>
    <row r="288" s="2" customFormat="1" ht="16.5" customHeight="1">
      <c r="A288" s="40"/>
      <c r="B288" s="41"/>
      <c r="C288" s="245" t="s">
        <v>631</v>
      </c>
      <c r="D288" s="245" t="s">
        <v>187</v>
      </c>
      <c r="E288" s="246" t="s">
        <v>3201</v>
      </c>
      <c r="F288" s="247" t="s">
        <v>3202</v>
      </c>
      <c r="G288" s="248" t="s">
        <v>269</v>
      </c>
      <c r="H288" s="249">
        <v>45.149999999999999</v>
      </c>
      <c r="I288" s="250"/>
      <c r="J288" s="251">
        <f>ROUND(I288*H288,2)</f>
        <v>0</v>
      </c>
      <c r="K288" s="247" t="s">
        <v>191</v>
      </c>
      <c r="L288" s="46"/>
      <c r="M288" s="252" t="s">
        <v>1</v>
      </c>
      <c r="N288" s="253" t="s">
        <v>49</v>
      </c>
      <c r="O288" s="93"/>
      <c r="P288" s="254">
        <f>O288*H288</f>
        <v>0</v>
      </c>
      <c r="Q288" s="254">
        <v>0.0065799999999999999</v>
      </c>
      <c r="R288" s="254">
        <f>Q288*H288</f>
        <v>0.29708699999999999</v>
      </c>
      <c r="S288" s="254">
        <v>0</v>
      </c>
      <c r="T288" s="255">
        <f>S288*H288</f>
        <v>0</v>
      </c>
      <c r="U288" s="40"/>
      <c r="V288" s="40"/>
      <c r="W288" s="40"/>
      <c r="X288" s="40"/>
      <c r="Y288" s="40"/>
      <c r="Z288" s="40"/>
      <c r="AA288" s="40"/>
      <c r="AB288" s="40"/>
      <c r="AC288" s="40"/>
      <c r="AD288" s="40"/>
      <c r="AE288" s="40"/>
      <c r="AR288" s="256" t="s">
        <v>196</v>
      </c>
      <c r="AT288" s="256" t="s">
        <v>187</v>
      </c>
      <c r="AU288" s="256" t="s">
        <v>99</v>
      </c>
      <c r="AY288" s="18" t="s">
        <v>184</v>
      </c>
      <c r="BE288" s="257">
        <f>IF(N288="základní",J288,0)</f>
        <v>0</v>
      </c>
      <c r="BF288" s="257">
        <f>IF(N288="snížená",J288,0)</f>
        <v>0</v>
      </c>
      <c r="BG288" s="257">
        <f>IF(N288="zákl. přenesená",J288,0)</f>
        <v>0</v>
      </c>
      <c r="BH288" s="257">
        <f>IF(N288="sníž. přenesená",J288,0)</f>
        <v>0</v>
      </c>
      <c r="BI288" s="257">
        <f>IF(N288="nulová",J288,0)</f>
        <v>0</v>
      </c>
      <c r="BJ288" s="18" t="s">
        <v>99</v>
      </c>
      <c r="BK288" s="257">
        <f>ROUND(I288*H288,2)</f>
        <v>0</v>
      </c>
      <c r="BL288" s="18" t="s">
        <v>196</v>
      </c>
      <c r="BM288" s="256" t="s">
        <v>3203</v>
      </c>
    </row>
    <row r="289" s="15" customFormat="1">
      <c r="A289" s="15"/>
      <c r="B289" s="288"/>
      <c r="C289" s="289"/>
      <c r="D289" s="258" t="s">
        <v>271</v>
      </c>
      <c r="E289" s="290" t="s">
        <v>1</v>
      </c>
      <c r="F289" s="291" t="s">
        <v>3028</v>
      </c>
      <c r="G289" s="289"/>
      <c r="H289" s="290" t="s">
        <v>1</v>
      </c>
      <c r="I289" s="292"/>
      <c r="J289" s="289"/>
      <c r="K289" s="289"/>
      <c r="L289" s="293"/>
      <c r="M289" s="294"/>
      <c r="N289" s="295"/>
      <c r="O289" s="295"/>
      <c r="P289" s="295"/>
      <c r="Q289" s="295"/>
      <c r="R289" s="295"/>
      <c r="S289" s="295"/>
      <c r="T289" s="296"/>
      <c r="U289" s="15"/>
      <c r="V289" s="15"/>
      <c r="W289" s="15"/>
      <c r="X289" s="15"/>
      <c r="Y289" s="15"/>
      <c r="Z289" s="15"/>
      <c r="AA289" s="15"/>
      <c r="AB289" s="15"/>
      <c r="AC289" s="15"/>
      <c r="AD289" s="15"/>
      <c r="AE289" s="15"/>
      <c r="AT289" s="297" t="s">
        <v>271</v>
      </c>
      <c r="AU289" s="297" t="s">
        <v>99</v>
      </c>
      <c r="AV289" s="15" t="s">
        <v>91</v>
      </c>
      <c r="AW289" s="15" t="s">
        <v>38</v>
      </c>
      <c r="AX289" s="15" t="s">
        <v>83</v>
      </c>
      <c r="AY289" s="297" t="s">
        <v>184</v>
      </c>
    </row>
    <row r="290" s="13" customFormat="1">
      <c r="A290" s="13"/>
      <c r="B290" s="266"/>
      <c r="C290" s="267"/>
      <c r="D290" s="258" t="s">
        <v>271</v>
      </c>
      <c r="E290" s="268" t="s">
        <v>1</v>
      </c>
      <c r="F290" s="269" t="s">
        <v>3204</v>
      </c>
      <c r="G290" s="267"/>
      <c r="H290" s="270">
        <v>13.5</v>
      </c>
      <c r="I290" s="271"/>
      <c r="J290" s="267"/>
      <c r="K290" s="267"/>
      <c r="L290" s="272"/>
      <c r="M290" s="273"/>
      <c r="N290" s="274"/>
      <c r="O290" s="274"/>
      <c r="P290" s="274"/>
      <c r="Q290" s="274"/>
      <c r="R290" s="274"/>
      <c r="S290" s="274"/>
      <c r="T290" s="275"/>
      <c r="U290" s="13"/>
      <c r="V290" s="13"/>
      <c r="W290" s="13"/>
      <c r="X290" s="13"/>
      <c r="Y290" s="13"/>
      <c r="Z290" s="13"/>
      <c r="AA290" s="13"/>
      <c r="AB290" s="13"/>
      <c r="AC290" s="13"/>
      <c r="AD290" s="13"/>
      <c r="AE290" s="13"/>
      <c r="AT290" s="276" t="s">
        <v>271</v>
      </c>
      <c r="AU290" s="276" t="s">
        <v>99</v>
      </c>
      <c r="AV290" s="13" t="s">
        <v>99</v>
      </c>
      <c r="AW290" s="13" t="s">
        <v>38</v>
      </c>
      <c r="AX290" s="13" t="s">
        <v>83</v>
      </c>
      <c r="AY290" s="276" t="s">
        <v>184</v>
      </c>
    </row>
    <row r="291" s="13" customFormat="1">
      <c r="A291" s="13"/>
      <c r="B291" s="266"/>
      <c r="C291" s="267"/>
      <c r="D291" s="258" t="s">
        <v>271</v>
      </c>
      <c r="E291" s="268" t="s">
        <v>1</v>
      </c>
      <c r="F291" s="269" t="s">
        <v>3205</v>
      </c>
      <c r="G291" s="267"/>
      <c r="H291" s="270">
        <v>31.649999999999999</v>
      </c>
      <c r="I291" s="271"/>
      <c r="J291" s="267"/>
      <c r="K291" s="267"/>
      <c r="L291" s="272"/>
      <c r="M291" s="273"/>
      <c r="N291" s="274"/>
      <c r="O291" s="274"/>
      <c r="P291" s="274"/>
      <c r="Q291" s="274"/>
      <c r="R291" s="274"/>
      <c r="S291" s="274"/>
      <c r="T291" s="275"/>
      <c r="U291" s="13"/>
      <c r="V291" s="13"/>
      <c r="W291" s="13"/>
      <c r="X291" s="13"/>
      <c r="Y291" s="13"/>
      <c r="Z291" s="13"/>
      <c r="AA291" s="13"/>
      <c r="AB291" s="13"/>
      <c r="AC291" s="13"/>
      <c r="AD291" s="13"/>
      <c r="AE291" s="13"/>
      <c r="AT291" s="276" t="s">
        <v>271</v>
      </c>
      <c r="AU291" s="276" t="s">
        <v>99</v>
      </c>
      <c r="AV291" s="13" t="s">
        <v>99</v>
      </c>
      <c r="AW291" s="13" t="s">
        <v>38</v>
      </c>
      <c r="AX291" s="13" t="s">
        <v>83</v>
      </c>
      <c r="AY291" s="276" t="s">
        <v>184</v>
      </c>
    </row>
    <row r="292" s="14" customFormat="1">
      <c r="A292" s="14"/>
      <c r="B292" s="277"/>
      <c r="C292" s="278"/>
      <c r="D292" s="258" t="s">
        <v>271</v>
      </c>
      <c r="E292" s="279" t="s">
        <v>1</v>
      </c>
      <c r="F292" s="280" t="s">
        <v>273</v>
      </c>
      <c r="G292" s="278"/>
      <c r="H292" s="281">
        <v>45.149999999999999</v>
      </c>
      <c r="I292" s="282"/>
      <c r="J292" s="278"/>
      <c r="K292" s="278"/>
      <c r="L292" s="283"/>
      <c r="M292" s="284"/>
      <c r="N292" s="285"/>
      <c r="O292" s="285"/>
      <c r="P292" s="285"/>
      <c r="Q292" s="285"/>
      <c r="R292" s="285"/>
      <c r="S292" s="285"/>
      <c r="T292" s="286"/>
      <c r="U292" s="14"/>
      <c r="V292" s="14"/>
      <c r="W292" s="14"/>
      <c r="X292" s="14"/>
      <c r="Y292" s="14"/>
      <c r="Z292" s="14"/>
      <c r="AA292" s="14"/>
      <c r="AB292" s="14"/>
      <c r="AC292" s="14"/>
      <c r="AD292" s="14"/>
      <c r="AE292" s="14"/>
      <c r="AT292" s="287" t="s">
        <v>271</v>
      </c>
      <c r="AU292" s="287" t="s">
        <v>99</v>
      </c>
      <c r="AV292" s="14" t="s">
        <v>196</v>
      </c>
      <c r="AW292" s="14" t="s">
        <v>38</v>
      </c>
      <c r="AX292" s="14" t="s">
        <v>91</v>
      </c>
      <c r="AY292" s="287" t="s">
        <v>184</v>
      </c>
    </row>
    <row r="293" s="2" customFormat="1" ht="16.5" customHeight="1">
      <c r="A293" s="40"/>
      <c r="B293" s="41"/>
      <c r="C293" s="245" t="s">
        <v>635</v>
      </c>
      <c r="D293" s="245" t="s">
        <v>187</v>
      </c>
      <c r="E293" s="246" t="s">
        <v>3206</v>
      </c>
      <c r="F293" s="247" t="s">
        <v>3207</v>
      </c>
      <c r="G293" s="248" t="s">
        <v>269</v>
      </c>
      <c r="H293" s="249">
        <v>45.149999999999999</v>
      </c>
      <c r="I293" s="250"/>
      <c r="J293" s="251">
        <f>ROUND(I293*H293,2)</f>
        <v>0</v>
      </c>
      <c r="K293" s="247" t="s">
        <v>191</v>
      </c>
      <c r="L293" s="46"/>
      <c r="M293" s="252" t="s">
        <v>1</v>
      </c>
      <c r="N293" s="253" t="s">
        <v>49</v>
      </c>
      <c r="O293" s="93"/>
      <c r="P293" s="254">
        <f>O293*H293</f>
        <v>0</v>
      </c>
      <c r="Q293" s="254">
        <v>0</v>
      </c>
      <c r="R293" s="254">
        <f>Q293*H293</f>
        <v>0</v>
      </c>
      <c r="S293" s="254">
        <v>0</v>
      </c>
      <c r="T293" s="255">
        <f>S293*H293</f>
        <v>0</v>
      </c>
      <c r="U293" s="40"/>
      <c r="V293" s="40"/>
      <c r="W293" s="40"/>
      <c r="X293" s="40"/>
      <c r="Y293" s="40"/>
      <c r="Z293" s="40"/>
      <c r="AA293" s="40"/>
      <c r="AB293" s="40"/>
      <c r="AC293" s="40"/>
      <c r="AD293" s="40"/>
      <c r="AE293" s="40"/>
      <c r="AR293" s="256" t="s">
        <v>196</v>
      </c>
      <c r="AT293" s="256" t="s">
        <v>187</v>
      </c>
      <c r="AU293" s="256" t="s">
        <v>99</v>
      </c>
      <c r="AY293" s="18" t="s">
        <v>184</v>
      </c>
      <c r="BE293" s="257">
        <f>IF(N293="základní",J293,0)</f>
        <v>0</v>
      </c>
      <c r="BF293" s="257">
        <f>IF(N293="snížená",J293,0)</f>
        <v>0</v>
      </c>
      <c r="BG293" s="257">
        <f>IF(N293="zákl. přenesená",J293,0)</f>
        <v>0</v>
      </c>
      <c r="BH293" s="257">
        <f>IF(N293="sníž. přenesená",J293,0)</f>
        <v>0</v>
      </c>
      <c r="BI293" s="257">
        <f>IF(N293="nulová",J293,0)</f>
        <v>0</v>
      </c>
      <c r="BJ293" s="18" t="s">
        <v>99</v>
      </c>
      <c r="BK293" s="257">
        <f>ROUND(I293*H293,2)</f>
        <v>0</v>
      </c>
      <c r="BL293" s="18" t="s">
        <v>196</v>
      </c>
      <c r="BM293" s="256" t="s">
        <v>3208</v>
      </c>
    </row>
    <row r="294" s="12" customFormat="1" ht="22.8" customHeight="1">
      <c r="A294" s="12"/>
      <c r="B294" s="229"/>
      <c r="C294" s="230"/>
      <c r="D294" s="231" t="s">
        <v>82</v>
      </c>
      <c r="E294" s="243" t="s">
        <v>224</v>
      </c>
      <c r="F294" s="243" t="s">
        <v>340</v>
      </c>
      <c r="G294" s="230"/>
      <c r="H294" s="230"/>
      <c r="I294" s="233"/>
      <c r="J294" s="244">
        <f>BK294</f>
        <v>0</v>
      </c>
      <c r="K294" s="230"/>
      <c r="L294" s="235"/>
      <c r="M294" s="236"/>
      <c r="N294" s="237"/>
      <c r="O294" s="237"/>
      <c r="P294" s="238">
        <f>SUM(P295:P300)</f>
        <v>0</v>
      </c>
      <c r="Q294" s="237"/>
      <c r="R294" s="238">
        <f>SUM(R295:R300)</f>
        <v>0.41044199999999997</v>
      </c>
      <c r="S294" s="237"/>
      <c r="T294" s="239">
        <f>SUM(T295:T300)</f>
        <v>3.4392</v>
      </c>
      <c r="U294" s="12"/>
      <c r="V294" s="12"/>
      <c r="W294" s="12"/>
      <c r="X294" s="12"/>
      <c r="Y294" s="12"/>
      <c r="Z294" s="12"/>
      <c r="AA294" s="12"/>
      <c r="AB294" s="12"/>
      <c r="AC294" s="12"/>
      <c r="AD294" s="12"/>
      <c r="AE294" s="12"/>
      <c r="AR294" s="240" t="s">
        <v>91</v>
      </c>
      <c r="AT294" s="241" t="s">
        <v>82</v>
      </c>
      <c r="AU294" s="241" t="s">
        <v>91</v>
      </c>
      <c r="AY294" s="240" t="s">
        <v>184</v>
      </c>
      <c r="BK294" s="242">
        <f>SUM(BK295:BK300)</f>
        <v>0</v>
      </c>
    </row>
    <row r="295" s="2" customFormat="1" ht="16.5" customHeight="1">
      <c r="A295" s="40"/>
      <c r="B295" s="41"/>
      <c r="C295" s="245" t="s">
        <v>639</v>
      </c>
      <c r="D295" s="245" t="s">
        <v>187</v>
      </c>
      <c r="E295" s="246" t="s">
        <v>3209</v>
      </c>
      <c r="F295" s="247" t="s">
        <v>3210</v>
      </c>
      <c r="G295" s="248" t="s">
        <v>309</v>
      </c>
      <c r="H295" s="249">
        <v>110</v>
      </c>
      <c r="I295" s="250"/>
      <c r="J295" s="251">
        <f>ROUND(I295*H295,2)</f>
        <v>0</v>
      </c>
      <c r="K295" s="247" t="s">
        <v>191</v>
      </c>
      <c r="L295" s="46"/>
      <c r="M295" s="252" t="s">
        <v>1</v>
      </c>
      <c r="N295" s="253" t="s">
        <v>49</v>
      </c>
      <c r="O295" s="93"/>
      <c r="P295" s="254">
        <f>O295*H295</f>
        <v>0</v>
      </c>
      <c r="Q295" s="254">
        <v>0.0020400000000000001</v>
      </c>
      <c r="R295" s="254">
        <f>Q295*H295</f>
        <v>0.22440000000000002</v>
      </c>
      <c r="S295" s="254">
        <v>0</v>
      </c>
      <c r="T295" s="255">
        <f>S295*H295</f>
        <v>0</v>
      </c>
      <c r="U295" s="40"/>
      <c r="V295" s="40"/>
      <c r="W295" s="40"/>
      <c r="X295" s="40"/>
      <c r="Y295" s="40"/>
      <c r="Z295" s="40"/>
      <c r="AA295" s="40"/>
      <c r="AB295" s="40"/>
      <c r="AC295" s="40"/>
      <c r="AD295" s="40"/>
      <c r="AE295" s="40"/>
      <c r="AR295" s="256" t="s">
        <v>196</v>
      </c>
      <c r="AT295" s="256" t="s">
        <v>187</v>
      </c>
      <c r="AU295" s="256" t="s">
        <v>99</v>
      </c>
      <c r="AY295" s="18" t="s">
        <v>184</v>
      </c>
      <c r="BE295" s="257">
        <f>IF(N295="základní",J295,0)</f>
        <v>0</v>
      </c>
      <c r="BF295" s="257">
        <f>IF(N295="snížená",J295,0)</f>
        <v>0</v>
      </c>
      <c r="BG295" s="257">
        <f>IF(N295="zákl. přenesená",J295,0)</f>
        <v>0</v>
      </c>
      <c r="BH295" s="257">
        <f>IF(N295="sníž. přenesená",J295,0)</f>
        <v>0</v>
      </c>
      <c r="BI295" s="257">
        <f>IF(N295="nulová",J295,0)</f>
        <v>0</v>
      </c>
      <c r="BJ295" s="18" t="s">
        <v>99</v>
      </c>
      <c r="BK295" s="257">
        <f>ROUND(I295*H295,2)</f>
        <v>0</v>
      </c>
      <c r="BL295" s="18" t="s">
        <v>196</v>
      </c>
      <c r="BM295" s="256" t="s">
        <v>3211</v>
      </c>
    </row>
    <row r="296" s="2" customFormat="1" ht="16.5" customHeight="1">
      <c r="A296" s="40"/>
      <c r="B296" s="41"/>
      <c r="C296" s="245" t="s">
        <v>647</v>
      </c>
      <c r="D296" s="245" t="s">
        <v>187</v>
      </c>
      <c r="E296" s="246" t="s">
        <v>3212</v>
      </c>
      <c r="F296" s="247" t="s">
        <v>3213</v>
      </c>
      <c r="G296" s="248" t="s">
        <v>276</v>
      </c>
      <c r="H296" s="249">
        <v>105</v>
      </c>
      <c r="I296" s="250"/>
      <c r="J296" s="251">
        <f>ROUND(I296*H296,2)</f>
        <v>0</v>
      </c>
      <c r="K296" s="247" t="s">
        <v>191</v>
      </c>
      <c r="L296" s="46"/>
      <c r="M296" s="252" t="s">
        <v>1</v>
      </c>
      <c r="N296" s="253" t="s">
        <v>49</v>
      </c>
      <c r="O296" s="93"/>
      <c r="P296" s="254">
        <f>O296*H296</f>
        <v>0</v>
      </c>
      <c r="Q296" s="254">
        <v>0</v>
      </c>
      <c r="R296" s="254">
        <f>Q296*H296</f>
        <v>0</v>
      </c>
      <c r="S296" s="254">
        <v>0.031</v>
      </c>
      <c r="T296" s="255">
        <f>S296*H296</f>
        <v>3.2549999999999999</v>
      </c>
      <c r="U296" s="40"/>
      <c r="V296" s="40"/>
      <c r="W296" s="40"/>
      <c r="X296" s="40"/>
      <c r="Y296" s="40"/>
      <c r="Z296" s="40"/>
      <c r="AA296" s="40"/>
      <c r="AB296" s="40"/>
      <c r="AC296" s="40"/>
      <c r="AD296" s="40"/>
      <c r="AE296" s="40"/>
      <c r="AR296" s="256" t="s">
        <v>196</v>
      </c>
      <c r="AT296" s="256" t="s">
        <v>187</v>
      </c>
      <c r="AU296" s="256" t="s">
        <v>99</v>
      </c>
      <c r="AY296" s="18" t="s">
        <v>184</v>
      </c>
      <c r="BE296" s="257">
        <f>IF(N296="základní",J296,0)</f>
        <v>0</v>
      </c>
      <c r="BF296" s="257">
        <f>IF(N296="snížená",J296,0)</f>
        <v>0</v>
      </c>
      <c r="BG296" s="257">
        <f>IF(N296="zákl. přenesená",J296,0)</f>
        <v>0</v>
      </c>
      <c r="BH296" s="257">
        <f>IF(N296="sníž. přenesená",J296,0)</f>
        <v>0</v>
      </c>
      <c r="BI296" s="257">
        <f>IF(N296="nulová",J296,0)</f>
        <v>0</v>
      </c>
      <c r="BJ296" s="18" t="s">
        <v>99</v>
      </c>
      <c r="BK296" s="257">
        <f>ROUND(I296*H296,2)</f>
        <v>0</v>
      </c>
      <c r="BL296" s="18" t="s">
        <v>196</v>
      </c>
      <c r="BM296" s="256" t="s">
        <v>3214</v>
      </c>
    </row>
    <row r="297" s="2" customFormat="1" ht="16.5" customHeight="1">
      <c r="A297" s="40"/>
      <c r="B297" s="41"/>
      <c r="C297" s="245" t="s">
        <v>652</v>
      </c>
      <c r="D297" s="245" t="s">
        <v>187</v>
      </c>
      <c r="E297" s="246" t="s">
        <v>3215</v>
      </c>
      <c r="F297" s="247" t="s">
        <v>3216</v>
      </c>
      <c r="G297" s="248" t="s">
        <v>309</v>
      </c>
      <c r="H297" s="249">
        <v>184.19999999999999</v>
      </c>
      <c r="I297" s="250"/>
      <c r="J297" s="251">
        <f>ROUND(I297*H297,2)</f>
        <v>0</v>
      </c>
      <c r="K297" s="247" t="s">
        <v>191</v>
      </c>
      <c r="L297" s="46"/>
      <c r="M297" s="252" t="s">
        <v>1</v>
      </c>
      <c r="N297" s="253" t="s">
        <v>49</v>
      </c>
      <c r="O297" s="93"/>
      <c r="P297" s="254">
        <f>O297*H297</f>
        <v>0</v>
      </c>
      <c r="Q297" s="254">
        <v>0.0010100000000000001</v>
      </c>
      <c r="R297" s="254">
        <f>Q297*H297</f>
        <v>0.18604199999999999</v>
      </c>
      <c r="S297" s="254">
        <v>0.001</v>
      </c>
      <c r="T297" s="255">
        <f>S297*H297</f>
        <v>0.1842</v>
      </c>
      <c r="U297" s="40"/>
      <c r="V297" s="40"/>
      <c r="W297" s="40"/>
      <c r="X297" s="40"/>
      <c r="Y297" s="40"/>
      <c r="Z297" s="40"/>
      <c r="AA297" s="40"/>
      <c r="AB297" s="40"/>
      <c r="AC297" s="40"/>
      <c r="AD297" s="40"/>
      <c r="AE297" s="40"/>
      <c r="AR297" s="256" t="s">
        <v>196</v>
      </c>
      <c r="AT297" s="256" t="s">
        <v>187</v>
      </c>
      <c r="AU297" s="256" t="s">
        <v>99</v>
      </c>
      <c r="AY297" s="18" t="s">
        <v>184</v>
      </c>
      <c r="BE297" s="257">
        <f>IF(N297="základní",J297,0)</f>
        <v>0</v>
      </c>
      <c r="BF297" s="257">
        <f>IF(N297="snížená",J297,0)</f>
        <v>0</v>
      </c>
      <c r="BG297" s="257">
        <f>IF(N297="zákl. přenesená",J297,0)</f>
        <v>0</v>
      </c>
      <c r="BH297" s="257">
        <f>IF(N297="sníž. přenesená",J297,0)</f>
        <v>0</v>
      </c>
      <c r="BI297" s="257">
        <f>IF(N297="nulová",J297,0)</f>
        <v>0</v>
      </c>
      <c r="BJ297" s="18" t="s">
        <v>99</v>
      </c>
      <c r="BK297" s="257">
        <f>ROUND(I297*H297,2)</f>
        <v>0</v>
      </c>
      <c r="BL297" s="18" t="s">
        <v>196</v>
      </c>
      <c r="BM297" s="256" t="s">
        <v>3217</v>
      </c>
    </row>
    <row r="298" s="15" customFormat="1">
      <c r="A298" s="15"/>
      <c r="B298" s="288"/>
      <c r="C298" s="289"/>
      <c r="D298" s="258" t="s">
        <v>271</v>
      </c>
      <c r="E298" s="290" t="s">
        <v>1</v>
      </c>
      <c r="F298" s="291" t="s">
        <v>3218</v>
      </c>
      <c r="G298" s="289"/>
      <c r="H298" s="290" t="s">
        <v>1</v>
      </c>
      <c r="I298" s="292"/>
      <c r="J298" s="289"/>
      <c r="K298" s="289"/>
      <c r="L298" s="293"/>
      <c r="M298" s="294"/>
      <c r="N298" s="295"/>
      <c r="O298" s="295"/>
      <c r="P298" s="295"/>
      <c r="Q298" s="295"/>
      <c r="R298" s="295"/>
      <c r="S298" s="295"/>
      <c r="T298" s="296"/>
      <c r="U298" s="15"/>
      <c r="V298" s="15"/>
      <c r="W298" s="15"/>
      <c r="X298" s="15"/>
      <c r="Y298" s="15"/>
      <c r="Z298" s="15"/>
      <c r="AA298" s="15"/>
      <c r="AB298" s="15"/>
      <c r="AC298" s="15"/>
      <c r="AD298" s="15"/>
      <c r="AE298" s="15"/>
      <c r="AT298" s="297" t="s">
        <v>271</v>
      </c>
      <c r="AU298" s="297" t="s">
        <v>99</v>
      </c>
      <c r="AV298" s="15" t="s">
        <v>91</v>
      </c>
      <c r="AW298" s="15" t="s">
        <v>38</v>
      </c>
      <c r="AX298" s="15" t="s">
        <v>83</v>
      </c>
      <c r="AY298" s="297" t="s">
        <v>184</v>
      </c>
    </row>
    <row r="299" s="13" customFormat="1">
      <c r="A299" s="13"/>
      <c r="B299" s="266"/>
      <c r="C299" s="267"/>
      <c r="D299" s="258" t="s">
        <v>271</v>
      </c>
      <c r="E299" s="268" t="s">
        <v>1</v>
      </c>
      <c r="F299" s="269" t="s">
        <v>3219</v>
      </c>
      <c r="G299" s="267"/>
      <c r="H299" s="270">
        <v>184.19999999999999</v>
      </c>
      <c r="I299" s="271"/>
      <c r="J299" s="267"/>
      <c r="K299" s="267"/>
      <c r="L299" s="272"/>
      <c r="M299" s="273"/>
      <c r="N299" s="274"/>
      <c r="O299" s="274"/>
      <c r="P299" s="274"/>
      <c r="Q299" s="274"/>
      <c r="R299" s="274"/>
      <c r="S299" s="274"/>
      <c r="T299" s="275"/>
      <c r="U299" s="13"/>
      <c r="V299" s="13"/>
      <c r="W299" s="13"/>
      <c r="X299" s="13"/>
      <c r="Y299" s="13"/>
      <c r="Z299" s="13"/>
      <c r="AA299" s="13"/>
      <c r="AB299" s="13"/>
      <c r="AC299" s="13"/>
      <c r="AD299" s="13"/>
      <c r="AE299" s="13"/>
      <c r="AT299" s="276" t="s">
        <v>271</v>
      </c>
      <c r="AU299" s="276" t="s">
        <v>99</v>
      </c>
      <c r="AV299" s="13" t="s">
        <v>99</v>
      </c>
      <c r="AW299" s="13" t="s">
        <v>38</v>
      </c>
      <c r="AX299" s="13" t="s">
        <v>83</v>
      </c>
      <c r="AY299" s="276" t="s">
        <v>184</v>
      </c>
    </row>
    <row r="300" s="14" customFormat="1">
      <c r="A300" s="14"/>
      <c r="B300" s="277"/>
      <c r="C300" s="278"/>
      <c r="D300" s="258" t="s">
        <v>271</v>
      </c>
      <c r="E300" s="279" t="s">
        <v>1</v>
      </c>
      <c r="F300" s="280" t="s">
        <v>273</v>
      </c>
      <c r="G300" s="278"/>
      <c r="H300" s="281">
        <v>184.19999999999999</v>
      </c>
      <c r="I300" s="282"/>
      <c r="J300" s="278"/>
      <c r="K300" s="278"/>
      <c r="L300" s="283"/>
      <c r="M300" s="284"/>
      <c r="N300" s="285"/>
      <c r="O300" s="285"/>
      <c r="P300" s="285"/>
      <c r="Q300" s="285"/>
      <c r="R300" s="285"/>
      <c r="S300" s="285"/>
      <c r="T300" s="286"/>
      <c r="U300" s="14"/>
      <c r="V300" s="14"/>
      <c r="W300" s="14"/>
      <c r="X300" s="14"/>
      <c r="Y300" s="14"/>
      <c r="Z300" s="14"/>
      <c r="AA300" s="14"/>
      <c r="AB300" s="14"/>
      <c r="AC300" s="14"/>
      <c r="AD300" s="14"/>
      <c r="AE300" s="14"/>
      <c r="AT300" s="287" t="s">
        <v>271</v>
      </c>
      <c r="AU300" s="287" t="s">
        <v>99</v>
      </c>
      <c r="AV300" s="14" t="s">
        <v>196</v>
      </c>
      <c r="AW300" s="14" t="s">
        <v>38</v>
      </c>
      <c r="AX300" s="14" t="s">
        <v>91</v>
      </c>
      <c r="AY300" s="287" t="s">
        <v>184</v>
      </c>
    </row>
    <row r="301" s="12" customFormat="1" ht="22.8" customHeight="1">
      <c r="A301" s="12"/>
      <c r="B301" s="229"/>
      <c r="C301" s="230"/>
      <c r="D301" s="231" t="s">
        <v>82</v>
      </c>
      <c r="E301" s="243" t="s">
        <v>384</v>
      </c>
      <c r="F301" s="243" t="s">
        <v>385</v>
      </c>
      <c r="G301" s="230"/>
      <c r="H301" s="230"/>
      <c r="I301" s="233"/>
      <c r="J301" s="244">
        <f>BK301</f>
        <v>0</v>
      </c>
      <c r="K301" s="230"/>
      <c r="L301" s="235"/>
      <c r="M301" s="236"/>
      <c r="N301" s="237"/>
      <c r="O301" s="237"/>
      <c r="P301" s="238">
        <f>SUM(P302:P308)</f>
        <v>0</v>
      </c>
      <c r="Q301" s="237"/>
      <c r="R301" s="238">
        <f>SUM(R302:R308)</f>
        <v>0</v>
      </c>
      <c r="S301" s="237"/>
      <c r="T301" s="239">
        <f>SUM(T302:T308)</f>
        <v>0</v>
      </c>
      <c r="U301" s="12"/>
      <c r="V301" s="12"/>
      <c r="W301" s="12"/>
      <c r="X301" s="12"/>
      <c r="Y301" s="12"/>
      <c r="Z301" s="12"/>
      <c r="AA301" s="12"/>
      <c r="AB301" s="12"/>
      <c r="AC301" s="12"/>
      <c r="AD301" s="12"/>
      <c r="AE301" s="12"/>
      <c r="AR301" s="240" t="s">
        <v>91</v>
      </c>
      <c r="AT301" s="241" t="s">
        <v>82</v>
      </c>
      <c r="AU301" s="241" t="s">
        <v>91</v>
      </c>
      <c r="AY301" s="240" t="s">
        <v>184</v>
      </c>
      <c r="BK301" s="242">
        <f>SUM(BK302:BK308)</f>
        <v>0</v>
      </c>
    </row>
    <row r="302" s="2" customFormat="1" ht="16.5" customHeight="1">
      <c r="A302" s="40"/>
      <c r="B302" s="41"/>
      <c r="C302" s="245" t="s">
        <v>657</v>
      </c>
      <c r="D302" s="245" t="s">
        <v>187</v>
      </c>
      <c r="E302" s="246" t="s">
        <v>1324</v>
      </c>
      <c r="F302" s="247" t="s">
        <v>1325</v>
      </c>
      <c r="G302" s="248" t="s">
        <v>389</v>
      </c>
      <c r="H302" s="249">
        <v>3.4390000000000001</v>
      </c>
      <c r="I302" s="250"/>
      <c r="J302" s="251">
        <f>ROUND(I302*H302,2)</f>
        <v>0</v>
      </c>
      <c r="K302" s="247" t="s">
        <v>191</v>
      </c>
      <c r="L302" s="46"/>
      <c r="M302" s="252" t="s">
        <v>1</v>
      </c>
      <c r="N302" s="253" t="s">
        <v>49</v>
      </c>
      <c r="O302" s="93"/>
      <c r="P302" s="254">
        <f>O302*H302</f>
        <v>0</v>
      </c>
      <c r="Q302" s="254">
        <v>0</v>
      </c>
      <c r="R302" s="254">
        <f>Q302*H302</f>
        <v>0</v>
      </c>
      <c r="S302" s="254">
        <v>0</v>
      </c>
      <c r="T302" s="255">
        <f>S302*H302</f>
        <v>0</v>
      </c>
      <c r="U302" s="40"/>
      <c r="V302" s="40"/>
      <c r="W302" s="40"/>
      <c r="X302" s="40"/>
      <c r="Y302" s="40"/>
      <c r="Z302" s="40"/>
      <c r="AA302" s="40"/>
      <c r="AB302" s="40"/>
      <c r="AC302" s="40"/>
      <c r="AD302" s="40"/>
      <c r="AE302" s="40"/>
      <c r="AR302" s="256" t="s">
        <v>196</v>
      </c>
      <c r="AT302" s="256" t="s">
        <v>187</v>
      </c>
      <c r="AU302" s="256" t="s">
        <v>99</v>
      </c>
      <c r="AY302" s="18" t="s">
        <v>184</v>
      </c>
      <c r="BE302" s="257">
        <f>IF(N302="základní",J302,0)</f>
        <v>0</v>
      </c>
      <c r="BF302" s="257">
        <f>IF(N302="snížená",J302,0)</f>
        <v>0</v>
      </c>
      <c r="BG302" s="257">
        <f>IF(N302="zákl. přenesená",J302,0)</f>
        <v>0</v>
      </c>
      <c r="BH302" s="257">
        <f>IF(N302="sníž. přenesená",J302,0)</f>
        <v>0</v>
      </c>
      <c r="BI302" s="257">
        <f>IF(N302="nulová",J302,0)</f>
        <v>0</v>
      </c>
      <c r="BJ302" s="18" t="s">
        <v>99</v>
      </c>
      <c r="BK302" s="257">
        <f>ROUND(I302*H302,2)</f>
        <v>0</v>
      </c>
      <c r="BL302" s="18" t="s">
        <v>196</v>
      </c>
      <c r="BM302" s="256" t="s">
        <v>3220</v>
      </c>
    </row>
    <row r="303" s="2" customFormat="1" ht="16.5" customHeight="1">
      <c r="A303" s="40"/>
      <c r="B303" s="41"/>
      <c r="C303" s="245" t="s">
        <v>665</v>
      </c>
      <c r="D303" s="245" t="s">
        <v>187</v>
      </c>
      <c r="E303" s="246" t="s">
        <v>387</v>
      </c>
      <c r="F303" s="247" t="s">
        <v>388</v>
      </c>
      <c r="G303" s="248" t="s">
        <v>389</v>
      </c>
      <c r="H303" s="249">
        <v>3.4390000000000001</v>
      </c>
      <c r="I303" s="250"/>
      <c r="J303" s="251">
        <f>ROUND(I303*H303,2)</f>
        <v>0</v>
      </c>
      <c r="K303" s="247" t="s">
        <v>284</v>
      </c>
      <c r="L303" s="46"/>
      <c r="M303" s="252" t="s">
        <v>1</v>
      </c>
      <c r="N303" s="253" t="s">
        <v>49</v>
      </c>
      <c r="O303" s="93"/>
      <c r="P303" s="254">
        <f>O303*H303</f>
        <v>0</v>
      </c>
      <c r="Q303" s="254">
        <v>0</v>
      </c>
      <c r="R303" s="254">
        <f>Q303*H303</f>
        <v>0</v>
      </c>
      <c r="S303" s="254">
        <v>0</v>
      </c>
      <c r="T303" s="255">
        <f>S303*H303</f>
        <v>0</v>
      </c>
      <c r="U303" s="40"/>
      <c r="V303" s="40"/>
      <c r="W303" s="40"/>
      <c r="X303" s="40"/>
      <c r="Y303" s="40"/>
      <c r="Z303" s="40"/>
      <c r="AA303" s="40"/>
      <c r="AB303" s="40"/>
      <c r="AC303" s="40"/>
      <c r="AD303" s="40"/>
      <c r="AE303" s="40"/>
      <c r="AR303" s="256" t="s">
        <v>196</v>
      </c>
      <c r="AT303" s="256" t="s">
        <v>187</v>
      </c>
      <c r="AU303" s="256" t="s">
        <v>99</v>
      </c>
      <c r="AY303" s="18" t="s">
        <v>184</v>
      </c>
      <c r="BE303" s="257">
        <f>IF(N303="základní",J303,0)</f>
        <v>0</v>
      </c>
      <c r="BF303" s="257">
        <f>IF(N303="snížená",J303,0)</f>
        <v>0</v>
      </c>
      <c r="BG303" s="257">
        <f>IF(N303="zákl. přenesená",J303,0)</f>
        <v>0</v>
      </c>
      <c r="BH303" s="257">
        <f>IF(N303="sníž. přenesená",J303,0)</f>
        <v>0</v>
      </c>
      <c r="BI303" s="257">
        <f>IF(N303="nulová",J303,0)</f>
        <v>0</v>
      </c>
      <c r="BJ303" s="18" t="s">
        <v>99</v>
      </c>
      <c r="BK303" s="257">
        <f>ROUND(I303*H303,2)</f>
        <v>0</v>
      </c>
      <c r="BL303" s="18" t="s">
        <v>196</v>
      </c>
      <c r="BM303" s="256" t="s">
        <v>3221</v>
      </c>
    </row>
    <row r="304" s="2" customFormat="1">
      <c r="A304" s="40"/>
      <c r="B304" s="41"/>
      <c r="C304" s="42"/>
      <c r="D304" s="258" t="s">
        <v>194</v>
      </c>
      <c r="E304" s="42"/>
      <c r="F304" s="259" t="s">
        <v>391</v>
      </c>
      <c r="G304" s="42"/>
      <c r="H304" s="42"/>
      <c r="I304" s="156"/>
      <c r="J304" s="42"/>
      <c r="K304" s="42"/>
      <c r="L304" s="46"/>
      <c r="M304" s="260"/>
      <c r="N304" s="261"/>
      <c r="O304" s="93"/>
      <c r="P304" s="93"/>
      <c r="Q304" s="93"/>
      <c r="R304" s="93"/>
      <c r="S304" s="93"/>
      <c r="T304" s="94"/>
      <c r="U304" s="40"/>
      <c r="V304" s="40"/>
      <c r="W304" s="40"/>
      <c r="X304" s="40"/>
      <c r="Y304" s="40"/>
      <c r="Z304" s="40"/>
      <c r="AA304" s="40"/>
      <c r="AB304" s="40"/>
      <c r="AC304" s="40"/>
      <c r="AD304" s="40"/>
      <c r="AE304" s="40"/>
      <c r="AT304" s="18" t="s">
        <v>194</v>
      </c>
      <c r="AU304" s="18" t="s">
        <v>99</v>
      </c>
    </row>
    <row r="305" s="2" customFormat="1" ht="16.5" customHeight="1">
      <c r="A305" s="40"/>
      <c r="B305" s="41"/>
      <c r="C305" s="245" t="s">
        <v>671</v>
      </c>
      <c r="D305" s="245" t="s">
        <v>187</v>
      </c>
      <c r="E305" s="246" t="s">
        <v>393</v>
      </c>
      <c r="F305" s="247" t="s">
        <v>394</v>
      </c>
      <c r="G305" s="248" t="s">
        <v>389</v>
      </c>
      <c r="H305" s="249">
        <v>3.4390000000000001</v>
      </c>
      <c r="I305" s="250"/>
      <c r="J305" s="251">
        <f>ROUND(I305*H305,2)</f>
        <v>0</v>
      </c>
      <c r="K305" s="247" t="s">
        <v>191</v>
      </c>
      <c r="L305" s="46"/>
      <c r="M305" s="252" t="s">
        <v>1</v>
      </c>
      <c r="N305" s="253" t="s">
        <v>49</v>
      </c>
      <c r="O305" s="93"/>
      <c r="P305" s="254">
        <f>O305*H305</f>
        <v>0</v>
      </c>
      <c r="Q305" s="254">
        <v>0</v>
      </c>
      <c r="R305" s="254">
        <f>Q305*H305</f>
        <v>0</v>
      </c>
      <c r="S305" s="254">
        <v>0</v>
      </c>
      <c r="T305" s="255">
        <f>S305*H305</f>
        <v>0</v>
      </c>
      <c r="U305" s="40"/>
      <c r="V305" s="40"/>
      <c r="W305" s="40"/>
      <c r="X305" s="40"/>
      <c r="Y305" s="40"/>
      <c r="Z305" s="40"/>
      <c r="AA305" s="40"/>
      <c r="AB305" s="40"/>
      <c r="AC305" s="40"/>
      <c r="AD305" s="40"/>
      <c r="AE305" s="40"/>
      <c r="AR305" s="256" t="s">
        <v>196</v>
      </c>
      <c r="AT305" s="256" t="s">
        <v>187</v>
      </c>
      <c r="AU305" s="256" t="s">
        <v>99</v>
      </c>
      <c r="AY305" s="18" t="s">
        <v>184</v>
      </c>
      <c r="BE305" s="257">
        <f>IF(N305="základní",J305,0)</f>
        <v>0</v>
      </c>
      <c r="BF305" s="257">
        <f>IF(N305="snížená",J305,0)</f>
        <v>0</v>
      </c>
      <c r="BG305" s="257">
        <f>IF(N305="zákl. přenesená",J305,0)</f>
        <v>0</v>
      </c>
      <c r="BH305" s="257">
        <f>IF(N305="sníž. přenesená",J305,0)</f>
        <v>0</v>
      </c>
      <c r="BI305" s="257">
        <f>IF(N305="nulová",J305,0)</f>
        <v>0</v>
      </c>
      <c r="BJ305" s="18" t="s">
        <v>99</v>
      </c>
      <c r="BK305" s="257">
        <f>ROUND(I305*H305,2)</f>
        <v>0</v>
      </c>
      <c r="BL305" s="18" t="s">
        <v>196</v>
      </c>
      <c r="BM305" s="256" t="s">
        <v>3222</v>
      </c>
    </row>
    <row r="306" s="2" customFormat="1" ht="16.5" customHeight="1">
      <c r="A306" s="40"/>
      <c r="B306" s="41"/>
      <c r="C306" s="245" t="s">
        <v>677</v>
      </c>
      <c r="D306" s="245" t="s">
        <v>187</v>
      </c>
      <c r="E306" s="246" t="s">
        <v>397</v>
      </c>
      <c r="F306" s="247" t="s">
        <v>398</v>
      </c>
      <c r="G306" s="248" t="s">
        <v>389</v>
      </c>
      <c r="H306" s="249">
        <v>68.780000000000001</v>
      </c>
      <c r="I306" s="250"/>
      <c r="J306" s="251">
        <f>ROUND(I306*H306,2)</f>
        <v>0</v>
      </c>
      <c r="K306" s="247" t="s">
        <v>191</v>
      </c>
      <c r="L306" s="46"/>
      <c r="M306" s="252" t="s">
        <v>1</v>
      </c>
      <c r="N306" s="253" t="s">
        <v>49</v>
      </c>
      <c r="O306" s="93"/>
      <c r="P306" s="254">
        <f>O306*H306</f>
        <v>0</v>
      </c>
      <c r="Q306" s="254">
        <v>0</v>
      </c>
      <c r="R306" s="254">
        <f>Q306*H306</f>
        <v>0</v>
      </c>
      <c r="S306" s="254">
        <v>0</v>
      </c>
      <c r="T306" s="255">
        <f>S306*H306</f>
        <v>0</v>
      </c>
      <c r="U306" s="40"/>
      <c r="V306" s="40"/>
      <c r="W306" s="40"/>
      <c r="X306" s="40"/>
      <c r="Y306" s="40"/>
      <c r="Z306" s="40"/>
      <c r="AA306" s="40"/>
      <c r="AB306" s="40"/>
      <c r="AC306" s="40"/>
      <c r="AD306" s="40"/>
      <c r="AE306" s="40"/>
      <c r="AR306" s="256" t="s">
        <v>196</v>
      </c>
      <c r="AT306" s="256" t="s">
        <v>187</v>
      </c>
      <c r="AU306" s="256" t="s">
        <v>99</v>
      </c>
      <c r="AY306" s="18" t="s">
        <v>184</v>
      </c>
      <c r="BE306" s="257">
        <f>IF(N306="základní",J306,0)</f>
        <v>0</v>
      </c>
      <c r="BF306" s="257">
        <f>IF(N306="snížená",J306,0)</f>
        <v>0</v>
      </c>
      <c r="BG306" s="257">
        <f>IF(N306="zákl. přenesená",J306,0)</f>
        <v>0</v>
      </c>
      <c r="BH306" s="257">
        <f>IF(N306="sníž. přenesená",J306,0)</f>
        <v>0</v>
      </c>
      <c r="BI306" s="257">
        <f>IF(N306="nulová",J306,0)</f>
        <v>0</v>
      </c>
      <c r="BJ306" s="18" t="s">
        <v>99</v>
      </c>
      <c r="BK306" s="257">
        <f>ROUND(I306*H306,2)</f>
        <v>0</v>
      </c>
      <c r="BL306" s="18" t="s">
        <v>196</v>
      </c>
      <c r="BM306" s="256" t="s">
        <v>3223</v>
      </c>
    </row>
    <row r="307" s="13" customFormat="1">
      <c r="A307" s="13"/>
      <c r="B307" s="266"/>
      <c r="C307" s="267"/>
      <c r="D307" s="258" t="s">
        <v>271</v>
      </c>
      <c r="E307" s="267"/>
      <c r="F307" s="269" t="s">
        <v>3224</v>
      </c>
      <c r="G307" s="267"/>
      <c r="H307" s="270">
        <v>68.780000000000001</v>
      </c>
      <c r="I307" s="271"/>
      <c r="J307" s="267"/>
      <c r="K307" s="267"/>
      <c r="L307" s="272"/>
      <c r="M307" s="273"/>
      <c r="N307" s="274"/>
      <c r="O307" s="274"/>
      <c r="P307" s="274"/>
      <c r="Q307" s="274"/>
      <c r="R307" s="274"/>
      <c r="S307" s="274"/>
      <c r="T307" s="275"/>
      <c r="U307" s="13"/>
      <c r="V307" s="13"/>
      <c r="W307" s="13"/>
      <c r="X307" s="13"/>
      <c r="Y307" s="13"/>
      <c r="Z307" s="13"/>
      <c r="AA307" s="13"/>
      <c r="AB307" s="13"/>
      <c r="AC307" s="13"/>
      <c r="AD307" s="13"/>
      <c r="AE307" s="13"/>
      <c r="AT307" s="276" t="s">
        <v>271</v>
      </c>
      <c r="AU307" s="276" t="s">
        <v>99</v>
      </c>
      <c r="AV307" s="13" t="s">
        <v>99</v>
      </c>
      <c r="AW307" s="13" t="s">
        <v>4</v>
      </c>
      <c r="AX307" s="13" t="s">
        <v>91</v>
      </c>
      <c r="AY307" s="276" t="s">
        <v>184</v>
      </c>
    </row>
    <row r="308" s="2" customFormat="1" ht="16.5" customHeight="1">
      <c r="A308" s="40"/>
      <c r="B308" s="41"/>
      <c r="C308" s="245" t="s">
        <v>682</v>
      </c>
      <c r="D308" s="245" t="s">
        <v>187</v>
      </c>
      <c r="E308" s="246" t="s">
        <v>402</v>
      </c>
      <c r="F308" s="247" t="s">
        <v>403</v>
      </c>
      <c r="G308" s="248" t="s">
        <v>389</v>
      </c>
      <c r="H308" s="249">
        <v>3.4390000000000001</v>
      </c>
      <c r="I308" s="250"/>
      <c r="J308" s="251">
        <f>ROUND(I308*H308,2)</f>
        <v>0</v>
      </c>
      <c r="K308" s="247" t="s">
        <v>191</v>
      </c>
      <c r="L308" s="46"/>
      <c r="M308" s="252" t="s">
        <v>1</v>
      </c>
      <c r="N308" s="253" t="s">
        <v>49</v>
      </c>
      <c r="O308" s="93"/>
      <c r="P308" s="254">
        <f>O308*H308</f>
        <v>0</v>
      </c>
      <c r="Q308" s="254">
        <v>0</v>
      </c>
      <c r="R308" s="254">
        <f>Q308*H308</f>
        <v>0</v>
      </c>
      <c r="S308" s="254">
        <v>0</v>
      </c>
      <c r="T308" s="255">
        <f>S308*H308</f>
        <v>0</v>
      </c>
      <c r="U308" s="40"/>
      <c r="V308" s="40"/>
      <c r="W308" s="40"/>
      <c r="X308" s="40"/>
      <c r="Y308" s="40"/>
      <c r="Z308" s="40"/>
      <c r="AA308" s="40"/>
      <c r="AB308" s="40"/>
      <c r="AC308" s="40"/>
      <c r="AD308" s="40"/>
      <c r="AE308" s="40"/>
      <c r="AR308" s="256" t="s">
        <v>196</v>
      </c>
      <c r="AT308" s="256" t="s">
        <v>187</v>
      </c>
      <c r="AU308" s="256" t="s">
        <v>99</v>
      </c>
      <c r="AY308" s="18" t="s">
        <v>184</v>
      </c>
      <c r="BE308" s="257">
        <f>IF(N308="základní",J308,0)</f>
        <v>0</v>
      </c>
      <c r="BF308" s="257">
        <f>IF(N308="snížená",J308,0)</f>
        <v>0</v>
      </c>
      <c r="BG308" s="257">
        <f>IF(N308="zákl. přenesená",J308,0)</f>
        <v>0</v>
      </c>
      <c r="BH308" s="257">
        <f>IF(N308="sníž. přenesená",J308,0)</f>
        <v>0</v>
      </c>
      <c r="BI308" s="257">
        <f>IF(N308="nulová",J308,0)</f>
        <v>0</v>
      </c>
      <c r="BJ308" s="18" t="s">
        <v>99</v>
      </c>
      <c r="BK308" s="257">
        <f>ROUND(I308*H308,2)</f>
        <v>0</v>
      </c>
      <c r="BL308" s="18" t="s">
        <v>196</v>
      </c>
      <c r="BM308" s="256" t="s">
        <v>3225</v>
      </c>
    </row>
    <row r="309" s="12" customFormat="1" ht="22.8" customHeight="1">
      <c r="A309" s="12"/>
      <c r="B309" s="229"/>
      <c r="C309" s="230"/>
      <c r="D309" s="231" t="s">
        <v>82</v>
      </c>
      <c r="E309" s="243" t="s">
        <v>1336</v>
      </c>
      <c r="F309" s="243" t="s">
        <v>1337</v>
      </c>
      <c r="G309" s="230"/>
      <c r="H309" s="230"/>
      <c r="I309" s="233"/>
      <c r="J309" s="244">
        <f>BK309</f>
        <v>0</v>
      </c>
      <c r="K309" s="230"/>
      <c r="L309" s="235"/>
      <c r="M309" s="236"/>
      <c r="N309" s="237"/>
      <c r="O309" s="237"/>
      <c r="P309" s="238">
        <f>P310</f>
        <v>0</v>
      </c>
      <c r="Q309" s="237"/>
      <c r="R309" s="238">
        <f>R310</f>
        <v>0</v>
      </c>
      <c r="S309" s="237"/>
      <c r="T309" s="239">
        <f>T310</f>
        <v>0</v>
      </c>
      <c r="U309" s="12"/>
      <c r="V309" s="12"/>
      <c r="W309" s="12"/>
      <c r="X309" s="12"/>
      <c r="Y309" s="12"/>
      <c r="Z309" s="12"/>
      <c r="AA309" s="12"/>
      <c r="AB309" s="12"/>
      <c r="AC309" s="12"/>
      <c r="AD309" s="12"/>
      <c r="AE309" s="12"/>
      <c r="AR309" s="240" t="s">
        <v>91</v>
      </c>
      <c r="AT309" s="241" t="s">
        <v>82</v>
      </c>
      <c r="AU309" s="241" t="s">
        <v>91</v>
      </c>
      <c r="AY309" s="240" t="s">
        <v>184</v>
      </c>
      <c r="BK309" s="242">
        <f>BK310</f>
        <v>0</v>
      </c>
    </row>
    <row r="310" s="2" customFormat="1" ht="16.5" customHeight="1">
      <c r="A310" s="40"/>
      <c r="B310" s="41"/>
      <c r="C310" s="245" t="s">
        <v>687</v>
      </c>
      <c r="D310" s="245" t="s">
        <v>187</v>
      </c>
      <c r="E310" s="246" t="s">
        <v>1339</v>
      </c>
      <c r="F310" s="247" t="s">
        <v>1340</v>
      </c>
      <c r="G310" s="248" t="s">
        <v>389</v>
      </c>
      <c r="H310" s="249">
        <v>1042.095</v>
      </c>
      <c r="I310" s="250"/>
      <c r="J310" s="251">
        <f>ROUND(I310*H310,2)</f>
        <v>0</v>
      </c>
      <c r="K310" s="247" t="s">
        <v>191</v>
      </c>
      <c r="L310" s="46"/>
      <c r="M310" s="252" t="s">
        <v>1</v>
      </c>
      <c r="N310" s="253" t="s">
        <v>49</v>
      </c>
      <c r="O310" s="93"/>
      <c r="P310" s="254">
        <f>O310*H310</f>
        <v>0</v>
      </c>
      <c r="Q310" s="254">
        <v>0</v>
      </c>
      <c r="R310" s="254">
        <f>Q310*H310</f>
        <v>0</v>
      </c>
      <c r="S310" s="254">
        <v>0</v>
      </c>
      <c r="T310" s="255">
        <f>S310*H310</f>
        <v>0</v>
      </c>
      <c r="U310" s="40"/>
      <c r="V310" s="40"/>
      <c r="W310" s="40"/>
      <c r="X310" s="40"/>
      <c r="Y310" s="40"/>
      <c r="Z310" s="40"/>
      <c r="AA310" s="40"/>
      <c r="AB310" s="40"/>
      <c r="AC310" s="40"/>
      <c r="AD310" s="40"/>
      <c r="AE310" s="40"/>
      <c r="AR310" s="256" t="s">
        <v>196</v>
      </c>
      <c r="AT310" s="256" t="s">
        <v>187</v>
      </c>
      <c r="AU310" s="256" t="s">
        <v>99</v>
      </c>
      <c r="AY310" s="18" t="s">
        <v>184</v>
      </c>
      <c r="BE310" s="257">
        <f>IF(N310="základní",J310,0)</f>
        <v>0</v>
      </c>
      <c r="BF310" s="257">
        <f>IF(N310="snížená",J310,0)</f>
        <v>0</v>
      </c>
      <c r="BG310" s="257">
        <f>IF(N310="zákl. přenesená",J310,0)</f>
        <v>0</v>
      </c>
      <c r="BH310" s="257">
        <f>IF(N310="sníž. přenesená",J310,0)</f>
        <v>0</v>
      </c>
      <c r="BI310" s="257">
        <f>IF(N310="nulová",J310,0)</f>
        <v>0</v>
      </c>
      <c r="BJ310" s="18" t="s">
        <v>99</v>
      </c>
      <c r="BK310" s="257">
        <f>ROUND(I310*H310,2)</f>
        <v>0</v>
      </c>
      <c r="BL310" s="18" t="s">
        <v>196</v>
      </c>
      <c r="BM310" s="256" t="s">
        <v>3226</v>
      </c>
    </row>
    <row r="311" s="12" customFormat="1" ht="25.92" customHeight="1">
      <c r="A311" s="12"/>
      <c r="B311" s="229"/>
      <c r="C311" s="230"/>
      <c r="D311" s="231" t="s">
        <v>82</v>
      </c>
      <c r="E311" s="232" t="s">
        <v>1342</v>
      </c>
      <c r="F311" s="232" t="s">
        <v>1343</v>
      </c>
      <c r="G311" s="230"/>
      <c r="H311" s="230"/>
      <c r="I311" s="233"/>
      <c r="J311" s="234">
        <f>BK311</f>
        <v>0</v>
      </c>
      <c r="K311" s="230"/>
      <c r="L311" s="235"/>
      <c r="M311" s="236"/>
      <c r="N311" s="237"/>
      <c r="O311" s="237"/>
      <c r="P311" s="238">
        <f>P312</f>
        <v>0</v>
      </c>
      <c r="Q311" s="237"/>
      <c r="R311" s="238">
        <f>R312</f>
        <v>14.607000000000001</v>
      </c>
      <c r="S311" s="237"/>
      <c r="T311" s="239">
        <f>T312</f>
        <v>0</v>
      </c>
      <c r="U311" s="12"/>
      <c r="V311" s="12"/>
      <c r="W311" s="12"/>
      <c r="X311" s="12"/>
      <c r="Y311" s="12"/>
      <c r="Z311" s="12"/>
      <c r="AA311" s="12"/>
      <c r="AB311" s="12"/>
      <c r="AC311" s="12"/>
      <c r="AD311" s="12"/>
      <c r="AE311" s="12"/>
      <c r="AR311" s="240" t="s">
        <v>99</v>
      </c>
      <c r="AT311" s="241" t="s">
        <v>82</v>
      </c>
      <c r="AU311" s="241" t="s">
        <v>83</v>
      </c>
      <c r="AY311" s="240" t="s">
        <v>184</v>
      </c>
      <c r="BK311" s="242">
        <f>BK312</f>
        <v>0</v>
      </c>
    </row>
    <row r="312" s="12" customFormat="1" ht="22.8" customHeight="1">
      <c r="A312" s="12"/>
      <c r="B312" s="229"/>
      <c r="C312" s="230"/>
      <c r="D312" s="231" t="s">
        <v>82</v>
      </c>
      <c r="E312" s="243" t="s">
        <v>2302</v>
      </c>
      <c r="F312" s="243" t="s">
        <v>2303</v>
      </c>
      <c r="G312" s="230"/>
      <c r="H312" s="230"/>
      <c r="I312" s="233"/>
      <c r="J312" s="244">
        <f>BK312</f>
        <v>0</v>
      </c>
      <c r="K312" s="230"/>
      <c r="L312" s="235"/>
      <c r="M312" s="236"/>
      <c r="N312" s="237"/>
      <c r="O312" s="237"/>
      <c r="P312" s="238">
        <f>SUM(P313:P321)</f>
        <v>0</v>
      </c>
      <c r="Q312" s="237"/>
      <c r="R312" s="238">
        <f>SUM(R313:R321)</f>
        <v>14.607000000000001</v>
      </c>
      <c r="S312" s="237"/>
      <c r="T312" s="239">
        <f>SUM(T313:T321)</f>
        <v>0</v>
      </c>
      <c r="U312" s="12"/>
      <c r="V312" s="12"/>
      <c r="W312" s="12"/>
      <c r="X312" s="12"/>
      <c r="Y312" s="12"/>
      <c r="Z312" s="12"/>
      <c r="AA312" s="12"/>
      <c r="AB312" s="12"/>
      <c r="AC312" s="12"/>
      <c r="AD312" s="12"/>
      <c r="AE312" s="12"/>
      <c r="AR312" s="240" t="s">
        <v>99</v>
      </c>
      <c r="AT312" s="241" t="s">
        <v>82</v>
      </c>
      <c r="AU312" s="241" t="s">
        <v>91</v>
      </c>
      <c r="AY312" s="240" t="s">
        <v>184</v>
      </c>
      <c r="BK312" s="242">
        <f>SUM(BK313:BK321)</f>
        <v>0</v>
      </c>
    </row>
    <row r="313" s="2" customFormat="1" ht="16.5" customHeight="1">
      <c r="A313" s="40"/>
      <c r="B313" s="41"/>
      <c r="C313" s="245" t="s">
        <v>692</v>
      </c>
      <c r="D313" s="245" t="s">
        <v>187</v>
      </c>
      <c r="E313" s="246" t="s">
        <v>3227</v>
      </c>
      <c r="F313" s="247" t="s">
        <v>3228</v>
      </c>
      <c r="G313" s="248" t="s">
        <v>2368</v>
      </c>
      <c r="H313" s="249">
        <v>14607</v>
      </c>
      <c r="I313" s="250"/>
      <c r="J313" s="251">
        <f>ROUND(I313*H313,2)</f>
        <v>0</v>
      </c>
      <c r="K313" s="247" t="s">
        <v>284</v>
      </c>
      <c r="L313" s="46"/>
      <c r="M313" s="252" t="s">
        <v>1</v>
      </c>
      <c r="N313" s="253" t="s">
        <v>49</v>
      </c>
      <c r="O313" s="93"/>
      <c r="P313" s="254">
        <f>O313*H313</f>
        <v>0</v>
      </c>
      <c r="Q313" s="254">
        <v>0.001</v>
      </c>
      <c r="R313" s="254">
        <f>Q313*H313</f>
        <v>14.607000000000001</v>
      </c>
      <c r="S313" s="254">
        <v>0</v>
      </c>
      <c r="T313" s="255">
        <f>S313*H313</f>
        <v>0</v>
      </c>
      <c r="U313" s="40"/>
      <c r="V313" s="40"/>
      <c r="W313" s="40"/>
      <c r="X313" s="40"/>
      <c r="Y313" s="40"/>
      <c r="Z313" s="40"/>
      <c r="AA313" s="40"/>
      <c r="AB313" s="40"/>
      <c r="AC313" s="40"/>
      <c r="AD313" s="40"/>
      <c r="AE313" s="40"/>
      <c r="AR313" s="256" t="s">
        <v>332</v>
      </c>
      <c r="AT313" s="256" t="s">
        <v>187</v>
      </c>
      <c r="AU313" s="256" t="s">
        <v>99</v>
      </c>
      <c r="AY313" s="18" t="s">
        <v>184</v>
      </c>
      <c r="BE313" s="257">
        <f>IF(N313="základní",J313,0)</f>
        <v>0</v>
      </c>
      <c r="BF313" s="257">
        <f>IF(N313="snížená",J313,0)</f>
        <v>0</v>
      </c>
      <c r="BG313" s="257">
        <f>IF(N313="zákl. přenesená",J313,0)</f>
        <v>0</v>
      </c>
      <c r="BH313" s="257">
        <f>IF(N313="sníž. přenesená",J313,0)</f>
        <v>0</v>
      </c>
      <c r="BI313" s="257">
        <f>IF(N313="nulová",J313,0)</f>
        <v>0</v>
      </c>
      <c r="BJ313" s="18" t="s">
        <v>99</v>
      </c>
      <c r="BK313" s="257">
        <f>ROUND(I313*H313,2)</f>
        <v>0</v>
      </c>
      <c r="BL313" s="18" t="s">
        <v>332</v>
      </c>
      <c r="BM313" s="256" t="s">
        <v>3229</v>
      </c>
    </row>
    <row r="314" s="2" customFormat="1">
      <c r="A314" s="40"/>
      <c r="B314" s="41"/>
      <c r="C314" s="42"/>
      <c r="D314" s="258" t="s">
        <v>194</v>
      </c>
      <c r="E314" s="42"/>
      <c r="F314" s="259" t="s">
        <v>3230</v>
      </c>
      <c r="G314" s="42"/>
      <c r="H314" s="42"/>
      <c r="I314" s="156"/>
      <c r="J314" s="42"/>
      <c r="K314" s="42"/>
      <c r="L314" s="46"/>
      <c r="M314" s="260"/>
      <c r="N314" s="261"/>
      <c r="O314" s="93"/>
      <c r="P314" s="93"/>
      <c r="Q314" s="93"/>
      <c r="R314" s="93"/>
      <c r="S314" s="93"/>
      <c r="T314" s="94"/>
      <c r="U314" s="40"/>
      <c r="V314" s="40"/>
      <c r="W314" s="40"/>
      <c r="X314" s="40"/>
      <c r="Y314" s="40"/>
      <c r="Z314" s="40"/>
      <c r="AA314" s="40"/>
      <c r="AB314" s="40"/>
      <c r="AC314" s="40"/>
      <c r="AD314" s="40"/>
      <c r="AE314" s="40"/>
      <c r="AT314" s="18" t="s">
        <v>194</v>
      </c>
      <c r="AU314" s="18" t="s">
        <v>99</v>
      </c>
    </row>
    <row r="315" s="15" customFormat="1">
      <c r="A315" s="15"/>
      <c r="B315" s="288"/>
      <c r="C315" s="289"/>
      <c r="D315" s="258" t="s">
        <v>271</v>
      </c>
      <c r="E315" s="290" t="s">
        <v>1</v>
      </c>
      <c r="F315" s="291" t="s">
        <v>952</v>
      </c>
      <c r="G315" s="289"/>
      <c r="H315" s="290" t="s">
        <v>1</v>
      </c>
      <c r="I315" s="292"/>
      <c r="J315" s="289"/>
      <c r="K315" s="289"/>
      <c r="L315" s="293"/>
      <c r="M315" s="294"/>
      <c r="N315" s="295"/>
      <c r="O315" s="295"/>
      <c r="P315" s="295"/>
      <c r="Q315" s="295"/>
      <c r="R315" s="295"/>
      <c r="S315" s="295"/>
      <c r="T315" s="296"/>
      <c r="U315" s="15"/>
      <c r="V315" s="15"/>
      <c r="W315" s="15"/>
      <c r="X315" s="15"/>
      <c r="Y315" s="15"/>
      <c r="Z315" s="15"/>
      <c r="AA315" s="15"/>
      <c r="AB315" s="15"/>
      <c r="AC315" s="15"/>
      <c r="AD315" s="15"/>
      <c r="AE315" s="15"/>
      <c r="AT315" s="297" t="s">
        <v>271</v>
      </c>
      <c r="AU315" s="297" t="s">
        <v>99</v>
      </c>
      <c r="AV315" s="15" t="s">
        <v>91</v>
      </c>
      <c r="AW315" s="15" t="s">
        <v>38</v>
      </c>
      <c r="AX315" s="15" t="s">
        <v>83</v>
      </c>
      <c r="AY315" s="297" t="s">
        <v>184</v>
      </c>
    </row>
    <row r="316" s="15" customFormat="1">
      <c r="A316" s="15"/>
      <c r="B316" s="288"/>
      <c r="C316" s="289"/>
      <c r="D316" s="258" t="s">
        <v>271</v>
      </c>
      <c r="E316" s="290" t="s">
        <v>1</v>
      </c>
      <c r="F316" s="291" t="s">
        <v>3218</v>
      </c>
      <c r="G316" s="289"/>
      <c r="H316" s="290" t="s">
        <v>1</v>
      </c>
      <c r="I316" s="292"/>
      <c r="J316" s="289"/>
      <c r="K316" s="289"/>
      <c r="L316" s="293"/>
      <c r="M316" s="294"/>
      <c r="N316" s="295"/>
      <c r="O316" s="295"/>
      <c r="P316" s="295"/>
      <c r="Q316" s="295"/>
      <c r="R316" s="295"/>
      <c r="S316" s="295"/>
      <c r="T316" s="296"/>
      <c r="U316" s="15"/>
      <c r="V316" s="15"/>
      <c r="W316" s="15"/>
      <c r="X316" s="15"/>
      <c r="Y316" s="15"/>
      <c r="Z316" s="15"/>
      <c r="AA316" s="15"/>
      <c r="AB316" s="15"/>
      <c r="AC316" s="15"/>
      <c r="AD316" s="15"/>
      <c r="AE316" s="15"/>
      <c r="AT316" s="297" t="s">
        <v>271</v>
      </c>
      <c r="AU316" s="297" t="s">
        <v>99</v>
      </c>
      <c r="AV316" s="15" t="s">
        <v>91</v>
      </c>
      <c r="AW316" s="15" t="s">
        <v>38</v>
      </c>
      <c r="AX316" s="15" t="s">
        <v>83</v>
      </c>
      <c r="AY316" s="297" t="s">
        <v>184</v>
      </c>
    </row>
    <row r="317" s="13" customFormat="1">
      <c r="A317" s="13"/>
      <c r="B317" s="266"/>
      <c r="C317" s="267"/>
      <c r="D317" s="258" t="s">
        <v>271</v>
      </c>
      <c r="E317" s="268" t="s">
        <v>1</v>
      </c>
      <c r="F317" s="269" t="s">
        <v>3231</v>
      </c>
      <c r="G317" s="267"/>
      <c r="H317" s="270">
        <v>10032</v>
      </c>
      <c r="I317" s="271"/>
      <c r="J317" s="267"/>
      <c r="K317" s="267"/>
      <c r="L317" s="272"/>
      <c r="M317" s="273"/>
      <c r="N317" s="274"/>
      <c r="O317" s="274"/>
      <c r="P317" s="274"/>
      <c r="Q317" s="274"/>
      <c r="R317" s="274"/>
      <c r="S317" s="274"/>
      <c r="T317" s="275"/>
      <c r="U317" s="13"/>
      <c r="V317" s="13"/>
      <c r="W317" s="13"/>
      <c r="X317" s="13"/>
      <c r="Y317" s="13"/>
      <c r="Z317" s="13"/>
      <c r="AA317" s="13"/>
      <c r="AB317" s="13"/>
      <c r="AC317" s="13"/>
      <c r="AD317" s="13"/>
      <c r="AE317" s="13"/>
      <c r="AT317" s="276" t="s">
        <v>271</v>
      </c>
      <c r="AU317" s="276" t="s">
        <v>99</v>
      </c>
      <c r="AV317" s="13" t="s">
        <v>99</v>
      </c>
      <c r="AW317" s="13" t="s">
        <v>38</v>
      </c>
      <c r="AX317" s="13" t="s">
        <v>83</v>
      </c>
      <c r="AY317" s="276" t="s">
        <v>184</v>
      </c>
    </row>
    <row r="318" s="13" customFormat="1">
      <c r="A318" s="13"/>
      <c r="B318" s="266"/>
      <c r="C318" s="267"/>
      <c r="D318" s="258" t="s">
        <v>271</v>
      </c>
      <c r="E318" s="268" t="s">
        <v>1</v>
      </c>
      <c r="F318" s="269" t="s">
        <v>3232</v>
      </c>
      <c r="G318" s="267"/>
      <c r="H318" s="270">
        <v>4288</v>
      </c>
      <c r="I318" s="271"/>
      <c r="J318" s="267"/>
      <c r="K318" s="267"/>
      <c r="L318" s="272"/>
      <c r="M318" s="273"/>
      <c r="N318" s="274"/>
      <c r="O318" s="274"/>
      <c r="P318" s="274"/>
      <c r="Q318" s="274"/>
      <c r="R318" s="274"/>
      <c r="S318" s="274"/>
      <c r="T318" s="275"/>
      <c r="U318" s="13"/>
      <c r="V318" s="13"/>
      <c r="W318" s="13"/>
      <c r="X318" s="13"/>
      <c r="Y318" s="13"/>
      <c r="Z318" s="13"/>
      <c r="AA318" s="13"/>
      <c r="AB318" s="13"/>
      <c r="AC318" s="13"/>
      <c r="AD318" s="13"/>
      <c r="AE318" s="13"/>
      <c r="AT318" s="276" t="s">
        <v>271</v>
      </c>
      <c r="AU318" s="276" t="s">
        <v>99</v>
      </c>
      <c r="AV318" s="13" t="s">
        <v>99</v>
      </c>
      <c r="AW318" s="13" t="s">
        <v>38</v>
      </c>
      <c r="AX318" s="13" t="s">
        <v>83</v>
      </c>
      <c r="AY318" s="276" t="s">
        <v>184</v>
      </c>
    </row>
    <row r="319" s="13" customFormat="1">
      <c r="A319" s="13"/>
      <c r="B319" s="266"/>
      <c r="C319" s="267"/>
      <c r="D319" s="258" t="s">
        <v>271</v>
      </c>
      <c r="E319" s="268" t="s">
        <v>1</v>
      </c>
      <c r="F319" s="269" t="s">
        <v>3233</v>
      </c>
      <c r="G319" s="267"/>
      <c r="H319" s="270">
        <v>287</v>
      </c>
      <c r="I319" s="271"/>
      <c r="J319" s="267"/>
      <c r="K319" s="267"/>
      <c r="L319" s="272"/>
      <c r="M319" s="273"/>
      <c r="N319" s="274"/>
      <c r="O319" s="274"/>
      <c r="P319" s="274"/>
      <c r="Q319" s="274"/>
      <c r="R319" s="274"/>
      <c r="S319" s="274"/>
      <c r="T319" s="275"/>
      <c r="U319" s="13"/>
      <c r="V319" s="13"/>
      <c r="W319" s="13"/>
      <c r="X319" s="13"/>
      <c r="Y319" s="13"/>
      <c r="Z319" s="13"/>
      <c r="AA319" s="13"/>
      <c r="AB319" s="13"/>
      <c r="AC319" s="13"/>
      <c r="AD319" s="13"/>
      <c r="AE319" s="13"/>
      <c r="AT319" s="276" t="s">
        <v>271</v>
      </c>
      <c r="AU319" s="276" t="s">
        <v>99</v>
      </c>
      <c r="AV319" s="13" t="s">
        <v>99</v>
      </c>
      <c r="AW319" s="13" t="s">
        <v>38</v>
      </c>
      <c r="AX319" s="13" t="s">
        <v>83</v>
      </c>
      <c r="AY319" s="276" t="s">
        <v>184</v>
      </c>
    </row>
    <row r="320" s="14" customFormat="1">
      <c r="A320" s="14"/>
      <c r="B320" s="277"/>
      <c r="C320" s="278"/>
      <c r="D320" s="258" t="s">
        <v>271</v>
      </c>
      <c r="E320" s="279" t="s">
        <v>1</v>
      </c>
      <c r="F320" s="280" t="s">
        <v>273</v>
      </c>
      <c r="G320" s="278"/>
      <c r="H320" s="281">
        <v>14607</v>
      </c>
      <c r="I320" s="282"/>
      <c r="J320" s="278"/>
      <c r="K320" s="278"/>
      <c r="L320" s="283"/>
      <c r="M320" s="284"/>
      <c r="N320" s="285"/>
      <c r="O320" s="285"/>
      <c r="P320" s="285"/>
      <c r="Q320" s="285"/>
      <c r="R320" s="285"/>
      <c r="S320" s="285"/>
      <c r="T320" s="286"/>
      <c r="U320" s="14"/>
      <c r="V320" s="14"/>
      <c r="W320" s="14"/>
      <c r="X320" s="14"/>
      <c r="Y320" s="14"/>
      <c r="Z320" s="14"/>
      <c r="AA320" s="14"/>
      <c r="AB320" s="14"/>
      <c r="AC320" s="14"/>
      <c r="AD320" s="14"/>
      <c r="AE320" s="14"/>
      <c r="AT320" s="287" t="s">
        <v>271</v>
      </c>
      <c r="AU320" s="287" t="s">
        <v>99</v>
      </c>
      <c r="AV320" s="14" t="s">
        <v>196</v>
      </c>
      <c r="AW320" s="14" t="s">
        <v>38</v>
      </c>
      <c r="AX320" s="14" t="s">
        <v>91</v>
      </c>
      <c r="AY320" s="287" t="s">
        <v>184</v>
      </c>
    </row>
    <row r="321" s="2" customFormat="1" ht="16.5" customHeight="1">
      <c r="A321" s="40"/>
      <c r="B321" s="41"/>
      <c r="C321" s="245" t="s">
        <v>700</v>
      </c>
      <c r="D321" s="245" t="s">
        <v>187</v>
      </c>
      <c r="E321" s="246" t="s">
        <v>2431</v>
      </c>
      <c r="F321" s="247" t="s">
        <v>3234</v>
      </c>
      <c r="G321" s="248" t="s">
        <v>1444</v>
      </c>
      <c r="H321" s="322"/>
      <c r="I321" s="250"/>
      <c r="J321" s="251">
        <f>ROUND(I321*H321,2)</f>
        <v>0</v>
      </c>
      <c r="K321" s="247" t="s">
        <v>191</v>
      </c>
      <c r="L321" s="46"/>
      <c r="M321" s="323" t="s">
        <v>1</v>
      </c>
      <c r="N321" s="324" t="s">
        <v>49</v>
      </c>
      <c r="O321" s="264"/>
      <c r="P321" s="325">
        <f>O321*H321</f>
        <v>0</v>
      </c>
      <c r="Q321" s="325">
        <v>0</v>
      </c>
      <c r="R321" s="325">
        <f>Q321*H321</f>
        <v>0</v>
      </c>
      <c r="S321" s="325">
        <v>0</v>
      </c>
      <c r="T321" s="326">
        <f>S321*H321</f>
        <v>0</v>
      </c>
      <c r="U321" s="40"/>
      <c r="V321" s="40"/>
      <c r="W321" s="40"/>
      <c r="X321" s="40"/>
      <c r="Y321" s="40"/>
      <c r="Z321" s="40"/>
      <c r="AA321" s="40"/>
      <c r="AB321" s="40"/>
      <c r="AC321" s="40"/>
      <c r="AD321" s="40"/>
      <c r="AE321" s="40"/>
      <c r="AR321" s="256" t="s">
        <v>332</v>
      </c>
      <c r="AT321" s="256" t="s">
        <v>187</v>
      </c>
      <c r="AU321" s="256" t="s">
        <v>99</v>
      </c>
      <c r="AY321" s="18" t="s">
        <v>184</v>
      </c>
      <c r="BE321" s="257">
        <f>IF(N321="základní",J321,0)</f>
        <v>0</v>
      </c>
      <c r="BF321" s="257">
        <f>IF(N321="snížená",J321,0)</f>
        <v>0</v>
      </c>
      <c r="BG321" s="257">
        <f>IF(N321="zákl. přenesená",J321,0)</f>
        <v>0</v>
      </c>
      <c r="BH321" s="257">
        <f>IF(N321="sníž. přenesená",J321,0)</f>
        <v>0</v>
      </c>
      <c r="BI321" s="257">
        <f>IF(N321="nulová",J321,0)</f>
        <v>0</v>
      </c>
      <c r="BJ321" s="18" t="s">
        <v>99</v>
      </c>
      <c r="BK321" s="257">
        <f>ROUND(I321*H321,2)</f>
        <v>0</v>
      </c>
      <c r="BL321" s="18" t="s">
        <v>332</v>
      </c>
      <c r="BM321" s="256" t="s">
        <v>3235</v>
      </c>
    </row>
    <row r="322" s="2" customFormat="1" ht="6.96" customHeight="1">
      <c r="A322" s="40"/>
      <c r="B322" s="68"/>
      <c r="C322" s="69"/>
      <c r="D322" s="69"/>
      <c r="E322" s="69"/>
      <c r="F322" s="69"/>
      <c r="G322" s="69"/>
      <c r="H322" s="69"/>
      <c r="I322" s="194"/>
      <c r="J322" s="69"/>
      <c r="K322" s="69"/>
      <c r="L322" s="46"/>
      <c r="M322" s="40"/>
      <c r="O322" s="40"/>
      <c r="P322" s="40"/>
      <c r="Q322" s="40"/>
      <c r="R322" s="40"/>
      <c r="S322" s="40"/>
      <c r="T322" s="40"/>
      <c r="U322" s="40"/>
      <c r="V322" s="40"/>
      <c r="W322" s="40"/>
      <c r="X322" s="40"/>
      <c r="Y322" s="40"/>
      <c r="Z322" s="40"/>
      <c r="AA322" s="40"/>
      <c r="AB322" s="40"/>
      <c r="AC322" s="40"/>
      <c r="AD322" s="40"/>
      <c r="AE322" s="40"/>
    </row>
  </sheetData>
  <sheetProtection sheet="1" autoFilter="0" formatColumns="0" formatRows="0" objects="1" scenarios="1" spinCount="100000" saltValue="Y1Miwsun6z8cJZVO6Wtn5G5gMuiFIdJTZ/Ixjbw1ecEKg2b4+MMRyoIT5qePt4iJ9b2x4GdklkFV6s1YBp/9Bg==" hashValue="GCf/C80HHsnUtDkbYvTF8p9KGULyaEje/uBU7MG/3TcFxdgBhovOiMbgSnTgw/xWM8fI0ErXecJI/B03qMxiZw==" algorithmName="SHA-512" password="E785"/>
  <autoFilter ref="C124:K321"/>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108</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3236</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14. 5. 2020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ROUND(J118,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ROUND((SUM(BE118:BE155)),  2)</f>
        <v>0</v>
      </c>
      <c r="G33" s="40"/>
      <c r="H33" s="40"/>
      <c r="I33" s="173">
        <v>0.20999999999999999</v>
      </c>
      <c r="J33" s="172">
        <f>ROUND(((SUM(BE118:BE155))*I33),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ROUND((SUM(BF118:BF155)),  2)</f>
        <v>0</v>
      </c>
      <c r="G34" s="40"/>
      <c r="H34" s="40"/>
      <c r="I34" s="173">
        <v>0.14999999999999999</v>
      </c>
      <c r="J34" s="172">
        <f>ROUND(((SUM(BF118:BF155))*I34),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ROUND((SUM(BG118:BG155)),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ROUND((SUM(BH118:BH155)),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ROUND((SUM(BI118:BI155)),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 xml:space="preserve">D.1.3 - Požárně bezpečnostní řešení </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14. 5. 2020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J118</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437</v>
      </c>
      <c r="E97" s="207"/>
      <c r="F97" s="207"/>
      <c r="G97" s="207"/>
      <c r="H97" s="207"/>
      <c r="I97" s="208"/>
      <c r="J97" s="209">
        <f>J119</f>
        <v>0</v>
      </c>
      <c r="K97" s="205"/>
      <c r="L97" s="210"/>
      <c r="S97" s="9"/>
      <c r="T97" s="9"/>
      <c r="U97" s="9"/>
      <c r="V97" s="9"/>
      <c r="W97" s="9"/>
      <c r="X97" s="9"/>
      <c r="Y97" s="9"/>
      <c r="Z97" s="9"/>
      <c r="AA97" s="9"/>
      <c r="AB97" s="9"/>
      <c r="AC97" s="9"/>
      <c r="AD97" s="9"/>
      <c r="AE97" s="9"/>
    </row>
    <row r="98" s="10" customFormat="1" ht="19.92" customHeight="1">
      <c r="A98" s="10"/>
      <c r="B98" s="211"/>
      <c r="C98" s="135"/>
      <c r="D98" s="212" t="s">
        <v>3237</v>
      </c>
      <c r="E98" s="213"/>
      <c r="F98" s="213"/>
      <c r="G98" s="213"/>
      <c r="H98" s="213"/>
      <c r="I98" s="214"/>
      <c r="J98" s="215">
        <f>J120</f>
        <v>0</v>
      </c>
      <c r="K98" s="135"/>
      <c r="L98" s="216"/>
      <c r="S98" s="10"/>
      <c r="T98" s="10"/>
      <c r="U98" s="10"/>
      <c r="V98" s="10"/>
      <c r="W98" s="10"/>
      <c r="X98" s="10"/>
      <c r="Y98" s="10"/>
      <c r="Z98" s="10"/>
      <c r="AA98" s="10"/>
      <c r="AB98" s="10"/>
      <c r="AC98" s="10"/>
      <c r="AD98" s="10"/>
      <c r="AE98" s="10"/>
    </row>
    <row r="99" s="2" customFormat="1" ht="21.84" customHeight="1">
      <c r="A99" s="40"/>
      <c r="B99" s="41"/>
      <c r="C99" s="42"/>
      <c r="D99" s="42"/>
      <c r="E99" s="42"/>
      <c r="F99" s="42"/>
      <c r="G99" s="42"/>
      <c r="H99" s="42"/>
      <c r="I99" s="156"/>
      <c r="J99" s="42"/>
      <c r="K99" s="42"/>
      <c r="L99" s="65"/>
      <c r="S99" s="40"/>
      <c r="T99" s="40"/>
      <c r="U99" s="40"/>
      <c r="V99" s="40"/>
      <c r="W99" s="40"/>
      <c r="X99" s="40"/>
      <c r="Y99" s="40"/>
      <c r="Z99" s="40"/>
      <c r="AA99" s="40"/>
      <c r="AB99" s="40"/>
      <c r="AC99" s="40"/>
      <c r="AD99" s="40"/>
      <c r="AE99" s="40"/>
    </row>
    <row r="100" s="2" customFormat="1" ht="6.96" customHeight="1">
      <c r="A100" s="40"/>
      <c r="B100" s="68"/>
      <c r="C100" s="69"/>
      <c r="D100" s="69"/>
      <c r="E100" s="69"/>
      <c r="F100" s="69"/>
      <c r="G100" s="69"/>
      <c r="H100" s="69"/>
      <c r="I100" s="194"/>
      <c r="J100" s="69"/>
      <c r="K100" s="69"/>
      <c r="L100" s="65"/>
      <c r="S100" s="40"/>
      <c r="T100" s="40"/>
      <c r="U100" s="40"/>
      <c r="V100" s="40"/>
      <c r="W100" s="40"/>
      <c r="X100" s="40"/>
      <c r="Y100" s="40"/>
      <c r="Z100" s="40"/>
      <c r="AA100" s="40"/>
      <c r="AB100" s="40"/>
      <c r="AC100" s="40"/>
      <c r="AD100" s="40"/>
      <c r="AE100" s="40"/>
    </row>
    <row r="104" s="2" customFormat="1" ht="6.96" customHeight="1">
      <c r="A104" s="40"/>
      <c r="B104" s="70"/>
      <c r="C104" s="71"/>
      <c r="D104" s="71"/>
      <c r="E104" s="71"/>
      <c r="F104" s="71"/>
      <c r="G104" s="71"/>
      <c r="H104" s="71"/>
      <c r="I104" s="197"/>
      <c r="J104" s="71"/>
      <c r="K104" s="71"/>
      <c r="L104" s="65"/>
      <c r="S104" s="40"/>
      <c r="T104" s="40"/>
      <c r="U104" s="40"/>
      <c r="V104" s="40"/>
      <c r="W104" s="40"/>
      <c r="X104" s="40"/>
      <c r="Y104" s="40"/>
      <c r="Z104" s="40"/>
      <c r="AA104" s="40"/>
      <c r="AB104" s="40"/>
      <c r="AC104" s="40"/>
      <c r="AD104" s="40"/>
      <c r="AE104" s="40"/>
    </row>
    <row r="105" s="2" customFormat="1" ht="24.96" customHeight="1">
      <c r="A105" s="40"/>
      <c r="B105" s="41"/>
      <c r="C105" s="24" t="s">
        <v>168</v>
      </c>
      <c r="D105" s="42"/>
      <c r="E105" s="42"/>
      <c r="F105" s="42"/>
      <c r="G105" s="42"/>
      <c r="H105" s="42"/>
      <c r="I105" s="156"/>
      <c r="J105" s="42"/>
      <c r="K105" s="42"/>
      <c r="L105" s="65"/>
      <c r="S105" s="40"/>
      <c r="T105" s="40"/>
      <c r="U105" s="40"/>
      <c r="V105" s="40"/>
      <c r="W105" s="40"/>
      <c r="X105" s="40"/>
      <c r="Y105" s="40"/>
      <c r="Z105" s="40"/>
      <c r="AA105" s="40"/>
      <c r="AB105" s="40"/>
      <c r="AC105" s="40"/>
      <c r="AD105" s="40"/>
      <c r="AE105" s="40"/>
    </row>
    <row r="106" s="2" customFormat="1" ht="6.96" customHeight="1">
      <c r="A106" s="40"/>
      <c r="B106" s="41"/>
      <c r="C106" s="42"/>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12" customHeight="1">
      <c r="A107" s="40"/>
      <c r="B107" s="41"/>
      <c r="C107" s="33" t="s">
        <v>16</v>
      </c>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6.5" customHeight="1">
      <c r="A108" s="40"/>
      <c r="B108" s="41"/>
      <c r="C108" s="42"/>
      <c r="D108" s="42"/>
      <c r="E108" s="198" t="str">
        <f>E7</f>
        <v>DOMOV PRO SENIORY ANTOŠOVICE</v>
      </c>
      <c r="F108" s="33"/>
      <c r="G108" s="33"/>
      <c r="H108" s="33"/>
      <c r="I108" s="156"/>
      <c r="J108" s="42"/>
      <c r="K108" s="42"/>
      <c r="L108" s="65"/>
      <c r="S108" s="40"/>
      <c r="T108" s="40"/>
      <c r="U108" s="40"/>
      <c r="V108" s="40"/>
      <c r="W108" s="40"/>
      <c r="X108" s="40"/>
      <c r="Y108" s="40"/>
      <c r="Z108" s="40"/>
      <c r="AA108" s="40"/>
      <c r="AB108" s="40"/>
      <c r="AC108" s="40"/>
      <c r="AD108" s="40"/>
      <c r="AE108" s="40"/>
    </row>
    <row r="109" s="2" customFormat="1" ht="12" customHeight="1">
      <c r="A109" s="40"/>
      <c r="B109" s="41"/>
      <c r="C109" s="33" t="s">
        <v>155</v>
      </c>
      <c r="D109" s="42"/>
      <c r="E109" s="42"/>
      <c r="F109" s="42"/>
      <c r="G109" s="42"/>
      <c r="H109" s="42"/>
      <c r="I109" s="156"/>
      <c r="J109" s="42"/>
      <c r="K109" s="42"/>
      <c r="L109" s="65"/>
      <c r="S109" s="40"/>
      <c r="T109" s="40"/>
      <c r="U109" s="40"/>
      <c r="V109" s="40"/>
      <c r="W109" s="40"/>
      <c r="X109" s="40"/>
      <c r="Y109" s="40"/>
      <c r="Z109" s="40"/>
      <c r="AA109" s="40"/>
      <c r="AB109" s="40"/>
      <c r="AC109" s="40"/>
      <c r="AD109" s="40"/>
      <c r="AE109" s="40"/>
    </row>
    <row r="110" s="2" customFormat="1" ht="16.5" customHeight="1">
      <c r="A110" s="40"/>
      <c r="B110" s="41"/>
      <c r="C110" s="42"/>
      <c r="D110" s="42"/>
      <c r="E110" s="78" t="str">
        <f>E9</f>
        <v xml:space="preserve">D.1.3 - Požárně bezpečnostní řešení </v>
      </c>
      <c r="F110" s="42"/>
      <c r="G110" s="42"/>
      <c r="H110" s="42"/>
      <c r="I110" s="156"/>
      <c r="J110" s="42"/>
      <c r="K110" s="42"/>
      <c r="L110" s="65"/>
      <c r="S110" s="40"/>
      <c r="T110" s="40"/>
      <c r="U110" s="40"/>
      <c r="V110" s="40"/>
      <c r="W110" s="40"/>
      <c r="X110" s="40"/>
      <c r="Y110" s="40"/>
      <c r="Z110" s="40"/>
      <c r="AA110" s="40"/>
      <c r="AB110" s="40"/>
      <c r="AC110" s="40"/>
      <c r="AD110" s="40"/>
      <c r="AE110" s="40"/>
    </row>
    <row r="111" s="2" customFormat="1" ht="6.96" customHeight="1">
      <c r="A111" s="40"/>
      <c r="B111" s="41"/>
      <c r="C111" s="42"/>
      <c r="D111" s="42"/>
      <c r="E111" s="42"/>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22</v>
      </c>
      <c r="D112" s="42"/>
      <c r="E112" s="42"/>
      <c r="F112" s="28" t="str">
        <f>F12</f>
        <v>p.č.. 1, 3/1, 3/2, A 4/1 V K. Ú. ANTOŠOVICE</v>
      </c>
      <c r="G112" s="42"/>
      <c r="H112" s="42"/>
      <c r="I112" s="158" t="s">
        <v>24</v>
      </c>
      <c r="J112" s="81" t="str">
        <f>IF(J12="","",J12)</f>
        <v>14. 5. 2020</v>
      </c>
      <c r="K112" s="42"/>
      <c r="L112" s="65"/>
      <c r="S112" s="40"/>
      <c r="T112" s="40"/>
      <c r="U112" s="40"/>
      <c r="V112" s="40"/>
      <c r="W112" s="40"/>
      <c r="X112" s="40"/>
      <c r="Y112" s="40"/>
      <c r="Z112" s="40"/>
      <c r="AA112" s="40"/>
      <c r="AB112" s="40"/>
      <c r="AC112" s="40"/>
      <c r="AD112" s="40"/>
      <c r="AE112" s="40"/>
    </row>
    <row r="113" s="2" customFormat="1" ht="6.96" customHeight="1">
      <c r="A113" s="40"/>
      <c r="B113" s="41"/>
      <c r="C113" s="42"/>
      <c r="D113" s="42"/>
      <c r="E113" s="42"/>
      <c r="F113" s="42"/>
      <c r="G113" s="42"/>
      <c r="H113" s="42"/>
      <c r="I113" s="156"/>
      <c r="J113" s="42"/>
      <c r="K113" s="42"/>
      <c r="L113" s="65"/>
      <c r="S113" s="40"/>
      <c r="T113" s="40"/>
      <c r="U113" s="40"/>
      <c r="V113" s="40"/>
      <c r="W113" s="40"/>
      <c r="X113" s="40"/>
      <c r="Y113" s="40"/>
      <c r="Z113" s="40"/>
      <c r="AA113" s="40"/>
      <c r="AB113" s="40"/>
      <c r="AC113" s="40"/>
      <c r="AD113" s="40"/>
      <c r="AE113" s="40"/>
    </row>
    <row r="114" s="2" customFormat="1" ht="25.65" customHeight="1">
      <c r="A114" s="40"/>
      <c r="B114" s="41"/>
      <c r="C114" s="33" t="s">
        <v>30</v>
      </c>
      <c r="D114" s="42"/>
      <c r="E114" s="42"/>
      <c r="F114" s="28" t="str">
        <f>E15</f>
        <v>Statutární město Ostrava, MOb Slezská Ostrava</v>
      </c>
      <c r="G114" s="42"/>
      <c r="H114" s="42"/>
      <c r="I114" s="158" t="s">
        <v>36</v>
      </c>
      <c r="J114" s="38" t="str">
        <f>E21</f>
        <v>Master Design s.r.o.</v>
      </c>
      <c r="K114" s="42"/>
      <c r="L114" s="65"/>
      <c r="S114" s="40"/>
      <c r="T114" s="40"/>
      <c r="U114" s="40"/>
      <c r="V114" s="40"/>
      <c r="W114" s="40"/>
      <c r="X114" s="40"/>
      <c r="Y114" s="40"/>
      <c r="Z114" s="40"/>
      <c r="AA114" s="40"/>
      <c r="AB114" s="40"/>
      <c r="AC114" s="40"/>
      <c r="AD114" s="40"/>
      <c r="AE114" s="40"/>
    </row>
    <row r="115" s="2" customFormat="1" ht="15.15" customHeight="1">
      <c r="A115" s="40"/>
      <c r="B115" s="41"/>
      <c r="C115" s="33" t="s">
        <v>34</v>
      </c>
      <c r="D115" s="42"/>
      <c r="E115" s="42"/>
      <c r="F115" s="28" t="str">
        <f>IF(E18="","",E18)</f>
        <v>Vyplň údaj</v>
      </c>
      <c r="G115" s="42"/>
      <c r="H115" s="42"/>
      <c r="I115" s="158" t="s">
        <v>39</v>
      </c>
      <c r="J115" s="38" t="str">
        <f>E24</f>
        <v xml:space="preserve"> </v>
      </c>
      <c r="K115" s="42"/>
      <c r="L115" s="65"/>
      <c r="S115" s="40"/>
      <c r="T115" s="40"/>
      <c r="U115" s="40"/>
      <c r="V115" s="40"/>
      <c r="W115" s="40"/>
      <c r="X115" s="40"/>
      <c r="Y115" s="40"/>
      <c r="Z115" s="40"/>
      <c r="AA115" s="40"/>
      <c r="AB115" s="40"/>
      <c r="AC115" s="40"/>
      <c r="AD115" s="40"/>
      <c r="AE115" s="40"/>
    </row>
    <row r="116" s="2" customFormat="1" ht="10.32"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11" customFormat="1" ht="29.28" customHeight="1">
      <c r="A117" s="217"/>
      <c r="B117" s="218"/>
      <c r="C117" s="219" t="s">
        <v>169</v>
      </c>
      <c r="D117" s="220" t="s">
        <v>68</v>
      </c>
      <c r="E117" s="220" t="s">
        <v>64</v>
      </c>
      <c r="F117" s="220" t="s">
        <v>65</v>
      </c>
      <c r="G117" s="220" t="s">
        <v>170</v>
      </c>
      <c r="H117" s="220" t="s">
        <v>171</v>
      </c>
      <c r="I117" s="221" t="s">
        <v>172</v>
      </c>
      <c r="J117" s="220" t="s">
        <v>159</v>
      </c>
      <c r="K117" s="222" t="s">
        <v>173</v>
      </c>
      <c r="L117" s="223"/>
      <c r="M117" s="102" t="s">
        <v>1</v>
      </c>
      <c r="N117" s="103" t="s">
        <v>47</v>
      </c>
      <c r="O117" s="103" t="s">
        <v>174</v>
      </c>
      <c r="P117" s="103" t="s">
        <v>175</v>
      </c>
      <c r="Q117" s="103" t="s">
        <v>176</v>
      </c>
      <c r="R117" s="103" t="s">
        <v>177</v>
      </c>
      <c r="S117" s="103" t="s">
        <v>178</v>
      </c>
      <c r="T117" s="104" t="s">
        <v>179</v>
      </c>
      <c r="U117" s="217"/>
      <c r="V117" s="217"/>
      <c r="W117" s="217"/>
      <c r="X117" s="217"/>
      <c r="Y117" s="217"/>
      <c r="Z117" s="217"/>
      <c r="AA117" s="217"/>
      <c r="AB117" s="217"/>
      <c r="AC117" s="217"/>
      <c r="AD117" s="217"/>
      <c r="AE117" s="217"/>
    </row>
    <row r="118" s="2" customFormat="1" ht="22.8" customHeight="1">
      <c r="A118" s="40"/>
      <c r="B118" s="41"/>
      <c r="C118" s="109" t="s">
        <v>180</v>
      </c>
      <c r="D118" s="42"/>
      <c r="E118" s="42"/>
      <c r="F118" s="42"/>
      <c r="G118" s="42"/>
      <c r="H118" s="42"/>
      <c r="I118" s="156"/>
      <c r="J118" s="224">
        <f>BK118</f>
        <v>0</v>
      </c>
      <c r="K118" s="42"/>
      <c r="L118" s="46"/>
      <c r="M118" s="105"/>
      <c r="N118" s="225"/>
      <c r="O118" s="106"/>
      <c r="P118" s="226">
        <f>P119</f>
        <v>0</v>
      </c>
      <c r="Q118" s="106"/>
      <c r="R118" s="226">
        <f>R119</f>
        <v>0</v>
      </c>
      <c r="S118" s="106"/>
      <c r="T118" s="227">
        <f>T119</f>
        <v>0</v>
      </c>
      <c r="U118" s="40"/>
      <c r="V118" s="40"/>
      <c r="W118" s="40"/>
      <c r="X118" s="40"/>
      <c r="Y118" s="40"/>
      <c r="Z118" s="40"/>
      <c r="AA118" s="40"/>
      <c r="AB118" s="40"/>
      <c r="AC118" s="40"/>
      <c r="AD118" s="40"/>
      <c r="AE118" s="40"/>
      <c r="AT118" s="18" t="s">
        <v>82</v>
      </c>
      <c r="AU118" s="18" t="s">
        <v>161</v>
      </c>
      <c r="BK118" s="228">
        <f>BK119</f>
        <v>0</v>
      </c>
    </row>
    <row r="119" s="12" customFormat="1" ht="25.92" customHeight="1">
      <c r="A119" s="12"/>
      <c r="B119" s="229"/>
      <c r="C119" s="230"/>
      <c r="D119" s="231" t="s">
        <v>82</v>
      </c>
      <c r="E119" s="232" t="s">
        <v>2686</v>
      </c>
      <c r="F119" s="232" t="s">
        <v>2686</v>
      </c>
      <c r="G119" s="230"/>
      <c r="H119" s="230"/>
      <c r="I119" s="233"/>
      <c r="J119" s="234">
        <f>BK119</f>
        <v>0</v>
      </c>
      <c r="K119" s="230"/>
      <c r="L119" s="235"/>
      <c r="M119" s="236"/>
      <c r="N119" s="237"/>
      <c r="O119" s="237"/>
      <c r="P119" s="238">
        <f>P120</f>
        <v>0</v>
      </c>
      <c r="Q119" s="237"/>
      <c r="R119" s="238">
        <f>R120</f>
        <v>0</v>
      </c>
      <c r="S119" s="237"/>
      <c r="T119" s="239">
        <f>T120</f>
        <v>0</v>
      </c>
      <c r="U119" s="12"/>
      <c r="V119" s="12"/>
      <c r="W119" s="12"/>
      <c r="X119" s="12"/>
      <c r="Y119" s="12"/>
      <c r="Z119" s="12"/>
      <c r="AA119" s="12"/>
      <c r="AB119" s="12"/>
      <c r="AC119" s="12"/>
      <c r="AD119" s="12"/>
      <c r="AE119" s="12"/>
      <c r="AR119" s="240" t="s">
        <v>196</v>
      </c>
      <c r="AT119" s="241" t="s">
        <v>82</v>
      </c>
      <c r="AU119" s="241" t="s">
        <v>83</v>
      </c>
      <c r="AY119" s="240" t="s">
        <v>184</v>
      </c>
      <c r="BK119" s="242">
        <f>BK120</f>
        <v>0</v>
      </c>
    </row>
    <row r="120" s="12" customFormat="1" ht="22.8" customHeight="1">
      <c r="A120" s="12"/>
      <c r="B120" s="229"/>
      <c r="C120" s="230"/>
      <c r="D120" s="231" t="s">
        <v>82</v>
      </c>
      <c r="E120" s="243" t="s">
        <v>3238</v>
      </c>
      <c r="F120" s="243" t="s">
        <v>107</v>
      </c>
      <c r="G120" s="230"/>
      <c r="H120" s="230"/>
      <c r="I120" s="233"/>
      <c r="J120" s="244">
        <f>BK120</f>
        <v>0</v>
      </c>
      <c r="K120" s="230"/>
      <c r="L120" s="235"/>
      <c r="M120" s="236"/>
      <c r="N120" s="237"/>
      <c r="O120" s="237"/>
      <c r="P120" s="238">
        <f>SUM(P121:P155)</f>
        <v>0</v>
      </c>
      <c r="Q120" s="237"/>
      <c r="R120" s="238">
        <f>SUM(R121:R155)</f>
        <v>0</v>
      </c>
      <c r="S120" s="237"/>
      <c r="T120" s="239">
        <f>SUM(T121:T155)</f>
        <v>0</v>
      </c>
      <c r="U120" s="12"/>
      <c r="V120" s="12"/>
      <c r="W120" s="12"/>
      <c r="X120" s="12"/>
      <c r="Y120" s="12"/>
      <c r="Z120" s="12"/>
      <c r="AA120" s="12"/>
      <c r="AB120" s="12"/>
      <c r="AC120" s="12"/>
      <c r="AD120" s="12"/>
      <c r="AE120" s="12"/>
      <c r="AR120" s="240" t="s">
        <v>196</v>
      </c>
      <c r="AT120" s="241" t="s">
        <v>82</v>
      </c>
      <c r="AU120" s="241" t="s">
        <v>91</v>
      </c>
      <c r="AY120" s="240" t="s">
        <v>184</v>
      </c>
      <c r="BK120" s="242">
        <f>SUM(BK121:BK155)</f>
        <v>0</v>
      </c>
    </row>
    <row r="121" s="2" customFormat="1" ht="16.5" customHeight="1">
      <c r="A121" s="40"/>
      <c r="B121" s="41"/>
      <c r="C121" s="245" t="s">
        <v>91</v>
      </c>
      <c r="D121" s="245" t="s">
        <v>187</v>
      </c>
      <c r="E121" s="246" t="s">
        <v>3239</v>
      </c>
      <c r="F121" s="247" t="s">
        <v>3240</v>
      </c>
      <c r="G121" s="248" t="s">
        <v>1882</v>
      </c>
      <c r="H121" s="249">
        <v>5</v>
      </c>
      <c r="I121" s="250"/>
      <c r="J121" s="251">
        <f>ROUND(I121*H121,2)</f>
        <v>0</v>
      </c>
      <c r="K121" s="247" t="s">
        <v>284</v>
      </c>
      <c r="L121" s="46"/>
      <c r="M121" s="252" t="s">
        <v>1</v>
      </c>
      <c r="N121" s="253" t="s">
        <v>49</v>
      </c>
      <c r="O121" s="93"/>
      <c r="P121" s="254">
        <f>O121*H121</f>
        <v>0</v>
      </c>
      <c r="Q121" s="254">
        <v>0</v>
      </c>
      <c r="R121" s="254">
        <f>Q121*H121</f>
        <v>0</v>
      </c>
      <c r="S121" s="254">
        <v>0</v>
      </c>
      <c r="T121" s="255">
        <f>S121*H121</f>
        <v>0</v>
      </c>
      <c r="U121" s="40"/>
      <c r="V121" s="40"/>
      <c r="W121" s="40"/>
      <c r="X121" s="40"/>
      <c r="Y121" s="40"/>
      <c r="Z121" s="40"/>
      <c r="AA121" s="40"/>
      <c r="AB121" s="40"/>
      <c r="AC121" s="40"/>
      <c r="AD121" s="40"/>
      <c r="AE121" s="40"/>
      <c r="AR121" s="256" t="s">
        <v>196</v>
      </c>
      <c r="AT121" s="256" t="s">
        <v>187</v>
      </c>
      <c r="AU121" s="256" t="s">
        <v>99</v>
      </c>
      <c r="AY121" s="18" t="s">
        <v>184</v>
      </c>
      <c r="BE121" s="257">
        <f>IF(N121="základní",J121,0)</f>
        <v>0</v>
      </c>
      <c r="BF121" s="257">
        <f>IF(N121="snížená",J121,0)</f>
        <v>0</v>
      </c>
      <c r="BG121" s="257">
        <f>IF(N121="zákl. přenesená",J121,0)</f>
        <v>0</v>
      </c>
      <c r="BH121" s="257">
        <f>IF(N121="sníž. přenesená",J121,0)</f>
        <v>0</v>
      </c>
      <c r="BI121" s="257">
        <f>IF(N121="nulová",J121,0)</f>
        <v>0</v>
      </c>
      <c r="BJ121" s="18" t="s">
        <v>99</v>
      </c>
      <c r="BK121" s="257">
        <f>ROUND(I121*H121,2)</f>
        <v>0</v>
      </c>
      <c r="BL121" s="18" t="s">
        <v>196</v>
      </c>
      <c r="BM121" s="256" t="s">
        <v>3241</v>
      </c>
    </row>
    <row r="122" s="2" customFormat="1">
      <c r="A122" s="40"/>
      <c r="B122" s="41"/>
      <c r="C122" s="42"/>
      <c r="D122" s="258" t="s">
        <v>194</v>
      </c>
      <c r="E122" s="42"/>
      <c r="F122" s="259" t="s">
        <v>3242</v>
      </c>
      <c r="G122" s="42"/>
      <c r="H122" s="42"/>
      <c r="I122" s="156"/>
      <c r="J122" s="42"/>
      <c r="K122" s="42"/>
      <c r="L122" s="46"/>
      <c r="M122" s="260"/>
      <c r="N122" s="261"/>
      <c r="O122" s="93"/>
      <c r="P122" s="93"/>
      <c r="Q122" s="93"/>
      <c r="R122" s="93"/>
      <c r="S122" s="93"/>
      <c r="T122" s="94"/>
      <c r="U122" s="40"/>
      <c r="V122" s="40"/>
      <c r="W122" s="40"/>
      <c r="X122" s="40"/>
      <c r="Y122" s="40"/>
      <c r="Z122" s="40"/>
      <c r="AA122" s="40"/>
      <c r="AB122" s="40"/>
      <c r="AC122" s="40"/>
      <c r="AD122" s="40"/>
      <c r="AE122" s="40"/>
      <c r="AT122" s="18" t="s">
        <v>194</v>
      </c>
      <c r="AU122" s="18" t="s">
        <v>99</v>
      </c>
    </row>
    <row r="123" s="15" customFormat="1">
      <c r="A123" s="15"/>
      <c r="B123" s="288"/>
      <c r="C123" s="289"/>
      <c r="D123" s="258" t="s">
        <v>271</v>
      </c>
      <c r="E123" s="290" t="s">
        <v>1</v>
      </c>
      <c r="F123" s="291" t="s">
        <v>3243</v>
      </c>
      <c r="G123" s="289"/>
      <c r="H123" s="290" t="s">
        <v>1</v>
      </c>
      <c r="I123" s="292"/>
      <c r="J123" s="289"/>
      <c r="K123" s="289"/>
      <c r="L123" s="293"/>
      <c r="M123" s="294"/>
      <c r="N123" s="295"/>
      <c r="O123" s="295"/>
      <c r="P123" s="295"/>
      <c r="Q123" s="295"/>
      <c r="R123" s="295"/>
      <c r="S123" s="295"/>
      <c r="T123" s="296"/>
      <c r="U123" s="15"/>
      <c r="V123" s="15"/>
      <c r="W123" s="15"/>
      <c r="X123" s="15"/>
      <c r="Y123" s="15"/>
      <c r="Z123" s="15"/>
      <c r="AA123" s="15"/>
      <c r="AB123" s="15"/>
      <c r="AC123" s="15"/>
      <c r="AD123" s="15"/>
      <c r="AE123" s="15"/>
      <c r="AT123" s="297" t="s">
        <v>271</v>
      </c>
      <c r="AU123" s="297" t="s">
        <v>99</v>
      </c>
      <c r="AV123" s="15" t="s">
        <v>91</v>
      </c>
      <c r="AW123" s="15" t="s">
        <v>38</v>
      </c>
      <c r="AX123" s="15" t="s">
        <v>83</v>
      </c>
      <c r="AY123" s="297" t="s">
        <v>184</v>
      </c>
    </row>
    <row r="124" s="15" customFormat="1">
      <c r="A124" s="15"/>
      <c r="B124" s="288"/>
      <c r="C124" s="289"/>
      <c r="D124" s="258" t="s">
        <v>271</v>
      </c>
      <c r="E124" s="290" t="s">
        <v>1</v>
      </c>
      <c r="F124" s="291" t="s">
        <v>3244</v>
      </c>
      <c r="G124" s="289"/>
      <c r="H124" s="290" t="s">
        <v>1</v>
      </c>
      <c r="I124" s="292"/>
      <c r="J124" s="289"/>
      <c r="K124" s="289"/>
      <c r="L124" s="293"/>
      <c r="M124" s="294"/>
      <c r="N124" s="295"/>
      <c r="O124" s="295"/>
      <c r="P124" s="295"/>
      <c r="Q124" s="295"/>
      <c r="R124" s="295"/>
      <c r="S124" s="295"/>
      <c r="T124" s="296"/>
      <c r="U124" s="15"/>
      <c r="V124" s="15"/>
      <c r="W124" s="15"/>
      <c r="X124" s="15"/>
      <c r="Y124" s="15"/>
      <c r="Z124" s="15"/>
      <c r="AA124" s="15"/>
      <c r="AB124" s="15"/>
      <c r="AC124" s="15"/>
      <c r="AD124" s="15"/>
      <c r="AE124" s="15"/>
      <c r="AT124" s="297" t="s">
        <v>271</v>
      </c>
      <c r="AU124" s="297" t="s">
        <v>99</v>
      </c>
      <c r="AV124" s="15" t="s">
        <v>91</v>
      </c>
      <c r="AW124" s="15" t="s">
        <v>38</v>
      </c>
      <c r="AX124" s="15" t="s">
        <v>83</v>
      </c>
      <c r="AY124" s="297" t="s">
        <v>184</v>
      </c>
    </row>
    <row r="125" s="13" customFormat="1">
      <c r="A125" s="13"/>
      <c r="B125" s="266"/>
      <c r="C125" s="267"/>
      <c r="D125" s="258" t="s">
        <v>271</v>
      </c>
      <c r="E125" s="268" t="s">
        <v>1</v>
      </c>
      <c r="F125" s="269" t="s">
        <v>3245</v>
      </c>
      <c r="G125" s="267"/>
      <c r="H125" s="270">
        <v>2</v>
      </c>
      <c r="I125" s="271"/>
      <c r="J125" s="267"/>
      <c r="K125" s="267"/>
      <c r="L125" s="272"/>
      <c r="M125" s="273"/>
      <c r="N125" s="274"/>
      <c r="O125" s="274"/>
      <c r="P125" s="274"/>
      <c r="Q125" s="274"/>
      <c r="R125" s="274"/>
      <c r="S125" s="274"/>
      <c r="T125" s="275"/>
      <c r="U125" s="13"/>
      <c r="V125" s="13"/>
      <c r="W125" s="13"/>
      <c r="X125" s="13"/>
      <c r="Y125" s="13"/>
      <c r="Z125" s="13"/>
      <c r="AA125" s="13"/>
      <c r="AB125" s="13"/>
      <c r="AC125" s="13"/>
      <c r="AD125" s="13"/>
      <c r="AE125" s="13"/>
      <c r="AT125" s="276" t="s">
        <v>271</v>
      </c>
      <c r="AU125" s="276" t="s">
        <v>99</v>
      </c>
      <c r="AV125" s="13" t="s">
        <v>99</v>
      </c>
      <c r="AW125" s="13" t="s">
        <v>38</v>
      </c>
      <c r="AX125" s="13" t="s">
        <v>83</v>
      </c>
      <c r="AY125" s="276" t="s">
        <v>184</v>
      </c>
    </row>
    <row r="126" s="13" customFormat="1">
      <c r="A126" s="13"/>
      <c r="B126" s="266"/>
      <c r="C126" s="267"/>
      <c r="D126" s="258" t="s">
        <v>271</v>
      </c>
      <c r="E126" s="268" t="s">
        <v>1</v>
      </c>
      <c r="F126" s="269" t="s">
        <v>3246</v>
      </c>
      <c r="G126" s="267"/>
      <c r="H126" s="270">
        <v>1</v>
      </c>
      <c r="I126" s="271"/>
      <c r="J126" s="267"/>
      <c r="K126" s="267"/>
      <c r="L126" s="272"/>
      <c r="M126" s="273"/>
      <c r="N126" s="274"/>
      <c r="O126" s="274"/>
      <c r="P126" s="274"/>
      <c r="Q126" s="274"/>
      <c r="R126" s="274"/>
      <c r="S126" s="274"/>
      <c r="T126" s="275"/>
      <c r="U126" s="13"/>
      <c r="V126" s="13"/>
      <c r="W126" s="13"/>
      <c r="X126" s="13"/>
      <c r="Y126" s="13"/>
      <c r="Z126" s="13"/>
      <c r="AA126" s="13"/>
      <c r="AB126" s="13"/>
      <c r="AC126" s="13"/>
      <c r="AD126" s="13"/>
      <c r="AE126" s="13"/>
      <c r="AT126" s="276" t="s">
        <v>271</v>
      </c>
      <c r="AU126" s="276" t="s">
        <v>99</v>
      </c>
      <c r="AV126" s="13" t="s">
        <v>99</v>
      </c>
      <c r="AW126" s="13" t="s">
        <v>38</v>
      </c>
      <c r="AX126" s="13" t="s">
        <v>83</v>
      </c>
      <c r="AY126" s="276" t="s">
        <v>184</v>
      </c>
    </row>
    <row r="127" s="13" customFormat="1">
      <c r="A127" s="13"/>
      <c r="B127" s="266"/>
      <c r="C127" s="267"/>
      <c r="D127" s="258" t="s">
        <v>271</v>
      </c>
      <c r="E127" s="268" t="s">
        <v>1</v>
      </c>
      <c r="F127" s="269" t="s">
        <v>3247</v>
      </c>
      <c r="G127" s="267"/>
      <c r="H127" s="270">
        <v>1</v>
      </c>
      <c r="I127" s="271"/>
      <c r="J127" s="267"/>
      <c r="K127" s="267"/>
      <c r="L127" s="272"/>
      <c r="M127" s="273"/>
      <c r="N127" s="274"/>
      <c r="O127" s="274"/>
      <c r="P127" s="274"/>
      <c r="Q127" s="274"/>
      <c r="R127" s="274"/>
      <c r="S127" s="274"/>
      <c r="T127" s="275"/>
      <c r="U127" s="13"/>
      <c r="V127" s="13"/>
      <c r="W127" s="13"/>
      <c r="X127" s="13"/>
      <c r="Y127" s="13"/>
      <c r="Z127" s="13"/>
      <c r="AA127" s="13"/>
      <c r="AB127" s="13"/>
      <c r="AC127" s="13"/>
      <c r="AD127" s="13"/>
      <c r="AE127" s="13"/>
      <c r="AT127" s="276" t="s">
        <v>271</v>
      </c>
      <c r="AU127" s="276" t="s">
        <v>99</v>
      </c>
      <c r="AV127" s="13" t="s">
        <v>99</v>
      </c>
      <c r="AW127" s="13" t="s">
        <v>38</v>
      </c>
      <c r="AX127" s="13" t="s">
        <v>83</v>
      </c>
      <c r="AY127" s="276" t="s">
        <v>184</v>
      </c>
    </row>
    <row r="128" s="13" customFormat="1">
      <c r="A128" s="13"/>
      <c r="B128" s="266"/>
      <c r="C128" s="267"/>
      <c r="D128" s="258" t="s">
        <v>271</v>
      </c>
      <c r="E128" s="268" t="s">
        <v>1</v>
      </c>
      <c r="F128" s="269" t="s">
        <v>3248</v>
      </c>
      <c r="G128" s="267"/>
      <c r="H128" s="270">
        <v>1</v>
      </c>
      <c r="I128" s="271"/>
      <c r="J128" s="267"/>
      <c r="K128" s="267"/>
      <c r="L128" s="272"/>
      <c r="M128" s="273"/>
      <c r="N128" s="274"/>
      <c r="O128" s="274"/>
      <c r="P128" s="274"/>
      <c r="Q128" s="274"/>
      <c r="R128" s="274"/>
      <c r="S128" s="274"/>
      <c r="T128" s="275"/>
      <c r="U128" s="13"/>
      <c r="V128" s="13"/>
      <c r="W128" s="13"/>
      <c r="X128" s="13"/>
      <c r="Y128" s="13"/>
      <c r="Z128" s="13"/>
      <c r="AA128" s="13"/>
      <c r="AB128" s="13"/>
      <c r="AC128" s="13"/>
      <c r="AD128" s="13"/>
      <c r="AE128" s="13"/>
      <c r="AT128" s="276" t="s">
        <v>271</v>
      </c>
      <c r="AU128" s="276" t="s">
        <v>99</v>
      </c>
      <c r="AV128" s="13" t="s">
        <v>99</v>
      </c>
      <c r="AW128" s="13" t="s">
        <v>38</v>
      </c>
      <c r="AX128" s="13" t="s">
        <v>83</v>
      </c>
      <c r="AY128" s="276" t="s">
        <v>184</v>
      </c>
    </row>
    <row r="129" s="14" customFormat="1">
      <c r="A129" s="14"/>
      <c r="B129" s="277"/>
      <c r="C129" s="278"/>
      <c r="D129" s="258" t="s">
        <v>271</v>
      </c>
      <c r="E129" s="279" t="s">
        <v>1</v>
      </c>
      <c r="F129" s="280" t="s">
        <v>273</v>
      </c>
      <c r="G129" s="278"/>
      <c r="H129" s="281">
        <v>5</v>
      </c>
      <c r="I129" s="282"/>
      <c r="J129" s="278"/>
      <c r="K129" s="278"/>
      <c r="L129" s="283"/>
      <c r="M129" s="284"/>
      <c r="N129" s="285"/>
      <c r="O129" s="285"/>
      <c r="P129" s="285"/>
      <c r="Q129" s="285"/>
      <c r="R129" s="285"/>
      <c r="S129" s="285"/>
      <c r="T129" s="286"/>
      <c r="U129" s="14"/>
      <c r="V129" s="14"/>
      <c r="W129" s="14"/>
      <c r="X129" s="14"/>
      <c r="Y129" s="14"/>
      <c r="Z129" s="14"/>
      <c r="AA129" s="14"/>
      <c r="AB129" s="14"/>
      <c r="AC129" s="14"/>
      <c r="AD129" s="14"/>
      <c r="AE129" s="14"/>
      <c r="AT129" s="287" t="s">
        <v>271</v>
      </c>
      <c r="AU129" s="287" t="s">
        <v>99</v>
      </c>
      <c r="AV129" s="14" t="s">
        <v>196</v>
      </c>
      <c r="AW129" s="14" t="s">
        <v>38</v>
      </c>
      <c r="AX129" s="14" t="s">
        <v>91</v>
      </c>
      <c r="AY129" s="287" t="s">
        <v>184</v>
      </c>
    </row>
    <row r="130" s="2" customFormat="1" ht="16.5" customHeight="1">
      <c r="A130" s="40"/>
      <c r="B130" s="41"/>
      <c r="C130" s="245" t="s">
        <v>99</v>
      </c>
      <c r="D130" s="245" t="s">
        <v>187</v>
      </c>
      <c r="E130" s="246" t="s">
        <v>3249</v>
      </c>
      <c r="F130" s="247" t="s">
        <v>3250</v>
      </c>
      <c r="G130" s="248" t="s">
        <v>1882</v>
      </c>
      <c r="H130" s="249">
        <v>1</v>
      </c>
      <c r="I130" s="250"/>
      <c r="J130" s="251">
        <f>ROUND(I130*H130,2)</f>
        <v>0</v>
      </c>
      <c r="K130" s="247" t="s">
        <v>284</v>
      </c>
      <c r="L130" s="46"/>
      <c r="M130" s="252" t="s">
        <v>1</v>
      </c>
      <c r="N130" s="253" t="s">
        <v>49</v>
      </c>
      <c r="O130" s="93"/>
      <c r="P130" s="254">
        <f>O130*H130</f>
        <v>0</v>
      </c>
      <c r="Q130" s="254">
        <v>0</v>
      </c>
      <c r="R130" s="254">
        <f>Q130*H130</f>
        <v>0</v>
      </c>
      <c r="S130" s="254">
        <v>0</v>
      </c>
      <c r="T130" s="255">
        <f>S130*H130</f>
        <v>0</v>
      </c>
      <c r="U130" s="40"/>
      <c r="V130" s="40"/>
      <c r="W130" s="40"/>
      <c r="X130" s="40"/>
      <c r="Y130" s="40"/>
      <c r="Z130" s="40"/>
      <c r="AA130" s="40"/>
      <c r="AB130" s="40"/>
      <c r="AC130" s="40"/>
      <c r="AD130" s="40"/>
      <c r="AE130" s="40"/>
      <c r="AR130" s="256" t="s">
        <v>196</v>
      </c>
      <c r="AT130" s="256" t="s">
        <v>187</v>
      </c>
      <c r="AU130" s="256" t="s">
        <v>99</v>
      </c>
      <c r="AY130" s="18" t="s">
        <v>184</v>
      </c>
      <c r="BE130" s="257">
        <f>IF(N130="základní",J130,0)</f>
        <v>0</v>
      </c>
      <c r="BF130" s="257">
        <f>IF(N130="snížená",J130,0)</f>
        <v>0</v>
      </c>
      <c r="BG130" s="257">
        <f>IF(N130="zákl. přenesená",J130,0)</f>
        <v>0</v>
      </c>
      <c r="BH130" s="257">
        <f>IF(N130="sníž. přenesená",J130,0)</f>
        <v>0</v>
      </c>
      <c r="BI130" s="257">
        <f>IF(N130="nulová",J130,0)</f>
        <v>0</v>
      </c>
      <c r="BJ130" s="18" t="s">
        <v>99</v>
      </c>
      <c r="BK130" s="257">
        <f>ROUND(I130*H130,2)</f>
        <v>0</v>
      </c>
      <c r="BL130" s="18" t="s">
        <v>196</v>
      </c>
      <c r="BM130" s="256" t="s">
        <v>3251</v>
      </c>
    </row>
    <row r="131" s="2" customFormat="1">
      <c r="A131" s="40"/>
      <c r="B131" s="41"/>
      <c r="C131" s="42"/>
      <c r="D131" s="258" t="s">
        <v>194</v>
      </c>
      <c r="E131" s="42"/>
      <c r="F131" s="259" t="s">
        <v>3242</v>
      </c>
      <c r="G131" s="42"/>
      <c r="H131" s="42"/>
      <c r="I131" s="156"/>
      <c r="J131" s="42"/>
      <c r="K131" s="42"/>
      <c r="L131" s="46"/>
      <c r="M131" s="260"/>
      <c r="N131" s="261"/>
      <c r="O131" s="93"/>
      <c r="P131" s="93"/>
      <c r="Q131" s="93"/>
      <c r="R131" s="93"/>
      <c r="S131" s="93"/>
      <c r="T131" s="94"/>
      <c r="U131" s="40"/>
      <c r="V131" s="40"/>
      <c r="W131" s="40"/>
      <c r="X131" s="40"/>
      <c r="Y131" s="40"/>
      <c r="Z131" s="40"/>
      <c r="AA131" s="40"/>
      <c r="AB131" s="40"/>
      <c r="AC131" s="40"/>
      <c r="AD131" s="40"/>
      <c r="AE131" s="40"/>
      <c r="AT131" s="18" t="s">
        <v>194</v>
      </c>
      <c r="AU131" s="18" t="s">
        <v>99</v>
      </c>
    </row>
    <row r="132" s="15" customFormat="1">
      <c r="A132" s="15"/>
      <c r="B132" s="288"/>
      <c r="C132" s="289"/>
      <c r="D132" s="258" t="s">
        <v>271</v>
      </c>
      <c r="E132" s="290" t="s">
        <v>1</v>
      </c>
      <c r="F132" s="291" t="s">
        <v>3243</v>
      </c>
      <c r="G132" s="289"/>
      <c r="H132" s="290" t="s">
        <v>1</v>
      </c>
      <c r="I132" s="292"/>
      <c r="J132" s="289"/>
      <c r="K132" s="289"/>
      <c r="L132" s="293"/>
      <c r="M132" s="294"/>
      <c r="N132" s="295"/>
      <c r="O132" s="295"/>
      <c r="P132" s="295"/>
      <c r="Q132" s="295"/>
      <c r="R132" s="295"/>
      <c r="S132" s="295"/>
      <c r="T132" s="296"/>
      <c r="U132" s="15"/>
      <c r="V132" s="15"/>
      <c r="W132" s="15"/>
      <c r="X132" s="15"/>
      <c r="Y132" s="15"/>
      <c r="Z132" s="15"/>
      <c r="AA132" s="15"/>
      <c r="AB132" s="15"/>
      <c r="AC132" s="15"/>
      <c r="AD132" s="15"/>
      <c r="AE132" s="15"/>
      <c r="AT132" s="297" t="s">
        <v>271</v>
      </c>
      <c r="AU132" s="297" t="s">
        <v>99</v>
      </c>
      <c r="AV132" s="15" t="s">
        <v>91</v>
      </c>
      <c r="AW132" s="15" t="s">
        <v>38</v>
      </c>
      <c r="AX132" s="15" t="s">
        <v>83</v>
      </c>
      <c r="AY132" s="297" t="s">
        <v>184</v>
      </c>
    </row>
    <row r="133" s="15" customFormat="1">
      <c r="A133" s="15"/>
      <c r="B133" s="288"/>
      <c r="C133" s="289"/>
      <c r="D133" s="258" t="s">
        <v>271</v>
      </c>
      <c r="E133" s="290" t="s">
        <v>1</v>
      </c>
      <c r="F133" s="291" t="s">
        <v>3244</v>
      </c>
      <c r="G133" s="289"/>
      <c r="H133" s="290" t="s">
        <v>1</v>
      </c>
      <c r="I133" s="292"/>
      <c r="J133" s="289"/>
      <c r="K133" s="289"/>
      <c r="L133" s="293"/>
      <c r="M133" s="294"/>
      <c r="N133" s="295"/>
      <c r="O133" s="295"/>
      <c r="P133" s="295"/>
      <c r="Q133" s="295"/>
      <c r="R133" s="295"/>
      <c r="S133" s="295"/>
      <c r="T133" s="296"/>
      <c r="U133" s="15"/>
      <c r="V133" s="15"/>
      <c r="W133" s="15"/>
      <c r="X133" s="15"/>
      <c r="Y133" s="15"/>
      <c r="Z133" s="15"/>
      <c r="AA133" s="15"/>
      <c r="AB133" s="15"/>
      <c r="AC133" s="15"/>
      <c r="AD133" s="15"/>
      <c r="AE133" s="15"/>
      <c r="AT133" s="297" t="s">
        <v>271</v>
      </c>
      <c r="AU133" s="297" t="s">
        <v>99</v>
      </c>
      <c r="AV133" s="15" t="s">
        <v>91</v>
      </c>
      <c r="AW133" s="15" t="s">
        <v>38</v>
      </c>
      <c r="AX133" s="15" t="s">
        <v>83</v>
      </c>
      <c r="AY133" s="297" t="s">
        <v>184</v>
      </c>
    </row>
    <row r="134" s="13" customFormat="1">
      <c r="A134" s="13"/>
      <c r="B134" s="266"/>
      <c r="C134" s="267"/>
      <c r="D134" s="258" t="s">
        <v>271</v>
      </c>
      <c r="E134" s="268" t="s">
        <v>1</v>
      </c>
      <c r="F134" s="269" t="s">
        <v>3252</v>
      </c>
      <c r="G134" s="267"/>
      <c r="H134" s="270">
        <v>1</v>
      </c>
      <c r="I134" s="271"/>
      <c r="J134" s="267"/>
      <c r="K134" s="267"/>
      <c r="L134" s="272"/>
      <c r="M134" s="273"/>
      <c r="N134" s="274"/>
      <c r="O134" s="274"/>
      <c r="P134" s="274"/>
      <c r="Q134" s="274"/>
      <c r="R134" s="274"/>
      <c r="S134" s="274"/>
      <c r="T134" s="275"/>
      <c r="U134" s="13"/>
      <c r="V134" s="13"/>
      <c r="W134" s="13"/>
      <c r="X134" s="13"/>
      <c r="Y134" s="13"/>
      <c r="Z134" s="13"/>
      <c r="AA134" s="13"/>
      <c r="AB134" s="13"/>
      <c r="AC134" s="13"/>
      <c r="AD134" s="13"/>
      <c r="AE134" s="13"/>
      <c r="AT134" s="276" t="s">
        <v>271</v>
      </c>
      <c r="AU134" s="276" t="s">
        <v>99</v>
      </c>
      <c r="AV134" s="13" t="s">
        <v>99</v>
      </c>
      <c r="AW134" s="13" t="s">
        <v>38</v>
      </c>
      <c r="AX134" s="13" t="s">
        <v>83</v>
      </c>
      <c r="AY134" s="276" t="s">
        <v>184</v>
      </c>
    </row>
    <row r="135" s="15" customFormat="1">
      <c r="A135" s="15"/>
      <c r="B135" s="288"/>
      <c r="C135" s="289"/>
      <c r="D135" s="258" t="s">
        <v>271</v>
      </c>
      <c r="E135" s="290" t="s">
        <v>1</v>
      </c>
      <c r="F135" s="291" t="s">
        <v>3253</v>
      </c>
      <c r="G135" s="289"/>
      <c r="H135" s="290" t="s">
        <v>1</v>
      </c>
      <c r="I135" s="292"/>
      <c r="J135" s="289"/>
      <c r="K135" s="289"/>
      <c r="L135" s="293"/>
      <c r="M135" s="294"/>
      <c r="N135" s="295"/>
      <c r="O135" s="295"/>
      <c r="P135" s="295"/>
      <c r="Q135" s="295"/>
      <c r="R135" s="295"/>
      <c r="S135" s="295"/>
      <c r="T135" s="296"/>
      <c r="U135" s="15"/>
      <c r="V135" s="15"/>
      <c r="W135" s="15"/>
      <c r="X135" s="15"/>
      <c r="Y135" s="15"/>
      <c r="Z135" s="15"/>
      <c r="AA135" s="15"/>
      <c r="AB135" s="15"/>
      <c r="AC135" s="15"/>
      <c r="AD135" s="15"/>
      <c r="AE135" s="15"/>
      <c r="AT135" s="297" t="s">
        <v>271</v>
      </c>
      <c r="AU135" s="297" t="s">
        <v>99</v>
      </c>
      <c r="AV135" s="15" t="s">
        <v>91</v>
      </c>
      <c r="AW135" s="15" t="s">
        <v>38</v>
      </c>
      <c r="AX135" s="15" t="s">
        <v>83</v>
      </c>
      <c r="AY135" s="297" t="s">
        <v>184</v>
      </c>
    </row>
    <row r="136" s="15" customFormat="1">
      <c r="A136" s="15"/>
      <c r="B136" s="288"/>
      <c r="C136" s="289"/>
      <c r="D136" s="258" t="s">
        <v>271</v>
      </c>
      <c r="E136" s="290" t="s">
        <v>1</v>
      </c>
      <c r="F136" s="291" t="s">
        <v>3254</v>
      </c>
      <c r="G136" s="289"/>
      <c r="H136" s="290" t="s">
        <v>1</v>
      </c>
      <c r="I136" s="292"/>
      <c r="J136" s="289"/>
      <c r="K136" s="289"/>
      <c r="L136" s="293"/>
      <c r="M136" s="294"/>
      <c r="N136" s="295"/>
      <c r="O136" s="295"/>
      <c r="P136" s="295"/>
      <c r="Q136" s="295"/>
      <c r="R136" s="295"/>
      <c r="S136" s="295"/>
      <c r="T136" s="296"/>
      <c r="U136" s="15"/>
      <c r="V136" s="15"/>
      <c r="W136" s="15"/>
      <c r="X136" s="15"/>
      <c r="Y136" s="15"/>
      <c r="Z136" s="15"/>
      <c r="AA136" s="15"/>
      <c r="AB136" s="15"/>
      <c r="AC136" s="15"/>
      <c r="AD136" s="15"/>
      <c r="AE136" s="15"/>
      <c r="AT136" s="297" t="s">
        <v>271</v>
      </c>
      <c r="AU136" s="297" t="s">
        <v>99</v>
      </c>
      <c r="AV136" s="15" t="s">
        <v>91</v>
      </c>
      <c r="AW136" s="15" t="s">
        <v>38</v>
      </c>
      <c r="AX136" s="15" t="s">
        <v>83</v>
      </c>
      <c r="AY136" s="297" t="s">
        <v>184</v>
      </c>
    </row>
    <row r="137" s="15" customFormat="1">
      <c r="A137" s="15"/>
      <c r="B137" s="288"/>
      <c r="C137" s="289"/>
      <c r="D137" s="258" t="s">
        <v>271</v>
      </c>
      <c r="E137" s="290" t="s">
        <v>1</v>
      </c>
      <c r="F137" s="291" t="s">
        <v>3255</v>
      </c>
      <c r="G137" s="289"/>
      <c r="H137" s="290" t="s">
        <v>1</v>
      </c>
      <c r="I137" s="292"/>
      <c r="J137" s="289"/>
      <c r="K137" s="289"/>
      <c r="L137" s="293"/>
      <c r="M137" s="294"/>
      <c r="N137" s="295"/>
      <c r="O137" s="295"/>
      <c r="P137" s="295"/>
      <c r="Q137" s="295"/>
      <c r="R137" s="295"/>
      <c r="S137" s="295"/>
      <c r="T137" s="296"/>
      <c r="U137" s="15"/>
      <c r="V137" s="15"/>
      <c r="W137" s="15"/>
      <c r="X137" s="15"/>
      <c r="Y137" s="15"/>
      <c r="Z137" s="15"/>
      <c r="AA137" s="15"/>
      <c r="AB137" s="15"/>
      <c r="AC137" s="15"/>
      <c r="AD137" s="15"/>
      <c r="AE137" s="15"/>
      <c r="AT137" s="297" t="s">
        <v>271</v>
      </c>
      <c r="AU137" s="297" t="s">
        <v>99</v>
      </c>
      <c r="AV137" s="15" t="s">
        <v>91</v>
      </c>
      <c r="AW137" s="15" t="s">
        <v>38</v>
      </c>
      <c r="AX137" s="15" t="s">
        <v>83</v>
      </c>
      <c r="AY137" s="297" t="s">
        <v>184</v>
      </c>
    </row>
    <row r="138" s="14" customFormat="1">
      <c r="A138" s="14"/>
      <c r="B138" s="277"/>
      <c r="C138" s="278"/>
      <c r="D138" s="258" t="s">
        <v>271</v>
      </c>
      <c r="E138" s="279" t="s">
        <v>1</v>
      </c>
      <c r="F138" s="280" t="s">
        <v>273</v>
      </c>
      <c r="G138" s="278"/>
      <c r="H138" s="281">
        <v>1</v>
      </c>
      <c r="I138" s="282"/>
      <c r="J138" s="278"/>
      <c r="K138" s="278"/>
      <c r="L138" s="283"/>
      <c r="M138" s="284"/>
      <c r="N138" s="285"/>
      <c r="O138" s="285"/>
      <c r="P138" s="285"/>
      <c r="Q138" s="285"/>
      <c r="R138" s="285"/>
      <c r="S138" s="285"/>
      <c r="T138" s="286"/>
      <c r="U138" s="14"/>
      <c r="V138" s="14"/>
      <c r="W138" s="14"/>
      <c r="X138" s="14"/>
      <c r="Y138" s="14"/>
      <c r="Z138" s="14"/>
      <c r="AA138" s="14"/>
      <c r="AB138" s="14"/>
      <c r="AC138" s="14"/>
      <c r="AD138" s="14"/>
      <c r="AE138" s="14"/>
      <c r="AT138" s="287" t="s">
        <v>271</v>
      </c>
      <c r="AU138" s="287" t="s">
        <v>99</v>
      </c>
      <c r="AV138" s="14" t="s">
        <v>196</v>
      </c>
      <c r="AW138" s="14" t="s">
        <v>38</v>
      </c>
      <c r="AX138" s="14" t="s">
        <v>91</v>
      </c>
      <c r="AY138" s="287" t="s">
        <v>184</v>
      </c>
    </row>
    <row r="139" s="2" customFormat="1" ht="16.5" customHeight="1">
      <c r="A139" s="40"/>
      <c r="B139" s="41"/>
      <c r="C139" s="245" t="s">
        <v>278</v>
      </c>
      <c r="D139" s="245" t="s">
        <v>187</v>
      </c>
      <c r="E139" s="246" t="s">
        <v>3256</v>
      </c>
      <c r="F139" s="247" t="s">
        <v>3257</v>
      </c>
      <c r="G139" s="248" t="s">
        <v>1882</v>
      </c>
      <c r="H139" s="249">
        <v>12</v>
      </c>
      <c r="I139" s="250"/>
      <c r="J139" s="251">
        <f>ROUND(I139*H139,2)</f>
        <v>0</v>
      </c>
      <c r="K139" s="247" t="s">
        <v>284</v>
      </c>
      <c r="L139" s="46"/>
      <c r="M139" s="252" t="s">
        <v>1</v>
      </c>
      <c r="N139" s="253" t="s">
        <v>49</v>
      </c>
      <c r="O139" s="93"/>
      <c r="P139" s="254">
        <f>O139*H139</f>
        <v>0</v>
      </c>
      <c r="Q139" s="254">
        <v>0</v>
      </c>
      <c r="R139" s="254">
        <f>Q139*H139</f>
        <v>0</v>
      </c>
      <c r="S139" s="254">
        <v>0</v>
      </c>
      <c r="T139" s="255">
        <f>S139*H139</f>
        <v>0</v>
      </c>
      <c r="U139" s="40"/>
      <c r="V139" s="40"/>
      <c r="W139" s="40"/>
      <c r="X139" s="40"/>
      <c r="Y139" s="40"/>
      <c r="Z139" s="40"/>
      <c r="AA139" s="40"/>
      <c r="AB139" s="40"/>
      <c r="AC139" s="40"/>
      <c r="AD139" s="40"/>
      <c r="AE139" s="40"/>
      <c r="AR139" s="256" t="s">
        <v>196</v>
      </c>
      <c r="AT139" s="256" t="s">
        <v>187</v>
      </c>
      <c r="AU139" s="256" t="s">
        <v>99</v>
      </c>
      <c r="AY139" s="18" t="s">
        <v>184</v>
      </c>
      <c r="BE139" s="257">
        <f>IF(N139="základní",J139,0)</f>
        <v>0</v>
      </c>
      <c r="BF139" s="257">
        <f>IF(N139="snížená",J139,0)</f>
        <v>0</v>
      </c>
      <c r="BG139" s="257">
        <f>IF(N139="zákl. přenesená",J139,0)</f>
        <v>0</v>
      </c>
      <c r="BH139" s="257">
        <f>IF(N139="sníž. přenesená",J139,0)</f>
        <v>0</v>
      </c>
      <c r="BI139" s="257">
        <f>IF(N139="nulová",J139,0)</f>
        <v>0</v>
      </c>
      <c r="BJ139" s="18" t="s">
        <v>99</v>
      </c>
      <c r="BK139" s="257">
        <f>ROUND(I139*H139,2)</f>
        <v>0</v>
      </c>
      <c r="BL139" s="18" t="s">
        <v>196</v>
      </c>
      <c r="BM139" s="256" t="s">
        <v>3258</v>
      </c>
    </row>
    <row r="140" s="2" customFormat="1">
      <c r="A140" s="40"/>
      <c r="B140" s="41"/>
      <c r="C140" s="42"/>
      <c r="D140" s="258" t="s">
        <v>194</v>
      </c>
      <c r="E140" s="42"/>
      <c r="F140" s="259" t="s">
        <v>3242</v>
      </c>
      <c r="G140" s="42"/>
      <c r="H140" s="42"/>
      <c r="I140" s="156"/>
      <c r="J140" s="42"/>
      <c r="K140" s="42"/>
      <c r="L140" s="46"/>
      <c r="M140" s="260"/>
      <c r="N140" s="261"/>
      <c r="O140" s="93"/>
      <c r="P140" s="93"/>
      <c r="Q140" s="93"/>
      <c r="R140" s="93"/>
      <c r="S140" s="93"/>
      <c r="T140" s="94"/>
      <c r="U140" s="40"/>
      <c r="V140" s="40"/>
      <c r="W140" s="40"/>
      <c r="X140" s="40"/>
      <c r="Y140" s="40"/>
      <c r="Z140" s="40"/>
      <c r="AA140" s="40"/>
      <c r="AB140" s="40"/>
      <c r="AC140" s="40"/>
      <c r="AD140" s="40"/>
      <c r="AE140" s="40"/>
      <c r="AT140" s="18" t="s">
        <v>194</v>
      </c>
      <c r="AU140" s="18" t="s">
        <v>99</v>
      </c>
    </row>
    <row r="141" s="15" customFormat="1">
      <c r="A141" s="15"/>
      <c r="B141" s="288"/>
      <c r="C141" s="289"/>
      <c r="D141" s="258" t="s">
        <v>271</v>
      </c>
      <c r="E141" s="290" t="s">
        <v>1</v>
      </c>
      <c r="F141" s="291" t="s">
        <v>3243</v>
      </c>
      <c r="G141" s="289"/>
      <c r="H141" s="290" t="s">
        <v>1</v>
      </c>
      <c r="I141" s="292"/>
      <c r="J141" s="289"/>
      <c r="K141" s="289"/>
      <c r="L141" s="293"/>
      <c r="M141" s="294"/>
      <c r="N141" s="295"/>
      <c r="O141" s="295"/>
      <c r="P141" s="295"/>
      <c r="Q141" s="295"/>
      <c r="R141" s="295"/>
      <c r="S141" s="295"/>
      <c r="T141" s="296"/>
      <c r="U141" s="15"/>
      <c r="V141" s="15"/>
      <c r="W141" s="15"/>
      <c r="X141" s="15"/>
      <c r="Y141" s="15"/>
      <c r="Z141" s="15"/>
      <c r="AA141" s="15"/>
      <c r="AB141" s="15"/>
      <c r="AC141" s="15"/>
      <c r="AD141" s="15"/>
      <c r="AE141" s="15"/>
      <c r="AT141" s="297" t="s">
        <v>271</v>
      </c>
      <c r="AU141" s="297" t="s">
        <v>99</v>
      </c>
      <c r="AV141" s="15" t="s">
        <v>91</v>
      </c>
      <c r="AW141" s="15" t="s">
        <v>38</v>
      </c>
      <c r="AX141" s="15" t="s">
        <v>83</v>
      </c>
      <c r="AY141" s="297" t="s">
        <v>184</v>
      </c>
    </row>
    <row r="142" s="15" customFormat="1">
      <c r="A142" s="15"/>
      <c r="B142" s="288"/>
      <c r="C142" s="289"/>
      <c r="D142" s="258" t="s">
        <v>271</v>
      </c>
      <c r="E142" s="290" t="s">
        <v>1</v>
      </c>
      <c r="F142" s="291" t="s">
        <v>3244</v>
      </c>
      <c r="G142" s="289"/>
      <c r="H142" s="290" t="s">
        <v>1</v>
      </c>
      <c r="I142" s="292"/>
      <c r="J142" s="289"/>
      <c r="K142" s="289"/>
      <c r="L142" s="293"/>
      <c r="M142" s="294"/>
      <c r="N142" s="295"/>
      <c r="O142" s="295"/>
      <c r="P142" s="295"/>
      <c r="Q142" s="295"/>
      <c r="R142" s="295"/>
      <c r="S142" s="295"/>
      <c r="T142" s="296"/>
      <c r="U142" s="15"/>
      <c r="V142" s="15"/>
      <c r="W142" s="15"/>
      <c r="X142" s="15"/>
      <c r="Y142" s="15"/>
      <c r="Z142" s="15"/>
      <c r="AA142" s="15"/>
      <c r="AB142" s="15"/>
      <c r="AC142" s="15"/>
      <c r="AD142" s="15"/>
      <c r="AE142" s="15"/>
      <c r="AT142" s="297" t="s">
        <v>271</v>
      </c>
      <c r="AU142" s="297" t="s">
        <v>99</v>
      </c>
      <c r="AV142" s="15" t="s">
        <v>91</v>
      </c>
      <c r="AW142" s="15" t="s">
        <v>38</v>
      </c>
      <c r="AX142" s="15" t="s">
        <v>83</v>
      </c>
      <c r="AY142" s="297" t="s">
        <v>184</v>
      </c>
    </row>
    <row r="143" s="13" customFormat="1">
      <c r="A143" s="13"/>
      <c r="B143" s="266"/>
      <c r="C143" s="267"/>
      <c r="D143" s="258" t="s">
        <v>271</v>
      </c>
      <c r="E143" s="268" t="s">
        <v>1</v>
      </c>
      <c r="F143" s="269" t="s">
        <v>3259</v>
      </c>
      <c r="G143" s="267"/>
      <c r="H143" s="270">
        <v>3</v>
      </c>
      <c r="I143" s="271"/>
      <c r="J143" s="267"/>
      <c r="K143" s="267"/>
      <c r="L143" s="272"/>
      <c r="M143" s="273"/>
      <c r="N143" s="274"/>
      <c r="O143" s="274"/>
      <c r="P143" s="274"/>
      <c r="Q143" s="274"/>
      <c r="R143" s="274"/>
      <c r="S143" s="274"/>
      <c r="T143" s="275"/>
      <c r="U143" s="13"/>
      <c r="V143" s="13"/>
      <c r="W143" s="13"/>
      <c r="X143" s="13"/>
      <c r="Y143" s="13"/>
      <c r="Z143" s="13"/>
      <c r="AA143" s="13"/>
      <c r="AB143" s="13"/>
      <c r="AC143" s="13"/>
      <c r="AD143" s="13"/>
      <c r="AE143" s="13"/>
      <c r="AT143" s="276" t="s">
        <v>271</v>
      </c>
      <c r="AU143" s="276" t="s">
        <v>99</v>
      </c>
      <c r="AV143" s="13" t="s">
        <v>99</v>
      </c>
      <c r="AW143" s="13" t="s">
        <v>38</v>
      </c>
      <c r="AX143" s="13" t="s">
        <v>83</v>
      </c>
      <c r="AY143" s="276" t="s">
        <v>184</v>
      </c>
    </row>
    <row r="144" s="13" customFormat="1">
      <c r="A144" s="13"/>
      <c r="B144" s="266"/>
      <c r="C144" s="267"/>
      <c r="D144" s="258" t="s">
        <v>271</v>
      </c>
      <c r="E144" s="268" t="s">
        <v>1</v>
      </c>
      <c r="F144" s="269" t="s">
        <v>3260</v>
      </c>
      <c r="G144" s="267"/>
      <c r="H144" s="270">
        <v>3</v>
      </c>
      <c r="I144" s="271"/>
      <c r="J144" s="267"/>
      <c r="K144" s="267"/>
      <c r="L144" s="272"/>
      <c r="M144" s="273"/>
      <c r="N144" s="274"/>
      <c r="O144" s="274"/>
      <c r="P144" s="274"/>
      <c r="Q144" s="274"/>
      <c r="R144" s="274"/>
      <c r="S144" s="274"/>
      <c r="T144" s="275"/>
      <c r="U144" s="13"/>
      <c r="V144" s="13"/>
      <c r="W144" s="13"/>
      <c r="X144" s="13"/>
      <c r="Y144" s="13"/>
      <c r="Z144" s="13"/>
      <c r="AA144" s="13"/>
      <c r="AB144" s="13"/>
      <c r="AC144" s="13"/>
      <c r="AD144" s="13"/>
      <c r="AE144" s="13"/>
      <c r="AT144" s="276" t="s">
        <v>271</v>
      </c>
      <c r="AU144" s="276" t="s">
        <v>99</v>
      </c>
      <c r="AV144" s="13" t="s">
        <v>99</v>
      </c>
      <c r="AW144" s="13" t="s">
        <v>38</v>
      </c>
      <c r="AX144" s="13" t="s">
        <v>83</v>
      </c>
      <c r="AY144" s="276" t="s">
        <v>184</v>
      </c>
    </row>
    <row r="145" s="13" customFormat="1">
      <c r="A145" s="13"/>
      <c r="B145" s="266"/>
      <c r="C145" s="267"/>
      <c r="D145" s="258" t="s">
        <v>271</v>
      </c>
      <c r="E145" s="268" t="s">
        <v>1</v>
      </c>
      <c r="F145" s="269" t="s">
        <v>3261</v>
      </c>
      <c r="G145" s="267"/>
      <c r="H145" s="270">
        <v>3</v>
      </c>
      <c r="I145" s="271"/>
      <c r="J145" s="267"/>
      <c r="K145" s="267"/>
      <c r="L145" s="272"/>
      <c r="M145" s="273"/>
      <c r="N145" s="274"/>
      <c r="O145" s="274"/>
      <c r="P145" s="274"/>
      <c r="Q145" s="274"/>
      <c r="R145" s="274"/>
      <c r="S145" s="274"/>
      <c r="T145" s="275"/>
      <c r="U145" s="13"/>
      <c r="V145" s="13"/>
      <c r="W145" s="13"/>
      <c r="X145" s="13"/>
      <c r="Y145" s="13"/>
      <c r="Z145" s="13"/>
      <c r="AA145" s="13"/>
      <c r="AB145" s="13"/>
      <c r="AC145" s="13"/>
      <c r="AD145" s="13"/>
      <c r="AE145" s="13"/>
      <c r="AT145" s="276" t="s">
        <v>271</v>
      </c>
      <c r="AU145" s="276" t="s">
        <v>99</v>
      </c>
      <c r="AV145" s="13" t="s">
        <v>99</v>
      </c>
      <c r="AW145" s="13" t="s">
        <v>38</v>
      </c>
      <c r="AX145" s="13" t="s">
        <v>83</v>
      </c>
      <c r="AY145" s="276" t="s">
        <v>184</v>
      </c>
    </row>
    <row r="146" s="13" customFormat="1">
      <c r="A146" s="13"/>
      <c r="B146" s="266"/>
      <c r="C146" s="267"/>
      <c r="D146" s="258" t="s">
        <v>271</v>
      </c>
      <c r="E146" s="268" t="s">
        <v>1</v>
      </c>
      <c r="F146" s="269" t="s">
        <v>3262</v>
      </c>
      <c r="G146" s="267"/>
      <c r="H146" s="270">
        <v>3</v>
      </c>
      <c r="I146" s="271"/>
      <c r="J146" s="267"/>
      <c r="K146" s="267"/>
      <c r="L146" s="272"/>
      <c r="M146" s="273"/>
      <c r="N146" s="274"/>
      <c r="O146" s="274"/>
      <c r="P146" s="274"/>
      <c r="Q146" s="274"/>
      <c r="R146" s="274"/>
      <c r="S146" s="274"/>
      <c r="T146" s="275"/>
      <c r="U146" s="13"/>
      <c r="V146" s="13"/>
      <c r="W146" s="13"/>
      <c r="X146" s="13"/>
      <c r="Y146" s="13"/>
      <c r="Z146" s="13"/>
      <c r="AA146" s="13"/>
      <c r="AB146" s="13"/>
      <c r="AC146" s="13"/>
      <c r="AD146" s="13"/>
      <c r="AE146" s="13"/>
      <c r="AT146" s="276" t="s">
        <v>271</v>
      </c>
      <c r="AU146" s="276" t="s">
        <v>99</v>
      </c>
      <c r="AV146" s="13" t="s">
        <v>99</v>
      </c>
      <c r="AW146" s="13" t="s">
        <v>38</v>
      </c>
      <c r="AX146" s="13" t="s">
        <v>83</v>
      </c>
      <c r="AY146" s="276" t="s">
        <v>184</v>
      </c>
    </row>
    <row r="147" s="14" customFormat="1">
      <c r="A147" s="14"/>
      <c r="B147" s="277"/>
      <c r="C147" s="278"/>
      <c r="D147" s="258" t="s">
        <v>271</v>
      </c>
      <c r="E147" s="279" t="s">
        <v>1</v>
      </c>
      <c r="F147" s="280" t="s">
        <v>273</v>
      </c>
      <c r="G147" s="278"/>
      <c r="H147" s="281">
        <v>12</v>
      </c>
      <c r="I147" s="282"/>
      <c r="J147" s="278"/>
      <c r="K147" s="278"/>
      <c r="L147" s="283"/>
      <c r="M147" s="284"/>
      <c r="N147" s="285"/>
      <c r="O147" s="285"/>
      <c r="P147" s="285"/>
      <c r="Q147" s="285"/>
      <c r="R147" s="285"/>
      <c r="S147" s="285"/>
      <c r="T147" s="286"/>
      <c r="U147" s="14"/>
      <c r="V147" s="14"/>
      <c r="W147" s="14"/>
      <c r="X147" s="14"/>
      <c r="Y147" s="14"/>
      <c r="Z147" s="14"/>
      <c r="AA147" s="14"/>
      <c r="AB147" s="14"/>
      <c r="AC147" s="14"/>
      <c r="AD147" s="14"/>
      <c r="AE147" s="14"/>
      <c r="AT147" s="287" t="s">
        <v>271</v>
      </c>
      <c r="AU147" s="287" t="s">
        <v>99</v>
      </c>
      <c r="AV147" s="14" t="s">
        <v>196</v>
      </c>
      <c r="AW147" s="14" t="s">
        <v>38</v>
      </c>
      <c r="AX147" s="14" t="s">
        <v>91</v>
      </c>
      <c r="AY147" s="287" t="s">
        <v>184</v>
      </c>
    </row>
    <row r="148" s="2" customFormat="1" ht="16.5" customHeight="1">
      <c r="A148" s="40"/>
      <c r="B148" s="41"/>
      <c r="C148" s="245" t="s">
        <v>196</v>
      </c>
      <c r="D148" s="245" t="s">
        <v>187</v>
      </c>
      <c r="E148" s="246" t="s">
        <v>3263</v>
      </c>
      <c r="F148" s="247" t="s">
        <v>3264</v>
      </c>
      <c r="G148" s="248" t="s">
        <v>1882</v>
      </c>
      <c r="H148" s="249">
        <v>29</v>
      </c>
      <c r="I148" s="250"/>
      <c r="J148" s="251">
        <f>ROUND(I148*H148,2)</f>
        <v>0</v>
      </c>
      <c r="K148" s="247" t="s">
        <v>284</v>
      </c>
      <c r="L148" s="46"/>
      <c r="M148" s="252" t="s">
        <v>1</v>
      </c>
      <c r="N148" s="253" t="s">
        <v>49</v>
      </c>
      <c r="O148" s="93"/>
      <c r="P148" s="254">
        <f>O148*H148</f>
        <v>0</v>
      </c>
      <c r="Q148" s="254">
        <v>0</v>
      </c>
      <c r="R148" s="254">
        <f>Q148*H148</f>
        <v>0</v>
      </c>
      <c r="S148" s="254">
        <v>0</v>
      </c>
      <c r="T148" s="255">
        <f>S148*H148</f>
        <v>0</v>
      </c>
      <c r="U148" s="40"/>
      <c r="V148" s="40"/>
      <c r="W148" s="40"/>
      <c r="X148" s="40"/>
      <c r="Y148" s="40"/>
      <c r="Z148" s="40"/>
      <c r="AA148" s="40"/>
      <c r="AB148" s="40"/>
      <c r="AC148" s="40"/>
      <c r="AD148" s="40"/>
      <c r="AE148" s="40"/>
      <c r="AR148" s="256" t="s">
        <v>196</v>
      </c>
      <c r="AT148" s="256" t="s">
        <v>187</v>
      </c>
      <c r="AU148" s="256" t="s">
        <v>99</v>
      </c>
      <c r="AY148" s="18" t="s">
        <v>184</v>
      </c>
      <c r="BE148" s="257">
        <f>IF(N148="základní",J148,0)</f>
        <v>0</v>
      </c>
      <c r="BF148" s="257">
        <f>IF(N148="snížená",J148,0)</f>
        <v>0</v>
      </c>
      <c r="BG148" s="257">
        <f>IF(N148="zákl. přenesená",J148,0)</f>
        <v>0</v>
      </c>
      <c r="BH148" s="257">
        <f>IF(N148="sníž. přenesená",J148,0)</f>
        <v>0</v>
      </c>
      <c r="BI148" s="257">
        <f>IF(N148="nulová",J148,0)</f>
        <v>0</v>
      </c>
      <c r="BJ148" s="18" t="s">
        <v>99</v>
      </c>
      <c r="BK148" s="257">
        <f>ROUND(I148*H148,2)</f>
        <v>0</v>
      </c>
      <c r="BL148" s="18" t="s">
        <v>196</v>
      </c>
      <c r="BM148" s="256" t="s">
        <v>3265</v>
      </c>
    </row>
    <row r="149" s="15" customFormat="1">
      <c r="A149" s="15"/>
      <c r="B149" s="288"/>
      <c r="C149" s="289"/>
      <c r="D149" s="258" t="s">
        <v>271</v>
      </c>
      <c r="E149" s="290" t="s">
        <v>1</v>
      </c>
      <c r="F149" s="291" t="s">
        <v>3266</v>
      </c>
      <c r="G149" s="289"/>
      <c r="H149" s="290" t="s">
        <v>1</v>
      </c>
      <c r="I149" s="292"/>
      <c r="J149" s="289"/>
      <c r="K149" s="289"/>
      <c r="L149" s="293"/>
      <c r="M149" s="294"/>
      <c r="N149" s="295"/>
      <c r="O149" s="295"/>
      <c r="P149" s="295"/>
      <c r="Q149" s="295"/>
      <c r="R149" s="295"/>
      <c r="S149" s="295"/>
      <c r="T149" s="296"/>
      <c r="U149" s="15"/>
      <c r="V149" s="15"/>
      <c r="W149" s="15"/>
      <c r="X149" s="15"/>
      <c r="Y149" s="15"/>
      <c r="Z149" s="15"/>
      <c r="AA149" s="15"/>
      <c r="AB149" s="15"/>
      <c r="AC149" s="15"/>
      <c r="AD149" s="15"/>
      <c r="AE149" s="15"/>
      <c r="AT149" s="297" t="s">
        <v>271</v>
      </c>
      <c r="AU149" s="297" t="s">
        <v>99</v>
      </c>
      <c r="AV149" s="15" t="s">
        <v>91</v>
      </c>
      <c r="AW149" s="15" t="s">
        <v>38</v>
      </c>
      <c r="AX149" s="15" t="s">
        <v>83</v>
      </c>
      <c r="AY149" s="297" t="s">
        <v>184</v>
      </c>
    </row>
    <row r="150" s="15" customFormat="1">
      <c r="A150" s="15"/>
      <c r="B150" s="288"/>
      <c r="C150" s="289"/>
      <c r="D150" s="258" t="s">
        <v>271</v>
      </c>
      <c r="E150" s="290" t="s">
        <v>1</v>
      </c>
      <c r="F150" s="291" t="s">
        <v>3267</v>
      </c>
      <c r="G150" s="289"/>
      <c r="H150" s="290" t="s">
        <v>1</v>
      </c>
      <c r="I150" s="292"/>
      <c r="J150" s="289"/>
      <c r="K150" s="289"/>
      <c r="L150" s="293"/>
      <c r="M150" s="294"/>
      <c r="N150" s="295"/>
      <c r="O150" s="295"/>
      <c r="P150" s="295"/>
      <c r="Q150" s="295"/>
      <c r="R150" s="295"/>
      <c r="S150" s="295"/>
      <c r="T150" s="296"/>
      <c r="U150" s="15"/>
      <c r="V150" s="15"/>
      <c r="W150" s="15"/>
      <c r="X150" s="15"/>
      <c r="Y150" s="15"/>
      <c r="Z150" s="15"/>
      <c r="AA150" s="15"/>
      <c r="AB150" s="15"/>
      <c r="AC150" s="15"/>
      <c r="AD150" s="15"/>
      <c r="AE150" s="15"/>
      <c r="AT150" s="297" t="s">
        <v>271</v>
      </c>
      <c r="AU150" s="297" t="s">
        <v>99</v>
      </c>
      <c r="AV150" s="15" t="s">
        <v>91</v>
      </c>
      <c r="AW150" s="15" t="s">
        <v>38</v>
      </c>
      <c r="AX150" s="15" t="s">
        <v>83</v>
      </c>
      <c r="AY150" s="297" t="s">
        <v>184</v>
      </c>
    </row>
    <row r="151" s="15" customFormat="1">
      <c r="A151" s="15"/>
      <c r="B151" s="288"/>
      <c r="C151" s="289"/>
      <c r="D151" s="258" t="s">
        <v>271</v>
      </c>
      <c r="E151" s="290" t="s">
        <v>1</v>
      </c>
      <c r="F151" s="291" t="s">
        <v>3268</v>
      </c>
      <c r="G151" s="289"/>
      <c r="H151" s="290" t="s">
        <v>1</v>
      </c>
      <c r="I151" s="292"/>
      <c r="J151" s="289"/>
      <c r="K151" s="289"/>
      <c r="L151" s="293"/>
      <c r="M151" s="294"/>
      <c r="N151" s="295"/>
      <c r="O151" s="295"/>
      <c r="P151" s="295"/>
      <c r="Q151" s="295"/>
      <c r="R151" s="295"/>
      <c r="S151" s="295"/>
      <c r="T151" s="296"/>
      <c r="U151" s="15"/>
      <c r="V151" s="15"/>
      <c r="W151" s="15"/>
      <c r="X151" s="15"/>
      <c r="Y151" s="15"/>
      <c r="Z151" s="15"/>
      <c r="AA151" s="15"/>
      <c r="AB151" s="15"/>
      <c r="AC151" s="15"/>
      <c r="AD151" s="15"/>
      <c r="AE151" s="15"/>
      <c r="AT151" s="297" t="s">
        <v>271</v>
      </c>
      <c r="AU151" s="297" t="s">
        <v>99</v>
      </c>
      <c r="AV151" s="15" t="s">
        <v>91</v>
      </c>
      <c r="AW151" s="15" t="s">
        <v>38</v>
      </c>
      <c r="AX151" s="15" t="s">
        <v>83</v>
      </c>
      <c r="AY151" s="297" t="s">
        <v>184</v>
      </c>
    </row>
    <row r="152" s="15" customFormat="1">
      <c r="A152" s="15"/>
      <c r="B152" s="288"/>
      <c r="C152" s="289"/>
      <c r="D152" s="258" t="s">
        <v>271</v>
      </c>
      <c r="E152" s="290" t="s">
        <v>1</v>
      </c>
      <c r="F152" s="291" t="s">
        <v>3269</v>
      </c>
      <c r="G152" s="289"/>
      <c r="H152" s="290" t="s">
        <v>1</v>
      </c>
      <c r="I152" s="292"/>
      <c r="J152" s="289"/>
      <c r="K152" s="289"/>
      <c r="L152" s="293"/>
      <c r="M152" s="294"/>
      <c r="N152" s="295"/>
      <c r="O152" s="295"/>
      <c r="P152" s="295"/>
      <c r="Q152" s="295"/>
      <c r="R152" s="295"/>
      <c r="S152" s="295"/>
      <c r="T152" s="296"/>
      <c r="U152" s="15"/>
      <c r="V152" s="15"/>
      <c r="W152" s="15"/>
      <c r="X152" s="15"/>
      <c r="Y152" s="15"/>
      <c r="Z152" s="15"/>
      <c r="AA152" s="15"/>
      <c r="AB152" s="15"/>
      <c r="AC152" s="15"/>
      <c r="AD152" s="15"/>
      <c r="AE152" s="15"/>
      <c r="AT152" s="297" t="s">
        <v>271</v>
      </c>
      <c r="AU152" s="297" t="s">
        <v>99</v>
      </c>
      <c r="AV152" s="15" t="s">
        <v>91</v>
      </c>
      <c r="AW152" s="15" t="s">
        <v>38</v>
      </c>
      <c r="AX152" s="15" t="s">
        <v>83</v>
      </c>
      <c r="AY152" s="297" t="s">
        <v>184</v>
      </c>
    </row>
    <row r="153" s="15" customFormat="1">
      <c r="A153" s="15"/>
      <c r="B153" s="288"/>
      <c r="C153" s="289"/>
      <c r="D153" s="258" t="s">
        <v>271</v>
      </c>
      <c r="E153" s="290" t="s">
        <v>1</v>
      </c>
      <c r="F153" s="291" t="s">
        <v>3270</v>
      </c>
      <c r="G153" s="289"/>
      <c r="H153" s="290" t="s">
        <v>1</v>
      </c>
      <c r="I153" s="292"/>
      <c r="J153" s="289"/>
      <c r="K153" s="289"/>
      <c r="L153" s="293"/>
      <c r="M153" s="294"/>
      <c r="N153" s="295"/>
      <c r="O153" s="295"/>
      <c r="P153" s="295"/>
      <c r="Q153" s="295"/>
      <c r="R153" s="295"/>
      <c r="S153" s="295"/>
      <c r="T153" s="296"/>
      <c r="U153" s="15"/>
      <c r="V153" s="15"/>
      <c r="W153" s="15"/>
      <c r="X153" s="15"/>
      <c r="Y153" s="15"/>
      <c r="Z153" s="15"/>
      <c r="AA153" s="15"/>
      <c r="AB153" s="15"/>
      <c r="AC153" s="15"/>
      <c r="AD153" s="15"/>
      <c r="AE153" s="15"/>
      <c r="AT153" s="297" t="s">
        <v>271</v>
      </c>
      <c r="AU153" s="297" t="s">
        <v>99</v>
      </c>
      <c r="AV153" s="15" t="s">
        <v>91</v>
      </c>
      <c r="AW153" s="15" t="s">
        <v>38</v>
      </c>
      <c r="AX153" s="15" t="s">
        <v>83</v>
      </c>
      <c r="AY153" s="297" t="s">
        <v>184</v>
      </c>
    </row>
    <row r="154" s="13" customFormat="1">
      <c r="A154" s="13"/>
      <c r="B154" s="266"/>
      <c r="C154" s="267"/>
      <c r="D154" s="258" t="s">
        <v>271</v>
      </c>
      <c r="E154" s="268" t="s">
        <v>1</v>
      </c>
      <c r="F154" s="269" t="s">
        <v>3271</v>
      </c>
      <c r="G154" s="267"/>
      <c r="H154" s="270">
        <v>29</v>
      </c>
      <c r="I154" s="271"/>
      <c r="J154" s="267"/>
      <c r="K154" s="267"/>
      <c r="L154" s="272"/>
      <c r="M154" s="273"/>
      <c r="N154" s="274"/>
      <c r="O154" s="274"/>
      <c r="P154" s="274"/>
      <c r="Q154" s="274"/>
      <c r="R154" s="274"/>
      <c r="S154" s="274"/>
      <c r="T154" s="275"/>
      <c r="U154" s="13"/>
      <c r="V154" s="13"/>
      <c r="W154" s="13"/>
      <c r="X154" s="13"/>
      <c r="Y154" s="13"/>
      <c r="Z154" s="13"/>
      <c r="AA154" s="13"/>
      <c r="AB154" s="13"/>
      <c r="AC154" s="13"/>
      <c r="AD154" s="13"/>
      <c r="AE154" s="13"/>
      <c r="AT154" s="276" t="s">
        <v>271</v>
      </c>
      <c r="AU154" s="276" t="s">
        <v>99</v>
      </c>
      <c r="AV154" s="13" t="s">
        <v>99</v>
      </c>
      <c r="AW154" s="13" t="s">
        <v>38</v>
      </c>
      <c r="AX154" s="13" t="s">
        <v>83</v>
      </c>
      <c r="AY154" s="276" t="s">
        <v>184</v>
      </c>
    </row>
    <row r="155" s="14" customFormat="1">
      <c r="A155" s="14"/>
      <c r="B155" s="277"/>
      <c r="C155" s="278"/>
      <c r="D155" s="258" t="s">
        <v>271</v>
      </c>
      <c r="E155" s="279" t="s">
        <v>1</v>
      </c>
      <c r="F155" s="280" t="s">
        <v>273</v>
      </c>
      <c r="G155" s="278"/>
      <c r="H155" s="281">
        <v>29</v>
      </c>
      <c r="I155" s="282"/>
      <c r="J155" s="278"/>
      <c r="K155" s="278"/>
      <c r="L155" s="283"/>
      <c r="M155" s="309"/>
      <c r="N155" s="310"/>
      <c r="O155" s="310"/>
      <c r="P155" s="310"/>
      <c r="Q155" s="310"/>
      <c r="R155" s="310"/>
      <c r="S155" s="310"/>
      <c r="T155" s="311"/>
      <c r="U155" s="14"/>
      <c r="V155" s="14"/>
      <c r="W155" s="14"/>
      <c r="X155" s="14"/>
      <c r="Y155" s="14"/>
      <c r="Z155" s="14"/>
      <c r="AA155" s="14"/>
      <c r="AB155" s="14"/>
      <c r="AC155" s="14"/>
      <c r="AD155" s="14"/>
      <c r="AE155" s="14"/>
      <c r="AT155" s="287" t="s">
        <v>271</v>
      </c>
      <c r="AU155" s="287" t="s">
        <v>99</v>
      </c>
      <c r="AV155" s="14" t="s">
        <v>196</v>
      </c>
      <c r="AW155" s="14" t="s">
        <v>38</v>
      </c>
      <c r="AX155" s="14" t="s">
        <v>91</v>
      </c>
      <c r="AY155" s="287" t="s">
        <v>184</v>
      </c>
    </row>
    <row r="156" s="2" customFormat="1" ht="6.96" customHeight="1">
      <c r="A156" s="40"/>
      <c r="B156" s="68"/>
      <c r="C156" s="69"/>
      <c r="D156" s="69"/>
      <c r="E156" s="69"/>
      <c r="F156" s="69"/>
      <c r="G156" s="69"/>
      <c r="H156" s="69"/>
      <c r="I156" s="194"/>
      <c r="J156" s="69"/>
      <c r="K156" s="69"/>
      <c r="L156" s="46"/>
      <c r="M156" s="40"/>
      <c r="O156" s="40"/>
      <c r="P156" s="40"/>
      <c r="Q156" s="40"/>
      <c r="R156" s="40"/>
      <c r="S156" s="40"/>
      <c r="T156" s="40"/>
      <c r="U156" s="40"/>
      <c r="V156" s="40"/>
      <c r="W156" s="40"/>
      <c r="X156" s="40"/>
      <c r="Y156" s="40"/>
      <c r="Z156" s="40"/>
      <c r="AA156" s="40"/>
      <c r="AB156" s="40"/>
      <c r="AC156" s="40"/>
      <c r="AD156" s="40"/>
      <c r="AE156" s="40"/>
    </row>
  </sheetData>
  <sheetProtection sheet="1" autoFilter="0" formatColumns="0" formatRows="0" objects="1" scenarios="1" spinCount="100000" saltValue="sywp+F45ctN3m8aLgG5BWSpxLlE4HBP4W6pUVxYlSh38pZxdEMVyvA5GxFvhkFFSdT0f0icCljYIgMzTPgovoA==" hashValue="FeEwDK1y4o9534pN0wFhKjcna6+fuQNHmIuSGQIxY0VcN8y4GmnufVKsE1BuE3wTES6NGAYt1L/276X4tK25eg==" algorithmName="SHA-512" password="E785"/>
  <autoFilter ref="C117:K155"/>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114</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3272</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3273</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14. 5. 2020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ROUND(J121,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ROUND((SUM(BE121:BE123)),  2)</f>
        <v>0</v>
      </c>
      <c r="G35" s="40"/>
      <c r="H35" s="40"/>
      <c r="I35" s="173">
        <v>0.20999999999999999</v>
      </c>
      <c r="J35" s="172">
        <f>ROUND(((SUM(BE121:BE123))*I35),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ROUND((SUM(BF121:BF123)),  2)</f>
        <v>0</v>
      </c>
      <c r="G36" s="40"/>
      <c r="H36" s="40"/>
      <c r="I36" s="173">
        <v>0.14999999999999999</v>
      </c>
      <c r="J36" s="172">
        <f>ROUND(((SUM(BF121:BF123))*I36),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ROUND((SUM(BG121:BG123)),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ROUND((SUM(BH121:BH123)),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ROUND((SUM(BI121:BI123)),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3272</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D.1.4.1-2 - Vnitřní vodovod a kanalizace</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14. 5. 2020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J121</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3274</v>
      </c>
      <c r="E99" s="207"/>
      <c r="F99" s="207"/>
      <c r="G99" s="207"/>
      <c r="H99" s="207"/>
      <c r="I99" s="208"/>
      <c r="J99" s="209">
        <f>J122</f>
        <v>0</v>
      </c>
      <c r="K99" s="205"/>
      <c r="L99" s="210"/>
      <c r="S99" s="9"/>
      <c r="T99" s="9"/>
      <c r="U99" s="9"/>
      <c r="V99" s="9"/>
      <c r="W99" s="9"/>
      <c r="X99" s="9"/>
      <c r="Y99" s="9"/>
      <c r="Z99" s="9"/>
      <c r="AA99" s="9"/>
      <c r="AB99" s="9"/>
      <c r="AC99" s="9"/>
      <c r="AD99" s="9"/>
      <c r="AE99" s="9"/>
    </row>
    <row r="100" s="2" customFormat="1" ht="21.84" customHeight="1">
      <c r="A100" s="40"/>
      <c r="B100" s="41"/>
      <c r="C100" s="42"/>
      <c r="D100" s="42"/>
      <c r="E100" s="42"/>
      <c r="F100" s="42"/>
      <c r="G100" s="42"/>
      <c r="H100" s="42"/>
      <c r="I100" s="156"/>
      <c r="J100" s="42"/>
      <c r="K100" s="42"/>
      <c r="L100" s="65"/>
      <c r="S100" s="40"/>
      <c r="T100" s="40"/>
      <c r="U100" s="40"/>
      <c r="V100" s="40"/>
      <c r="W100" s="40"/>
      <c r="X100" s="40"/>
      <c r="Y100" s="40"/>
      <c r="Z100" s="40"/>
      <c r="AA100" s="40"/>
      <c r="AB100" s="40"/>
      <c r="AC100" s="40"/>
      <c r="AD100" s="40"/>
      <c r="AE100" s="40"/>
    </row>
    <row r="101" s="2" customFormat="1" ht="6.96" customHeight="1">
      <c r="A101" s="40"/>
      <c r="B101" s="68"/>
      <c r="C101" s="69"/>
      <c r="D101" s="69"/>
      <c r="E101" s="69"/>
      <c r="F101" s="69"/>
      <c r="G101" s="69"/>
      <c r="H101" s="69"/>
      <c r="I101" s="194"/>
      <c r="J101" s="69"/>
      <c r="K101" s="69"/>
      <c r="L101" s="65"/>
      <c r="S101" s="40"/>
      <c r="T101" s="40"/>
      <c r="U101" s="40"/>
      <c r="V101" s="40"/>
      <c r="W101" s="40"/>
      <c r="X101" s="40"/>
      <c r="Y101" s="40"/>
      <c r="Z101" s="40"/>
      <c r="AA101" s="40"/>
      <c r="AB101" s="40"/>
      <c r="AC101" s="40"/>
      <c r="AD101" s="40"/>
      <c r="AE101" s="40"/>
    </row>
    <row r="105" s="2" customFormat="1" ht="6.96" customHeight="1">
      <c r="A105" s="40"/>
      <c r="B105" s="70"/>
      <c r="C105" s="71"/>
      <c r="D105" s="71"/>
      <c r="E105" s="71"/>
      <c r="F105" s="71"/>
      <c r="G105" s="71"/>
      <c r="H105" s="71"/>
      <c r="I105" s="197"/>
      <c r="J105" s="71"/>
      <c r="K105" s="71"/>
      <c r="L105" s="65"/>
      <c r="S105" s="40"/>
      <c r="T105" s="40"/>
      <c r="U105" s="40"/>
      <c r="V105" s="40"/>
      <c r="W105" s="40"/>
      <c r="X105" s="40"/>
      <c r="Y105" s="40"/>
      <c r="Z105" s="40"/>
      <c r="AA105" s="40"/>
      <c r="AB105" s="40"/>
      <c r="AC105" s="40"/>
      <c r="AD105" s="40"/>
      <c r="AE105" s="40"/>
    </row>
    <row r="106" s="2" customFormat="1" ht="24.96" customHeight="1">
      <c r="A106" s="40"/>
      <c r="B106" s="41"/>
      <c r="C106" s="24" t="s">
        <v>168</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41"/>
      <c r="C107" s="42"/>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16</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198" t="str">
        <f>E7</f>
        <v>DOMOV PRO SENIORY ANTOŠOVICE</v>
      </c>
      <c r="F109" s="33"/>
      <c r="G109" s="33"/>
      <c r="H109" s="33"/>
      <c r="I109" s="156"/>
      <c r="J109" s="42"/>
      <c r="K109" s="42"/>
      <c r="L109" s="65"/>
      <c r="S109" s="40"/>
      <c r="T109" s="40"/>
      <c r="U109" s="40"/>
      <c r="V109" s="40"/>
      <c r="W109" s="40"/>
      <c r="X109" s="40"/>
      <c r="Y109" s="40"/>
      <c r="Z109" s="40"/>
      <c r="AA109" s="40"/>
      <c r="AB109" s="40"/>
      <c r="AC109" s="40"/>
      <c r="AD109" s="40"/>
      <c r="AE109" s="40"/>
    </row>
    <row r="110" s="1" customFormat="1" ht="12" customHeight="1">
      <c r="B110" s="22"/>
      <c r="C110" s="33" t="s">
        <v>155</v>
      </c>
      <c r="D110" s="23"/>
      <c r="E110" s="23"/>
      <c r="F110" s="23"/>
      <c r="G110" s="23"/>
      <c r="H110" s="23"/>
      <c r="I110" s="148"/>
      <c r="J110" s="23"/>
      <c r="K110" s="23"/>
      <c r="L110" s="21"/>
    </row>
    <row r="111" s="2" customFormat="1" ht="16.5" customHeight="1">
      <c r="A111" s="40"/>
      <c r="B111" s="41"/>
      <c r="C111" s="42"/>
      <c r="D111" s="42"/>
      <c r="E111" s="198" t="s">
        <v>3272</v>
      </c>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256</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16.5" customHeight="1">
      <c r="A113" s="40"/>
      <c r="B113" s="41"/>
      <c r="C113" s="42"/>
      <c r="D113" s="42"/>
      <c r="E113" s="78" t="str">
        <f>E11</f>
        <v>D.1.4.1-2 - Vnitřní vodovod a kanalizace</v>
      </c>
      <c r="F113" s="42"/>
      <c r="G113" s="42"/>
      <c r="H113" s="42"/>
      <c r="I113" s="156"/>
      <c r="J113" s="42"/>
      <c r="K113" s="42"/>
      <c r="L113" s="65"/>
      <c r="S113" s="40"/>
      <c r="T113" s="40"/>
      <c r="U113" s="40"/>
      <c r="V113" s="40"/>
      <c r="W113" s="40"/>
      <c r="X113" s="40"/>
      <c r="Y113" s="40"/>
      <c r="Z113" s="40"/>
      <c r="AA113" s="40"/>
      <c r="AB113" s="40"/>
      <c r="AC113" s="40"/>
      <c r="AD113" s="40"/>
      <c r="AE113" s="40"/>
    </row>
    <row r="114" s="2" customFormat="1" ht="6.96" customHeight="1">
      <c r="A114" s="40"/>
      <c r="B114" s="41"/>
      <c r="C114" s="42"/>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2" customHeight="1">
      <c r="A115" s="40"/>
      <c r="B115" s="41"/>
      <c r="C115" s="33" t="s">
        <v>22</v>
      </c>
      <c r="D115" s="42"/>
      <c r="E115" s="42"/>
      <c r="F115" s="28" t="str">
        <f>F14</f>
        <v>p.č.. 1, 3/1, 3/2, A 4/1 V K. Ú. ANTOŠOVICE</v>
      </c>
      <c r="G115" s="42"/>
      <c r="H115" s="42"/>
      <c r="I115" s="158" t="s">
        <v>24</v>
      </c>
      <c r="J115" s="81" t="str">
        <f>IF(J14="","",J14)</f>
        <v>14. 5. 2020</v>
      </c>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25.65" customHeight="1">
      <c r="A117" s="40"/>
      <c r="B117" s="41"/>
      <c r="C117" s="33" t="s">
        <v>30</v>
      </c>
      <c r="D117" s="42"/>
      <c r="E117" s="42"/>
      <c r="F117" s="28" t="str">
        <f>E17</f>
        <v>Statutární město Ostrava, MOb Slezská Ostrava</v>
      </c>
      <c r="G117" s="42"/>
      <c r="H117" s="42"/>
      <c r="I117" s="158" t="s">
        <v>36</v>
      </c>
      <c r="J117" s="38" t="str">
        <f>E23</f>
        <v>Master Design s.r.o.</v>
      </c>
      <c r="K117" s="42"/>
      <c r="L117" s="65"/>
      <c r="S117" s="40"/>
      <c r="T117" s="40"/>
      <c r="U117" s="40"/>
      <c r="V117" s="40"/>
      <c r="W117" s="40"/>
      <c r="X117" s="40"/>
      <c r="Y117" s="40"/>
      <c r="Z117" s="40"/>
      <c r="AA117" s="40"/>
      <c r="AB117" s="40"/>
      <c r="AC117" s="40"/>
      <c r="AD117" s="40"/>
      <c r="AE117" s="40"/>
    </row>
    <row r="118" s="2" customFormat="1" ht="15.15" customHeight="1">
      <c r="A118" s="40"/>
      <c r="B118" s="41"/>
      <c r="C118" s="33" t="s">
        <v>34</v>
      </c>
      <c r="D118" s="42"/>
      <c r="E118" s="42"/>
      <c r="F118" s="28" t="str">
        <f>IF(E20="","",E20)</f>
        <v>Vyplň údaj</v>
      </c>
      <c r="G118" s="42"/>
      <c r="H118" s="42"/>
      <c r="I118" s="158" t="s">
        <v>39</v>
      </c>
      <c r="J118" s="38" t="str">
        <f>E26</f>
        <v xml:space="preserve"> </v>
      </c>
      <c r="K118" s="42"/>
      <c r="L118" s="65"/>
      <c r="S118" s="40"/>
      <c r="T118" s="40"/>
      <c r="U118" s="40"/>
      <c r="V118" s="40"/>
      <c r="W118" s="40"/>
      <c r="X118" s="40"/>
      <c r="Y118" s="40"/>
      <c r="Z118" s="40"/>
      <c r="AA118" s="40"/>
      <c r="AB118" s="40"/>
      <c r="AC118" s="40"/>
      <c r="AD118" s="40"/>
      <c r="AE118" s="40"/>
    </row>
    <row r="119" s="2" customFormat="1" ht="10.32"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11" customFormat="1" ht="29.28" customHeight="1">
      <c r="A120" s="217"/>
      <c r="B120" s="218"/>
      <c r="C120" s="219" t="s">
        <v>169</v>
      </c>
      <c r="D120" s="220" t="s">
        <v>68</v>
      </c>
      <c r="E120" s="220" t="s">
        <v>64</v>
      </c>
      <c r="F120" s="220" t="s">
        <v>65</v>
      </c>
      <c r="G120" s="220" t="s">
        <v>170</v>
      </c>
      <c r="H120" s="220" t="s">
        <v>171</v>
      </c>
      <c r="I120" s="221" t="s">
        <v>172</v>
      </c>
      <c r="J120" s="220" t="s">
        <v>159</v>
      </c>
      <c r="K120" s="222" t="s">
        <v>173</v>
      </c>
      <c r="L120" s="223"/>
      <c r="M120" s="102" t="s">
        <v>1</v>
      </c>
      <c r="N120" s="103" t="s">
        <v>47</v>
      </c>
      <c r="O120" s="103" t="s">
        <v>174</v>
      </c>
      <c r="P120" s="103" t="s">
        <v>175</v>
      </c>
      <c r="Q120" s="103" t="s">
        <v>176</v>
      </c>
      <c r="R120" s="103" t="s">
        <v>177</v>
      </c>
      <c r="S120" s="103" t="s">
        <v>178</v>
      </c>
      <c r="T120" s="104" t="s">
        <v>179</v>
      </c>
      <c r="U120" s="217"/>
      <c r="V120" s="217"/>
      <c r="W120" s="217"/>
      <c r="X120" s="217"/>
      <c r="Y120" s="217"/>
      <c r="Z120" s="217"/>
      <c r="AA120" s="217"/>
      <c r="AB120" s="217"/>
      <c r="AC120" s="217"/>
      <c r="AD120" s="217"/>
      <c r="AE120" s="217"/>
    </row>
    <row r="121" s="2" customFormat="1" ht="22.8" customHeight="1">
      <c r="A121" s="40"/>
      <c r="B121" s="41"/>
      <c r="C121" s="109" t="s">
        <v>180</v>
      </c>
      <c r="D121" s="42"/>
      <c r="E121" s="42"/>
      <c r="F121" s="42"/>
      <c r="G121" s="42"/>
      <c r="H121" s="42"/>
      <c r="I121" s="156"/>
      <c r="J121" s="224">
        <f>BK121</f>
        <v>0</v>
      </c>
      <c r="K121" s="42"/>
      <c r="L121" s="46"/>
      <c r="M121" s="105"/>
      <c r="N121" s="225"/>
      <c r="O121" s="106"/>
      <c r="P121" s="226">
        <f>P122</f>
        <v>0</v>
      </c>
      <c r="Q121" s="106"/>
      <c r="R121" s="226">
        <f>R122</f>
        <v>0</v>
      </c>
      <c r="S121" s="106"/>
      <c r="T121" s="227">
        <f>T122</f>
        <v>0</v>
      </c>
      <c r="U121" s="40"/>
      <c r="V121" s="40"/>
      <c r="W121" s="40"/>
      <c r="X121" s="40"/>
      <c r="Y121" s="40"/>
      <c r="Z121" s="40"/>
      <c r="AA121" s="40"/>
      <c r="AB121" s="40"/>
      <c r="AC121" s="40"/>
      <c r="AD121" s="40"/>
      <c r="AE121" s="40"/>
      <c r="AT121" s="18" t="s">
        <v>82</v>
      </c>
      <c r="AU121" s="18" t="s">
        <v>161</v>
      </c>
      <c r="BK121" s="228">
        <f>BK122</f>
        <v>0</v>
      </c>
    </row>
    <row r="122" s="12" customFormat="1" ht="25.92" customHeight="1">
      <c r="A122" s="12"/>
      <c r="B122" s="229"/>
      <c r="C122" s="230"/>
      <c r="D122" s="231" t="s">
        <v>82</v>
      </c>
      <c r="E122" s="232" t="s">
        <v>2673</v>
      </c>
      <c r="F122" s="232" t="s">
        <v>110</v>
      </c>
      <c r="G122" s="230"/>
      <c r="H122" s="230"/>
      <c r="I122" s="233"/>
      <c r="J122" s="234">
        <f>BK122</f>
        <v>0</v>
      </c>
      <c r="K122" s="230"/>
      <c r="L122" s="235"/>
      <c r="M122" s="236"/>
      <c r="N122" s="237"/>
      <c r="O122" s="237"/>
      <c r="P122" s="238">
        <f>P123</f>
        <v>0</v>
      </c>
      <c r="Q122" s="237"/>
      <c r="R122" s="238">
        <f>R123</f>
        <v>0</v>
      </c>
      <c r="S122" s="237"/>
      <c r="T122" s="239">
        <f>T123</f>
        <v>0</v>
      </c>
      <c r="U122" s="12"/>
      <c r="V122" s="12"/>
      <c r="W122" s="12"/>
      <c r="X122" s="12"/>
      <c r="Y122" s="12"/>
      <c r="Z122" s="12"/>
      <c r="AA122" s="12"/>
      <c r="AB122" s="12"/>
      <c r="AC122" s="12"/>
      <c r="AD122" s="12"/>
      <c r="AE122" s="12"/>
      <c r="AR122" s="240" t="s">
        <v>196</v>
      </c>
      <c r="AT122" s="241" t="s">
        <v>82</v>
      </c>
      <c r="AU122" s="241" t="s">
        <v>83</v>
      </c>
      <c r="AY122" s="240" t="s">
        <v>184</v>
      </c>
      <c r="BK122" s="242">
        <f>BK123</f>
        <v>0</v>
      </c>
    </row>
    <row r="123" s="2" customFormat="1" ht="16.5" customHeight="1">
      <c r="A123" s="40"/>
      <c r="B123" s="41"/>
      <c r="C123" s="245" t="s">
        <v>91</v>
      </c>
      <c r="D123" s="245" t="s">
        <v>187</v>
      </c>
      <c r="E123" s="246" t="s">
        <v>3275</v>
      </c>
      <c r="F123" s="247" t="s">
        <v>3276</v>
      </c>
      <c r="G123" s="248" t="s">
        <v>190</v>
      </c>
      <c r="H123" s="249">
        <v>1</v>
      </c>
      <c r="I123" s="250"/>
      <c r="J123" s="251">
        <f>ROUND(I123*H123,2)</f>
        <v>0</v>
      </c>
      <c r="K123" s="247" t="s">
        <v>1</v>
      </c>
      <c r="L123" s="46"/>
      <c r="M123" s="323" t="s">
        <v>1</v>
      </c>
      <c r="N123" s="324" t="s">
        <v>49</v>
      </c>
      <c r="O123" s="264"/>
      <c r="P123" s="325">
        <f>O123*H123</f>
        <v>0</v>
      </c>
      <c r="Q123" s="325">
        <v>0</v>
      </c>
      <c r="R123" s="325">
        <f>Q123*H123</f>
        <v>0</v>
      </c>
      <c r="S123" s="325">
        <v>0</v>
      </c>
      <c r="T123" s="326">
        <f>S123*H123</f>
        <v>0</v>
      </c>
      <c r="U123" s="40"/>
      <c r="V123" s="40"/>
      <c r="W123" s="40"/>
      <c r="X123" s="40"/>
      <c r="Y123" s="40"/>
      <c r="Z123" s="40"/>
      <c r="AA123" s="40"/>
      <c r="AB123" s="40"/>
      <c r="AC123" s="40"/>
      <c r="AD123" s="40"/>
      <c r="AE123" s="40"/>
      <c r="AR123" s="256" t="s">
        <v>411</v>
      </c>
      <c r="AT123" s="256" t="s">
        <v>187</v>
      </c>
      <c r="AU123" s="256" t="s">
        <v>91</v>
      </c>
      <c r="AY123" s="18" t="s">
        <v>184</v>
      </c>
      <c r="BE123" s="257">
        <f>IF(N123="základní",J123,0)</f>
        <v>0</v>
      </c>
      <c r="BF123" s="257">
        <f>IF(N123="snížená",J123,0)</f>
        <v>0</v>
      </c>
      <c r="BG123" s="257">
        <f>IF(N123="zákl. přenesená",J123,0)</f>
        <v>0</v>
      </c>
      <c r="BH123" s="257">
        <f>IF(N123="sníž. přenesená",J123,0)</f>
        <v>0</v>
      </c>
      <c r="BI123" s="257">
        <f>IF(N123="nulová",J123,0)</f>
        <v>0</v>
      </c>
      <c r="BJ123" s="18" t="s">
        <v>99</v>
      </c>
      <c r="BK123" s="257">
        <f>ROUND(I123*H123,2)</f>
        <v>0</v>
      </c>
      <c r="BL123" s="18" t="s">
        <v>411</v>
      </c>
      <c r="BM123" s="256" t="s">
        <v>3277</v>
      </c>
    </row>
    <row r="124" s="2" customFormat="1" ht="6.96" customHeight="1">
      <c r="A124" s="40"/>
      <c r="B124" s="68"/>
      <c r="C124" s="69"/>
      <c r="D124" s="69"/>
      <c r="E124" s="69"/>
      <c r="F124" s="69"/>
      <c r="G124" s="69"/>
      <c r="H124" s="69"/>
      <c r="I124" s="194"/>
      <c r="J124" s="69"/>
      <c r="K124" s="69"/>
      <c r="L124" s="46"/>
      <c r="M124" s="40"/>
      <c r="O124" s="40"/>
      <c r="P124" s="40"/>
      <c r="Q124" s="40"/>
      <c r="R124" s="40"/>
      <c r="S124" s="40"/>
      <c r="T124" s="40"/>
      <c r="U124" s="40"/>
      <c r="V124" s="40"/>
      <c r="W124" s="40"/>
      <c r="X124" s="40"/>
      <c r="Y124" s="40"/>
      <c r="Z124" s="40"/>
      <c r="AA124" s="40"/>
      <c r="AB124" s="40"/>
      <c r="AC124" s="40"/>
      <c r="AD124" s="40"/>
      <c r="AE124" s="40"/>
    </row>
  </sheetData>
  <sheetProtection sheet="1" autoFilter="0" formatColumns="0" formatRows="0" objects="1" scenarios="1" spinCount="100000" saltValue="b+nQmVDgXr46ZltqbVgTgyTLGaf/jO/2yHXD8mzji0M28dniMVRMqICOX9fjysdbrh+HBNdJ8UrBLptpFKxSTQ==" hashValue="QNbP5SSOA6SMIzk3TS3R3m+mhM48IpT8E/1mvpG+ksgims8MWa63qFsYFhi8FDwfymzBkJ3SKAf/9kb6YP0XOA==" algorithmName="SHA-512" password="E785"/>
  <autoFilter ref="C120:K123"/>
  <mergeCells count="12">
    <mergeCell ref="E7:H7"/>
    <mergeCell ref="E9:H9"/>
    <mergeCell ref="E11:H11"/>
    <mergeCell ref="E20:H20"/>
    <mergeCell ref="E29:H29"/>
    <mergeCell ref="E85:H85"/>
    <mergeCell ref="E87:H87"/>
    <mergeCell ref="E89:H89"/>
    <mergeCell ref="E109:H109"/>
    <mergeCell ref="E111:H111"/>
    <mergeCell ref="E113:H11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117</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3272</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3278</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14. 5. 2020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ROUND(J121,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ROUND((SUM(BE121:BE123)),  2)</f>
        <v>0</v>
      </c>
      <c r="G35" s="40"/>
      <c r="H35" s="40"/>
      <c r="I35" s="173">
        <v>0.20999999999999999</v>
      </c>
      <c r="J35" s="172">
        <f>ROUND(((SUM(BE121:BE123))*I35),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ROUND((SUM(BF121:BF123)),  2)</f>
        <v>0</v>
      </c>
      <c r="G36" s="40"/>
      <c r="H36" s="40"/>
      <c r="I36" s="173">
        <v>0.14999999999999999</v>
      </c>
      <c r="J36" s="172">
        <f>ROUND(((SUM(BF121:BF123))*I36),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ROUND((SUM(BG121:BG123)),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ROUND((SUM(BH121:BH123)),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ROUND((SUM(BI121:BI123)),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3272</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D.1.4.3 - Vzduchotechnika</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14. 5. 2020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J121</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3274</v>
      </c>
      <c r="E99" s="207"/>
      <c r="F99" s="207"/>
      <c r="G99" s="207"/>
      <c r="H99" s="207"/>
      <c r="I99" s="208"/>
      <c r="J99" s="209">
        <f>J122</f>
        <v>0</v>
      </c>
      <c r="K99" s="205"/>
      <c r="L99" s="210"/>
      <c r="S99" s="9"/>
      <c r="T99" s="9"/>
      <c r="U99" s="9"/>
      <c r="V99" s="9"/>
      <c r="W99" s="9"/>
      <c r="X99" s="9"/>
      <c r="Y99" s="9"/>
      <c r="Z99" s="9"/>
      <c r="AA99" s="9"/>
      <c r="AB99" s="9"/>
      <c r="AC99" s="9"/>
      <c r="AD99" s="9"/>
      <c r="AE99" s="9"/>
    </row>
    <row r="100" s="2" customFormat="1" ht="21.84" customHeight="1">
      <c r="A100" s="40"/>
      <c r="B100" s="41"/>
      <c r="C100" s="42"/>
      <c r="D100" s="42"/>
      <c r="E100" s="42"/>
      <c r="F100" s="42"/>
      <c r="G100" s="42"/>
      <c r="H100" s="42"/>
      <c r="I100" s="156"/>
      <c r="J100" s="42"/>
      <c r="K100" s="42"/>
      <c r="L100" s="65"/>
      <c r="S100" s="40"/>
      <c r="T100" s="40"/>
      <c r="U100" s="40"/>
      <c r="V100" s="40"/>
      <c r="W100" s="40"/>
      <c r="X100" s="40"/>
      <c r="Y100" s="40"/>
      <c r="Z100" s="40"/>
      <c r="AA100" s="40"/>
      <c r="AB100" s="40"/>
      <c r="AC100" s="40"/>
      <c r="AD100" s="40"/>
      <c r="AE100" s="40"/>
    </row>
    <row r="101" s="2" customFormat="1" ht="6.96" customHeight="1">
      <c r="A101" s="40"/>
      <c r="B101" s="68"/>
      <c r="C101" s="69"/>
      <c r="D101" s="69"/>
      <c r="E101" s="69"/>
      <c r="F101" s="69"/>
      <c r="G101" s="69"/>
      <c r="H101" s="69"/>
      <c r="I101" s="194"/>
      <c r="J101" s="69"/>
      <c r="K101" s="69"/>
      <c r="L101" s="65"/>
      <c r="S101" s="40"/>
      <c r="T101" s="40"/>
      <c r="U101" s="40"/>
      <c r="V101" s="40"/>
      <c r="W101" s="40"/>
      <c r="X101" s="40"/>
      <c r="Y101" s="40"/>
      <c r="Z101" s="40"/>
      <c r="AA101" s="40"/>
      <c r="AB101" s="40"/>
      <c r="AC101" s="40"/>
      <c r="AD101" s="40"/>
      <c r="AE101" s="40"/>
    </row>
    <row r="105" s="2" customFormat="1" ht="6.96" customHeight="1">
      <c r="A105" s="40"/>
      <c r="B105" s="70"/>
      <c r="C105" s="71"/>
      <c r="D105" s="71"/>
      <c r="E105" s="71"/>
      <c r="F105" s="71"/>
      <c r="G105" s="71"/>
      <c r="H105" s="71"/>
      <c r="I105" s="197"/>
      <c r="J105" s="71"/>
      <c r="K105" s="71"/>
      <c r="L105" s="65"/>
      <c r="S105" s="40"/>
      <c r="T105" s="40"/>
      <c r="U105" s="40"/>
      <c r="V105" s="40"/>
      <c r="W105" s="40"/>
      <c r="X105" s="40"/>
      <c r="Y105" s="40"/>
      <c r="Z105" s="40"/>
      <c r="AA105" s="40"/>
      <c r="AB105" s="40"/>
      <c r="AC105" s="40"/>
      <c r="AD105" s="40"/>
      <c r="AE105" s="40"/>
    </row>
    <row r="106" s="2" customFormat="1" ht="24.96" customHeight="1">
      <c r="A106" s="40"/>
      <c r="B106" s="41"/>
      <c r="C106" s="24" t="s">
        <v>168</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41"/>
      <c r="C107" s="42"/>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16</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198" t="str">
        <f>E7</f>
        <v>DOMOV PRO SENIORY ANTOŠOVICE</v>
      </c>
      <c r="F109" s="33"/>
      <c r="G109" s="33"/>
      <c r="H109" s="33"/>
      <c r="I109" s="156"/>
      <c r="J109" s="42"/>
      <c r="K109" s="42"/>
      <c r="L109" s="65"/>
      <c r="S109" s="40"/>
      <c r="T109" s="40"/>
      <c r="U109" s="40"/>
      <c r="V109" s="40"/>
      <c r="W109" s="40"/>
      <c r="X109" s="40"/>
      <c r="Y109" s="40"/>
      <c r="Z109" s="40"/>
      <c r="AA109" s="40"/>
      <c r="AB109" s="40"/>
      <c r="AC109" s="40"/>
      <c r="AD109" s="40"/>
      <c r="AE109" s="40"/>
    </row>
    <row r="110" s="1" customFormat="1" ht="12" customHeight="1">
      <c r="B110" s="22"/>
      <c r="C110" s="33" t="s">
        <v>155</v>
      </c>
      <c r="D110" s="23"/>
      <c r="E110" s="23"/>
      <c r="F110" s="23"/>
      <c r="G110" s="23"/>
      <c r="H110" s="23"/>
      <c r="I110" s="148"/>
      <c r="J110" s="23"/>
      <c r="K110" s="23"/>
      <c r="L110" s="21"/>
    </row>
    <row r="111" s="2" customFormat="1" ht="16.5" customHeight="1">
      <c r="A111" s="40"/>
      <c r="B111" s="41"/>
      <c r="C111" s="42"/>
      <c r="D111" s="42"/>
      <c r="E111" s="198" t="s">
        <v>3272</v>
      </c>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256</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16.5" customHeight="1">
      <c r="A113" s="40"/>
      <c r="B113" s="41"/>
      <c r="C113" s="42"/>
      <c r="D113" s="42"/>
      <c r="E113" s="78" t="str">
        <f>E11</f>
        <v>D.1.4.3 - Vzduchotechnika</v>
      </c>
      <c r="F113" s="42"/>
      <c r="G113" s="42"/>
      <c r="H113" s="42"/>
      <c r="I113" s="156"/>
      <c r="J113" s="42"/>
      <c r="K113" s="42"/>
      <c r="L113" s="65"/>
      <c r="S113" s="40"/>
      <c r="T113" s="40"/>
      <c r="U113" s="40"/>
      <c r="V113" s="40"/>
      <c r="W113" s="40"/>
      <c r="X113" s="40"/>
      <c r="Y113" s="40"/>
      <c r="Z113" s="40"/>
      <c r="AA113" s="40"/>
      <c r="AB113" s="40"/>
      <c r="AC113" s="40"/>
      <c r="AD113" s="40"/>
      <c r="AE113" s="40"/>
    </row>
    <row r="114" s="2" customFormat="1" ht="6.96" customHeight="1">
      <c r="A114" s="40"/>
      <c r="B114" s="41"/>
      <c r="C114" s="42"/>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2" customHeight="1">
      <c r="A115" s="40"/>
      <c r="B115" s="41"/>
      <c r="C115" s="33" t="s">
        <v>22</v>
      </c>
      <c r="D115" s="42"/>
      <c r="E115" s="42"/>
      <c r="F115" s="28" t="str">
        <f>F14</f>
        <v>p.č.. 1, 3/1, 3/2, A 4/1 V K. Ú. ANTOŠOVICE</v>
      </c>
      <c r="G115" s="42"/>
      <c r="H115" s="42"/>
      <c r="I115" s="158" t="s">
        <v>24</v>
      </c>
      <c r="J115" s="81" t="str">
        <f>IF(J14="","",J14)</f>
        <v>14. 5. 2020</v>
      </c>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25.65" customHeight="1">
      <c r="A117" s="40"/>
      <c r="B117" s="41"/>
      <c r="C117" s="33" t="s">
        <v>30</v>
      </c>
      <c r="D117" s="42"/>
      <c r="E117" s="42"/>
      <c r="F117" s="28" t="str">
        <f>E17</f>
        <v>Statutární město Ostrava, MOb Slezská Ostrava</v>
      </c>
      <c r="G117" s="42"/>
      <c r="H117" s="42"/>
      <c r="I117" s="158" t="s">
        <v>36</v>
      </c>
      <c r="J117" s="38" t="str">
        <f>E23</f>
        <v>Master Design s.r.o.</v>
      </c>
      <c r="K117" s="42"/>
      <c r="L117" s="65"/>
      <c r="S117" s="40"/>
      <c r="T117" s="40"/>
      <c r="U117" s="40"/>
      <c r="V117" s="40"/>
      <c r="W117" s="40"/>
      <c r="X117" s="40"/>
      <c r="Y117" s="40"/>
      <c r="Z117" s="40"/>
      <c r="AA117" s="40"/>
      <c r="AB117" s="40"/>
      <c r="AC117" s="40"/>
      <c r="AD117" s="40"/>
      <c r="AE117" s="40"/>
    </row>
    <row r="118" s="2" customFormat="1" ht="15.15" customHeight="1">
      <c r="A118" s="40"/>
      <c r="B118" s="41"/>
      <c r="C118" s="33" t="s">
        <v>34</v>
      </c>
      <c r="D118" s="42"/>
      <c r="E118" s="42"/>
      <c r="F118" s="28" t="str">
        <f>IF(E20="","",E20)</f>
        <v>Vyplň údaj</v>
      </c>
      <c r="G118" s="42"/>
      <c r="H118" s="42"/>
      <c r="I118" s="158" t="s">
        <v>39</v>
      </c>
      <c r="J118" s="38" t="str">
        <f>E26</f>
        <v xml:space="preserve"> </v>
      </c>
      <c r="K118" s="42"/>
      <c r="L118" s="65"/>
      <c r="S118" s="40"/>
      <c r="T118" s="40"/>
      <c r="U118" s="40"/>
      <c r="V118" s="40"/>
      <c r="W118" s="40"/>
      <c r="X118" s="40"/>
      <c r="Y118" s="40"/>
      <c r="Z118" s="40"/>
      <c r="AA118" s="40"/>
      <c r="AB118" s="40"/>
      <c r="AC118" s="40"/>
      <c r="AD118" s="40"/>
      <c r="AE118" s="40"/>
    </row>
    <row r="119" s="2" customFormat="1" ht="10.32"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11" customFormat="1" ht="29.28" customHeight="1">
      <c r="A120" s="217"/>
      <c r="B120" s="218"/>
      <c r="C120" s="219" t="s">
        <v>169</v>
      </c>
      <c r="D120" s="220" t="s">
        <v>68</v>
      </c>
      <c r="E120" s="220" t="s">
        <v>64</v>
      </c>
      <c r="F120" s="220" t="s">
        <v>65</v>
      </c>
      <c r="G120" s="220" t="s">
        <v>170</v>
      </c>
      <c r="H120" s="220" t="s">
        <v>171</v>
      </c>
      <c r="I120" s="221" t="s">
        <v>172</v>
      </c>
      <c r="J120" s="220" t="s">
        <v>159</v>
      </c>
      <c r="K120" s="222" t="s">
        <v>173</v>
      </c>
      <c r="L120" s="223"/>
      <c r="M120" s="102" t="s">
        <v>1</v>
      </c>
      <c r="N120" s="103" t="s">
        <v>47</v>
      </c>
      <c r="O120" s="103" t="s">
        <v>174</v>
      </c>
      <c r="P120" s="103" t="s">
        <v>175</v>
      </c>
      <c r="Q120" s="103" t="s">
        <v>176</v>
      </c>
      <c r="R120" s="103" t="s">
        <v>177</v>
      </c>
      <c r="S120" s="103" t="s">
        <v>178</v>
      </c>
      <c r="T120" s="104" t="s">
        <v>179</v>
      </c>
      <c r="U120" s="217"/>
      <c r="V120" s="217"/>
      <c r="W120" s="217"/>
      <c r="X120" s="217"/>
      <c r="Y120" s="217"/>
      <c r="Z120" s="217"/>
      <c r="AA120" s="217"/>
      <c r="AB120" s="217"/>
      <c r="AC120" s="217"/>
      <c r="AD120" s="217"/>
      <c r="AE120" s="217"/>
    </row>
    <row r="121" s="2" customFormat="1" ht="22.8" customHeight="1">
      <c r="A121" s="40"/>
      <c r="B121" s="41"/>
      <c r="C121" s="109" t="s">
        <v>180</v>
      </c>
      <c r="D121" s="42"/>
      <c r="E121" s="42"/>
      <c r="F121" s="42"/>
      <c r="G121" s="42"/>
      <c r="H121" s="42"/>
      <c r="I121" s="156"/>
      <c r="J121" s="224">
        <f>BK121</f>
        <v>0</v>
      </c>
      <c r="K121" s="42"/>
      <c r="L121" s="46"/>
      <c r="M121" s="105"/>
      <c r="N121" s="225"/>
      <c r="O121" s="106"/>
      <c r="P121" s="226">
        <f>P122</f>
        <v>0</v>
      </c>
      <c r="Q121" s="106"/>
      <c r="R121" s="226">
        <f>R122</f>
        <v>0</v>
      </c>
      <c r="S121" s="106"/>
      <c r="T121" s="227">
        <f>T122</f>
        <v>0</v>
      </c>
      <c r="U121" s="40"/>
      <c r="V121" s="40"/>
      <c r="W121" s="40"/>
      <c r="X121" s="40"/>
      <c r="Y121" s="40"/>
      <c r="Z121" s="40"/>
      <c r="AA121" s="40"/>
      <c r="AB121" s="40"/>
      <c r="AC121" s="40"/>
      <c r="AD121" s="40"/>
      <c r="AE121" s="40"/>
      <c r="AT121" s="18" t="s">
        <v>82</v>
      </c>
      <c r="AU121" s="18" t="s">
        <v>161</v>
      </c>
      <c r="BK121" s="228">
        <f>BK122</f>
        <v>0</v>
      </c>
    </row>
    <row r="122" s="12" customFormat="1" ht="25.92" customHeight="1">
      <c r="A122" s="12"/>
      <c r="B122" s="229"/>
      <c r="C122" s="230"/>
      <c r="D122" s="231" t="s">
        <v>82</v>
      </c>
      <c r="E122" s="232" t="s">
        <v>2673</v>
      </c>
      <c r="F122" s="232" t="s">
        <v>110</v>
      </c>
      <c r="G122" s="230"/>
      <c r="H122" s="230"/>
      <c r="I122" s="233"/>
      <c r="J122" s="234">
        <f>BK122</f>
        <v>0</v>
      </c>
      <c r="K122" s="230"/>
      <c r="L122" s="235"/>
      <c r="M122" s="236"/>
      <c r="N122" s="237"/>
      <c r="O122" s="237"/>
      <c r="P122" s="238">
        <f>P123</f>
        <v>0</v>
      </c>
      <c r="Q122" s="237"/>
      <c r="R122" s="238">
        <f>R123</f>
        <v>0</v>
      </c>
      <c r="S122" s="237"/>
      <c r="T122" s="239">
        <f>T123</f>
        <v>0</v>
      </c>
      <c r="U122" s="12"/>
      <c r="V122" s="12"/>
      <c r="W122" s="12"/>
      <c r="X122" s="12"/>
      <c r="Y122" s="12"/>
      <c r="Z122" s="12"/>
      <c r="AA122" s="12"/>
      <c r="AB122" s="12"/>
      <c r="AC122" s="12"/>
      <c r="AD122" s="12"/>
      <c r="AE122" s="12"/>
      <c r="AR122" s="240" t="s">
        <v>196</v>
      </c>
      <c r="AT122" s="241" t="s">
        <v>82</v>
      </c>
      <c r="AU122" s="241" t="s">
        <v>83</v>
      </c>
      <c r="AY122" s="240" t="s">
        <v>184</v>
      </c>
      <c r="BK122" s="242">
        <f>BK123</f>
        <v>0</v>
      </c>
    </row>
    <row r="123" s="2" customFormat="1" ht="16.5" customHeight="1">
      <c r="A123" s="40"/>
      <c r="B123" s="41"/>
      <c r="C123" s="245" t="s">
        <v>91</v>
      </c>
      <c r="D123" s="245" t="s">
        <v>187</v>
      </c>
      <c r="E123" s="246" t="s">
        <v>3275</v>
      </c>
      <c r="F123" s="247" t="s">
        <v>3279</v>
      </c>
      <c r="G123" s="248" t="s">
        <v>190</v>
      </c>
      <c r="H123" s="249">
        <v>1</v>
      </c>
      <c r="I123" s="250"/>
      <c r="J123" s="251">
        <f>ROUND(I123*H123,2)</f>
        <v>0</v>
      </c>
      <c r="K123" s="247" t="s">
        <v>1</v>
      </c>
      <c r="L123" s="46"/>
      <c r="M123" s="323" t="s">
        <v>1</v>
      </c>
      <c r="N123" s="324" t="s">
        <v>49</v>
      </c>
      <c r="O123" s="264"/>
      <c r="P123" s="325">
        <f>O123*H123</f>
        <v>0</v>
      </c>
      <c r="Q123" s="325">
        <v>0</v>
      </c>
      <c r="R123" s="325">
        <f>Q123*H123</f>
        <v>0</v>
      </c>
      <c r="S123" s="325">
        <v>0</v>
      </c>
      <c r="T123" s="326">
        <f>S123*H123</f>
        <v>0</v>
      </c>
      <c r="U123" s="40"/>
      <c r="V123" s="40"/>
      <c r="W123" s="40"/>
      <c r="X123" s="40"/>
      <c r="Y123" s="40"/>
      <c r="Z123" s="40"/>
      <c r="AA123" s="40"/>
      <c r="AB123" s="40"/>
      <c r="AC123" s="40"/>
      <c r="AD123" s="40"/>
      <c r="AE123" s="40"/>
      <c r="AR123" s="256" t="s">
        <v>411</v>
      </c>
      <c r="AT123" s="256" t="s">
        <v>187</v>
      </c>
      <c r="AU123" s="256" t="s">
        <v>91</v>
      </c>
      <c r="AY123" s="18" t="s">
        <v>184</v>
      </c>
      <c r="BE123" s="257">
        <f>IF(N123="základní",J123,0)</f>
        <v>0</v>
      </c>
      <c r="BF123" s="257">
        <f>IF(N123="snížená",J123,0)</f>
        <v>0</v>
      </c>
      <c r="BG123" s="257">
        <f>IF(N123="zákl. přenesená",J123,0)</f>
        <v>0</v>
      </c>
      <c r="BH123" s="257">
        <f>IF(N123="sníž. přenesená",J123,0)</f>
        <v>0</v>
      </c>
      <c r="BI123" s="257">
        <f>IF(N123="nulová",J123,0)</f>
        <v>0</v>
      </c>
      <c r="BJ123" s="18" t="s">
        <v>99</v>
      </c>
      <c r="BK123" s="257">
        <f>ROUND(I123*H123,2)</f>
        <v>0</v>
      </c>
      <c r="BL123" s="18" t="s">
        <v>411</v>
      </c>
      <c r="BM123" s="256" t="s">
        <v>3280</v>
      </c>
    </row>
    <row r="124" s="2" customFormat="1" ht="6.96" customHeight="1">
      <c r="A124" s="40"/>
      <c r="B124" s="68"/>
      <c r="C124" s="69"/>
      <c r="D124" s="69"/>
      <c r="E124" s="69"/>
      <c r="F124" s="69"/>
      <c r="G124" s="69"/>
      <c r="H124" s="69"/>
      <c r="I124" s="194"/>
      <c r="J124" s="69"/>
      <c r="K124" s="69"/>
      <c r="L124" s="46"/>
      <c r="M124" s="40"/>
      <c r="O124" s="40"/>
      <c r="P124" s="40"/>
      <c r="Q124" s="40"/>
      <c r="R124" s="40"/>
      <c r="S124" s="40"/>
      <c r="T124" s="40"/>
      <c r="U124" s="40"/>
      <c r="V124" s="40"/>
      <c r="W124" s="40"/>
      <c r="X124" s="40"/>
      <c r="Y124" s="40"/>
      <c r="Z124" s="40"/>
      <c r="AA124" s="40"/>
      <c r="AB124" s="40"/>
      <c r="AC124" s="40"/>
      <c r="AD124" s="40"/>
      <c r="AE124" s="40"/>
    </row>
  </sheetData>
  <sheetProtection sheet="1" autoFilter="0" formatColumns="0" formatRows="0" objects="1" scenarios="1" spinCount="100000" saltValue="KBBgIKdkvhucoxaEElKXgSzY1XdX++6lbDLsnFEMLFLy4+aTeAw0W28mOMdm77RYhzCq4hbtY7ADvi9T+clECQ==" hashValue="vd/TibiC/DVv5HbiSBkigDqpU5GBrn1IHL+ALVbtOHtVJHBP89zuqnyD0tRGjH4uNdoSHRCRqLL/kro6ncm71Q==" algorithmName="SHA-512" password="E785"/>
  <autoFilter ref="C120:K123"/>
  <mergeCells count="12">
    <mergeCell ref="E7:H7"/>
    <mergeCell ref="E9:H9"/>
    <mergeCell ref="E11:H11"/>
    <mergeCell ref="E20:H20"/>
    <mergeCell ref="E29:H29"/>
    <mergeCell ref="E85:H85"/>
    <mergeCell ref="E87:H87"/>
    <mergeCell ref="E89:H89"/>
    <mergeCell ref="E109:H109"/>
    <mergeCell ref="E111:H111"/>
    <mergeCell ref="E113:H11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120</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3272</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3281</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14. 5. 2020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ROUND(J121,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ROUND((SUM(BE121:BE123)),  2)</f>
        <v>0</v>
      </c>
      <c r="G35" s="40"/>
      <c r="H35" s="40"/>
      <c r="I35" s="173">
        <v>0.20999999999999999</v>
      </c>
      <c r="J35" s="172">
        <f>ROUND(((SUM(BE121:BE123))*I35),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ROUND((SUM(BF121:BF123)),  2)</f>
        <v>0</v>
      </c>
      <c r="G36" s="40"/>
      <c r="H36" s="40"/>
      <c r="I36" s="173">
        <v>0.14999999999999999</v>
      </c>
      <c r="J36" s="172">
        <f>ROUND(((SUM(BF121:BF123))*I36),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ROUND((SUM(BG121:BG123)),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ROUND((SUM(BH121:BH123)),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ROUND((SUM(BI121:BI123)),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3272</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D.1.4.4 - Vytápění</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14. 5. 2020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J121</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3274</v>
      </c>
      <c r="E99" s="207"/>
      <c r="F99" s="207"/>
      <c r="G99" s="207"/>
      <c r="H99" s="207"/>
      <c r="I99" s="208"/>
      <c r="J99" s="209">
        <f>J122</f>
        <v>0</v>
      </c>
      <c r="K99" s="205"/>
      <c r="L99" s="210"/>
      <c r="S99" s="9"/>
      <c r="T99" s="9"/>
      <c r="U99" s="9"/>
      <c r="V99" s="9"/>
      <c r="W99" s="9"/>
      <c r="X99" s="9"/>
      <c r="Y99" s="9"/>
      <c r="Z99" s="9"/>
      <c r="AA99" s="9"/>
      <c r="AB99" s="9"/>
      <c r="AC99" s="9"/>
      <c r="AD99" s="9"/>
      <c r="AE99" s="9"/>
    </row>
    <row r="100" s="2" customFormat="1" ht="21.84" customHeight="1">
      <c r="A100" s="40"/>
      <c r="B100" s="41"/>
      <c r="C100" s="42"/>
      <c r="D100" s="42"/>
      <c r="E100" s="42"/>
      <c r="F100" s="42"/>
      <c r="G100" s="42"/>
      <c r="H100" s="42"/>
      <c r="I100" s="156"/>
      <c r="J100" s="42"/>
      <c r="K100" s="42"/>
      <c r="L100" s="65"/>
      <c r="S100" s="40"/>
      <c r="T100" s="40"/>
      <c r="U100" s="40"/>
      <c r="V100" s="40"/>
      <c r="W100" s="40"/>
      <c r="X100" s="40"/>
      <c r="Y100" s="40"/>
      <c r="Z100" s="40"/>
      <c r="AA100" s="40"/>
      <c r="AB100" s="40"/>
      <c r="AC100" s="40"/>
      <c r="AD100" s="40"/>
      <c r="AE100" s="40"/>
    </row>
    <row r="101" s="2" customFormat="1" ht="6.96" customHeight="1">
      <c r="A101" s="40"/>
      <c r="B101" s="68"/>
      <c r="C101" s="69"/>
      <c r="D101" s="69"/>
      <c r="E101" s="69"/>
      <c r="F101" s="69"/>
      <c r="G101" s="69"/>
      <c r="H101" s="69"/>
      <c r="I101" s="194"/>
      <c r="J101" s="69"/>
      <c r="K101" s="69"/>
      <c r="L101" s="65"/>
      <c r="S101" s="40"/>
      <c r="T101" s="40"/>
      <c r="U101" s="40"/>
      <c r="V101" s="40"/>
      <c r="W101" s="40"/>
      <c r="X101" s="40"/>
      <c r="Y101" s="40"/>
      <c r="Z101" s="40"/>
      <c r="AA101" s="40"/>
      <c r="AB101" s="40"/>
      <c r="AC101" s="40"/>
      <c r="AD101" s="40"/>
      <c r="AE101" s="40"/>
    </row>
    <row r="105" s="2" customFormat="1" ht="6.96" customHeight="1">
      <c r="A105" s="40"/>
      <c r="B105" s="70"/>
      <c r="C105" s="71"/>
      <c r="D105" s="71"/>
      <c r="E105" s="71"/>
      <c r="F105" s="71"/>
      <c r="G105" s="71"/>
      <c r="H105" s="71"/>
      <c r="I105" s="197"/>
      <c r="J105" s="71"/>
      <c r="K105" s="71"/>
      <c r="L105" s="65"/>
      <c r="S105" s="40"/>
      <c r="T105" s="40"/>
      <c r="U105" s="40"/>
      <c r="V105" s="40"/>
      <c r="W105" s="40"/>
      <c r="X105" s="40"/>
      <c r="Y105" s="40"/>
      <c r="Z105" s="40"/>
      <c r="AA105" s="40"/>
      <c r="AB105" s="40"/>
      <c r="AC105" s="40"/>
      <c r="AD105" s="40"/>
      <c r="AE105" s="40"/>
    </row>
    <row r="106" s="2" customFormat="1" ht="24.96" customHeight="1">
      <c r="A106" s="40"/>
      <c r="B106" s="41"/>
      <c r="C106" s="24" t="s">
        <v>168</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41"/>
      <c r="C107" s="42"/>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16</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198" t="str">
        <f>E7</f>
        <v>DOMOV PRO SENIORY ANTOŠOVICE</v>
      </c>
      <c r="F109" s="33"/>
      <c r="G109" s="33"/>
      <c r="H109" s="33"/>
      <c r="I109" s="156"/>
      <c r="J109" s="42"/>
      <c r="K109" s="42"/>
      <c r="L109" s="65"/>
      <c r="S109" s="40"/>
      <c r="T109" s="40"/>
      <c r="U109" s="40"/>
      <c r="V109" s="40"/>
      <c r="W109" s="40"/>
      <c r="X109" s="40"/>
      <c r="Y109" s="40"/>
      <c r="Z109" s="40"/>
      <c r="AA109" s="40"/>
      <c r="AB109" s="40"/>
      <c r="AC109" s="40"/>
      <c r="AD109" s="40"/>
      <c r="AE109" s="40"/>
    </row>
    <row r="110" s="1" customFormat="1" ht="12" customHeight="1">
      <c r="B110" s="22"/>
      <c r="C110" s="33" t="s">
        <v>155</v>
      </c>
      <c r="D110" s="23"/>
      <c r="E110" s="23"/>
      <c r="F110" s="23"/>
      <c r="G110" s="23"/>
      <c r="H110" s="23"/>
      <c r="I110" s="148"/>
      <c r="J110" s="23"/>
      <c r="K110" s="23"/>
      <c r="L110" s="21"/>
    </row>
    <row r="111" s="2" customFormat="1" ht="16.5" customHeight="1">
      <c r="A111" s="40"/>
      <c r="B111" s="41"/>
      <c r="C111" s="42"/>
      <c r="D111" s="42"/>
      <c r="E111" s="198" t="s">
        <v>3272</v>
      </c>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256</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16.5" customHeight="1">
      <c r="A113" s="40"/>
      <c r="B113" s="41"/>
      <c r="C113" s="42"/>
      <c r="D113" s="42"/>
      <c r="E113" s="78" t="str">
        <f>E11</f>
        <v>D.1.4.4 - Vytápění</v>
      </c>
      <c r="F113" s="42"/>
      <c r="G113" s="42"/>
      <c r="H113" s="42"/>
      <c r="I113" s="156"/>
      <c r="J113" s="42"/>
      <c r="K113" s="42"/>
      <c r="L113" s="65"/>
      <c r="S113" s="40"/>
      <c r="T113" s="40"/>
      <c r="U113" s="40"/>
      <c r="V113" s="40"/>
      <c r="W113" s="40"/>
      <c r="X113" s="40"/>
      <c r="Y113" s="40"/>
      <c r="Z113" s="40"/>
      <c r="AA113" s="40"/>
      <c r="AB113" s="40"/>
      <c r="AC113" s="40"/>
      <c r="AD113" s="40"/>
      <c r="AE113" s="40"/>
    </row>
    <row r="114" s="2" customFormat="1" ht="6.96" customHeight="1">
      <c r="A114" s="40"/>
      <c r="B114" s="41"/>
      <c r="C114" s="42"/>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2" customHeight="1">
      <c r="A115" s="40"/>
      <c r="B115" s="41"/>
      <c r="C115" s="33" t="s">
        <v>22</v>
      </c>
      <c r="D115" s="42"/>
      <c r="E115" s="42"/>
      <c r="F115" s="28" t="str">
        <f>F14</f>
        <v>p.č.. 1, 3/1, 3/2, A 4/1 V K. Ú. ANTOŠOVICE</v>
      </c>
      <c r="G115" s="42"/>
      <c r="H115" s="42"/>
      <c r="I115" s="158" t="s">
        <v>24</v>
      </c>
      <c r="J115" s="81" t="str">
        <f>IF(J14="","",J14)</f>
        <v>14. 5. 2020</v>
      </c>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25.65" customHeight="1">
      <c r="A117" s="40"/>
      <c r="B117" s="41"/>
      <c r="C117" s="33" t="s">
        <v>30</v>
      </c>
      <c r="D117" s="42"/>
      <c r="E117" s="42"/>
      <c r="F117" s="28" t="str">
        <f>E17</f>
        <v>Statutární město Ostrava, MOb Slezská Ostrava</v>
      </c>
      <c r="G117" s="42"/>
      <c r="H117" s="42"/>
      <c r="I117" s="158" t="s">
        <v>36</v>
      </c>
      <c r="J117" s="38" t="str">
        <f>E23</f>
        <v>Master Design s.r.o.</v>
      </c>
      <c r="K117" s="42"/>
      <c r="L117" s="65"/>
      <c r="S117" s="40"/>
      <c r="T117" s="40"/>
      <c r="U117" s="40"/>
      <c r="V117" s="40"/>
      <c r="W117" s="40"/>
      <c r="X117" s="40"/>
      <c r="Y117" s="40"/>
      <c r="Z117" s="40"/>
      <c r="AA117" s="40"/>
      <c r="AB117" s="40"/>
      <c r="AC117" s="40"/>
      <c r="AD117" s="40"/>
      <c r="AE117" s="40"/>
    </row>
    <row r="118" s="2" customFormat="1" ht="15.15" customHeight="1">
      <c r="A118" s="40"/>
      <c r="B118" s="41"/>
      <c r="C118" s="33" t="s">
        <v>34</v>
      </c>
      <c r="D118" s="42"/>
      <c r="E118" s="42"/>
      <c r="F118" s="28" t="str">
        <f>IF(E20="","",E20)</f>
        <v>Vyplň údaj</v>
      </c>
      <c r="G118" s="42"/>
      <c r="H118" s="42"/>
      <c r="I118" s="158" t="s">
        <v>39</v>
      </c>
      <c r="J118" s="38" t="str">
        <f>E26</f>
        <v xml:space="preserve"> </v>
      </c>
      <c r="K118" s="42"/>
      <c r="L118" s="65"/>
      <c r="S118" s="40"/>
      <c r="T118" s="40"/>
      <c r="U118" s="40"/>
      <c r="V118" s="40"/>
      <c r="W118" s="40"/>
      <c r="X118" s="40"/>
      <c r="Y118" s="40"/>
      <c r="Z118" s="40"/>
      <c r="AA118" s="40"/>
      <c r="AB118" s="40"/>
      <c r="AC118" s="40"/>
      <c r="AD118" s="40"/>
      <c r="AE118" s="40"/>
    </row>
    <row r="119" s="2" customFormat="1" ht="10.32"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11" customFormat="1" ht="29.28" customHeight="1">
      <c r="A120" s="217"/>
      <c r="B120" s="218"/>
      <c r="C120" s="219" t="s">
        <v>169</v>
      </c>
      <c r="D120" s="220" t="s">
        <v>68</v>
      </c>
      <c r="E120" s="220" t="s">
        <v>64</v>
      </c>
      <c r="F120" s="220" t="s">
        <v>65</v>
      </c>
      <c r="G120" s="220" t="s">
        <v>170</v>
      </c>
      <c r="H120" s="220" t="s">
        <v>171</v>
      </c>
      <c r="I120" s="221" t="s">
        <v>172</v>
      </c>
      <c r="J120" s="220" t="s">
        <v>159</v>
      </c>
      <c r="K120" s="222" t="s">
        <v>173</v>
      </c>
      <c r="L120" s="223"/>
      <c r="M120" s="102" t="s">
        <v>1</v>
      </c>
      <c r="N120" s="103" t="s">
        <v>47</v>
      </c>
      <c r="O120" s="103" t="s">
        <v>174</v>
      </c>
      <c r="P120" s="103" t="s">
        <v>175</v>
      </c>
      <c r="Q120" s="103" t="s">
        <v>176</v>
      </c>
      <c r="R120" s="103" t="s">
        <v>177</v>
      </c>
      <c r="S120" s="103" t="s">
        <v>178</v>
      </c>
      <c r="T120" s="104" t="s">
        <v>179</v>
      </c>
      <c r="U120" s="217"/>
      <c r="V120" s="217"/>
      <c r="W120" s="217"/>
      <c r="X120" s="217"/>
      <c r="Y120" s="217"/>
      <c r="Z120" s="217"/>
      <c r="AA120" s="217"/>
      <c r="AB120" s="217"/>
      <c r="AC120" s="217"/>
      <c r="AD120" s="217"/>
      <c r="AE120" s="217"/>
    </row>
    <row r="121" s="2" customFormat="1" ht="22.8" customHeight="1">
      <c r="A121" s="40"/>
      <c r="B121" s="41"/>
      <c r="C121" s="109" t="s">
        <v>180</v>
      </c>
      <c r="D121" s="42"/>
      <c r="E121" s="42"/>
      <c r="F121" s="42"/>
      <c r="G121" s="42"/>
      <c r="H121" s="42"/>
      <c r="I121" s="156"/>
      <c r="J121" s="224">
        <f>BK121</f>
        <v>0</v>
      </c>
      <c r="K121" s="42"/>
      <c r="L121" s="46"/>
      <c r="M121" s="105"/>
      <c r="N121" s="225"/>
      <c r="O121" s="106"/>
      <c r="P121" s="226">
        <f>P122</f>
        <v>0</v>
      </c>
      <c r="Q121" s="106"/>
      <c r="R121" s="226">
        <f>R122</f>
        <v>0</v>
      </c>
      <c r="S121" s="106"/>
      <c r="T121" s="227">
        <f>T122</f>
        <v>0</v>
      </c>
      <c r="U121" s="40"/>
      <c r="V121" s="40"/>
      <c r="W121" s="40"/>
      <c r="X121" s="40"/>
      <c r="Y121" s="40"/>
      <c r="Z121" s="40"/>
      <c r="AA121" s="40"/>
      <c r="AB121" s="40"/>
      <c r="AC121" s="40"/>
      <c r="AD121" s="40"/>
      <c r="AE121" s="40"/>
      <c r="AT121" s="18" t="s">
        <v>82</v>
      </c>
      <c r="AU121" s="18" t="s">
        <v>161</v>
      </c>
      <c r="BK121" s="228">
        <f>BK122</f>
        <v>0</v>
      </c>
    </row>
    <row r="122" s="12" customFormat="1" ht="25.92" customHeight="1">
      <c r="A122" s="12"/>
      <c r="B122" s="229"/>
      <c r="C122" s="230"/>
      <c r="D122" s="231" t="s">
        <v>82</v>
      </c>
      <c r="E122" s="232" t="s">
        <v>2673</v>
      </c>
      <c r="F122" s="232" t="s">
        <v>110</v>
      </c>
      <c r="G122" s="230"/>
      <c r="H122" s="230"/>
      <c r="I122" s="233"/>
      <c r="J122" s="234">
        <f>BK122</f>
        <v>0</v>
      </c>
      <c r="K122" s="230"/>
      <c r="L122" s="235"/>
      <c r="M122" s="236"/>
      <c r="N122" s="237"/>
      <c r="O122" s="237"/>
      <c r="P122" s="238">
        <f>P123</f>
        <v>0</v>
      </c>
      <c r="Q122" s="237"/>
      <c r="R122" s="238">
        <f>R123</f>
        <v>0</v>
      </c>
      <c r="S122" s="237"/>
      <c r="T122" s="239">
        <f>T123</f>
        <v>0</v>
      </c>
      <c r="U122" s="12"/>
      <c r="V122" s="12"/>
      <c r="W122" s="12"/>
      <c r="X122" s="12"/>
      <c r="Y122" s="12"/>
      <c r="Z122" s="12"/>
      <c r="AA122" s="12"/>
      <c r="AB122" s="12"/>
      <c r="AC122" s="12"/>
      <c r="AD122" s="12"/>
      <c r="AE122" s="12"/>
      <c r="AR122" s="240" t="s">
        <v>196</v>
      </c>
      <c r="AT122" s="241" t="s">
        <v>82</v>
      </c>
      <c r="AU122" s="241" t="s">
        <v>83</v>
      </c>
      <c r="AY122" s="240" t="s">
        <v>184</v>
      </c>
      <c r="BK122" s="242">
        <f>BK123</f>
        <v>0</v>
      </c>
    </row>
    <row r="123" s="2" customFormat="1" ht="16.5" customHeight="1">
      <c r="A123" s="40"/>
      <c r="B123" s="41"/>
      <c r="C123" s="245" t="s">
        <v>91</v>
      </c>
      <c r="D123" s="245" t="s">
        <v>187</v>
      </c>
      <c r="E123" s="246" t="s">
        <v>3275</v>
      </c>
      <c r="F123" s="247" t="s">
        <v>3282</v>
      </c>
      <c r="G123" s="248" t="s">
        <v>190</v>
      </c>
      <c r="H123" s="249">
        <v>1</v>
      </c>
      <c r="I123" s="250"/>
      <c r="J123" s="251">
        <f>ROUND(I123*H123,2)</f>
        <v>0</v>
      </c>
      <c r="K123" s="247" t="s">
        <v>1</v>
      </c>
      <c r="L123" s="46"/>
      <c r="M123" s="323" t="s">
        <v>1</v>
      </c>
      <c r="N123" s="324" t="s">
        <v>49</v>
      </c>
      <c r="O123" s="264"/>
      <c r="P123" s="325">
        <f>O123*H123</f>
        <v>0</v>
      </c>
      <c r="Q123" s="325">
        <v>0</v>
      </c>
      <c r="R123" s="325">
        <f>Q123*H123</f>
        <v>0</v>
      </c>
      <c r="S123" s="325">
        <v>0</v>
      </c>
      <c r="T123" s="326">
        <f>S123*H123</f>
        <v>0</v>
      </c>
      <c r="U123" s="40"/>
      <c r="V123" s="40"/>
      <c r="W123" s="40"/>
      <c r="X123" s="40"/>
      <c r="Y123" s="40"/>
      <c r="Z123" s="40"/>
      <c r="AA123" s="40"/>
      <c r="AB123" s="40"/>
      <c r="AC123" s="40"/>
      <c r="AD123" s="40"/>
      <c r="AE123" s="40"/>
      <c r="AR123" s="256" t="s">
        <v>411</v>
      </c>
      <c r="AT123" s="256" t="s">
        <v>187</v>
      </c>
      <c r="AU123" s="256" t="s">
        <v>91</v>
      </c>
      <c r="AY123" s="18" t="s">
        <v>184</v>
      </c>
      <c r="BE123" s="257">
        <f>IF(N123="základní",J123,0)</f>
        <v>0</v>
      </c>
      <c r="BF123" s="257">
        <f>IF(N123="snížená",J123,0)</f>
        <v>0</v>
      </c>
      <c r="BG123" s="257">
        <f>IF(N123="zákl. přenesená",J123,0)</f>
        <v>0</v>
      </c>
      <c r="BH123" s="257">
        <f>IF(N123="sníž. přenesená",J123,0)</f>
        <v>0</v>
      </c>
      <c r="BI123" s="257">
        <f>IF(N123="nulová",J123,0)</f>
        <v>0</v>
      </c>
      <c r="BJ123" s="18" t="s">
        <v>99</v>
      </c>
      <c r="BK123" s="257">
        <f>ROUND(I123*H123,2)</f>
        <v>0</v>
      </c>
      <c r="BL123" s="18" t="s">
        <v>411</v>
      </c>
      <c r="BM123" s="256" t="s">
        <v>3283</v>
      </c>
    </row>
    <row r="124" s="2" customFormat="1" ht="6.96" customHeight="1">
      <c r="A124" s="40"/>
      <c r="B124" s="68"/>
      <c r="C124" s="69"/>
      <c r="D124" s="69"/>
      <c r="E124" s="69"/>
      <c r="F124" s="69"/>
      <c r="G124" s="69"/>
      <c r="H124" s="69"/>
      <c r="I124" s="194"/>
      <c r="J124" s="69"/>
      <c r="K124" s="69"/>
      <c r="L124" s="46"/>
      <c r="M124" s="40"/>
      <c r="O124" s="40"/>
      <c r="P124" s="40"/>
      <c r="Q124" s="40"/>
      <c r="R124" s="40"/>
      <c r="S124" s="40"/>
      <c r="T124" s="40"/>
      <c r="U124" s="40"/>
      <c r="V124" s="40"/>
      <c r="W124" s="40"/>
      <c r="X124" s="40"/>
      <c r="Y124" s="40"/>
      <c r="Z124" s="40"/>
      <c r="AA124" s="40"/>
      <c r="AB124" s="40"/>
      <c r="AC124" s="40"/>
      <c r="AD124" s="40"/>
      <c r="AE124" s="40"/>
    </row>
  </sheetData>
  <sheetProtection sheet="1" autoFilter="0" formatColumns="0" formatRows="0" objects="1" scenarios="1" spinCount="100000" saltValue="LL3EuH0qNA4+PuAfhNgVre3Usvu9NWsvo1QZyEdgMOdMbiQ7Q+ZQ5tvupjzbz9ufaSfsk4ca+ymqB821t4OQRw==" hashValue="btjDndiCT8qNhZalQ43McAohv1be92ylzYynEtXr8B6tjhpk1gSfSNWXPQ/W9H2RD2GUubEYXWyC92M0WKLaPQ==" algorithmName="SHA-512" password="E785"/>
  <autoFilter ref="C120:K123"/>
  <mergeCells count="12">
    <mergeCell ref="E7:H7"/>
    <mergeCell ref="E9:H9"/>
    <mergeCell ref="E11:H11"/>
    <mergeCell ref="E20:H20"/>
    <mergeCell ref="E29:H29"/>
    <mergeCell ref="E85:H85"/>
    <mergeCell ref="E87:H87"/>
    <mergeCell ref="E89:H89"/>
    <mergeCell ref="E109:H109"/>
    <mergeCell ref="E111:H111"/>
    <mergeCell ref="E113:H11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DESKTOP-4EPUNVH\Moje</dc:creator>
  <cp:lastModifiedBy>DESKTOP-4EPUNVH\Moje</cp:lastModifiedBy>
  <dcterms:created xsi:type="dcterms:W3CDTF">2020-05-14T09:56:32Z</dcterms:created>
  <dcterms:modified xsi:type="dcterms:W3CDTF">2020-05-14T09:56:56Z</dcterms:modified>
</cp:coreProperties>
</file>