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Přehled" sheetId="1" r:id="rId1"/>
    <sheet name="elektroinstalac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<sst xmlns="http://schemas.openxmlformats.org/spreadsheetml/2006/main" count="227" uniqueCount="132">
  <si>
    <t>pořadové</t>
  </si>
  <si>
    <t>číslo</t>
  </si>
  <si>
    <t>název</t>
  </si>
  <si>
    <t>cena</t>
  </si>
  <si>
    <t>celkem</t>
  </si>
  <si>
    <t>vyměra</t>
  </si>
  <si>
    <t>CELKEM - MATERIÁL ELEKTROINSTALACE</t>
  </si>
  <si>
    <t>CELKEM - MONTÁŽ ELEKTROINSTALACE</t>
  </si>
  <si>
    <t>REKAPITULACE</t>
  </si>
  <si>
    <t xml:space="preserve">Vypracoval : Seifert Marek </t>
  </si>
  <si>
    <t>Kompletační činnost + 4,5%</t>
  </si>
  <si>
    <t>Vodič CYA 6 zelenožlutý</t>
  </si>
  <si>
    <t xml:space="preserve">Vodič CYA 16 zelenožlutý </t>
  </si>
  <si>
    <t>NEDÍLNOU SOUČÁSTÍ JE VÝKRESOVÁ DOKUMENTACE</t>
  </si>
  <si>
    <t>Krabice přístrojová KP</t>
  </si>
  <si>
    <t>Krabice rozvodná KR</t>
  </si>
  <si>
    <t>Podr.materiál + 3%</t>
  </si>
  <si>
    <t>Přesun + 3%</t>
  </si>
  <si>
    <t>Prořez + 2%</t>
  </si>
  <si>
    <t>ELEKTROINSTALACE CELKEM BEZ DPH</t>
  </si>
  <si>
    <t>Vodič CYA 25 zelenožlutý</t>
  </si>
  <si>
    <t>PŘED ZAPOČETÍM ZEMNÍCH PRACÍ NUTNO PROVÉST VYTYČENÍ !!!</t>
  </si>
  <si>
    <t>BEZ TOHOTO VYTYČENÍ NELZE ZEMNÍ PRÁCE PROVÁDĚT !!!</t>
  </si>
  <si>
    <t xml:space="preserve">měrná </t>
  </si>
  <si>
    <t>jednotka</t>
  </si>
  <si>
    <t>ks</t>
  </si>
  <si>
    <t>m</t>
  </si>
  <si>
    <t>Sekání kapes a průrazů</t>
  </si>
  <si>
    <t>Kabel CYKY 3Ox1,5</t>
  </si>
  <si>
    <t>Kabel CYKY 3Jx1,5</t>
  </si>
  <si>
    <t>Kabel CYKY 3Jx2,5</t>
  </si>
  <si>
    <t>Kabel CYKY 5Jx1,5</t>
  </si>
  <si>
    <t>CELKEM - MONTÁŽ+MATERIÁL ROZVODNICE</t>
  </si>
  <si>
    <t>Svítidla jsou ceněna vč.el.předřadníků,závěsů,zdrojů a popl.za likvidaci zdrojů a svítidel</t>
  </si>
  <si>
    <t>Kabel CYKY 5Jx10</t>
  </si>
  <si>
    <t>Svorkovnice OP v krabici</t>
  </si>
  <si>
    <t>montáž</t>
  </si>
  <si>
    <t>materiál</t>
  </si>
  <si>
    <t xml:space="preserve">Sekání kabelových tras, zapravení, hrubý úklid </t>
  </si>
  <si>
    <t xml:space="preserve">Jednopólový spínač </t>
  </si>
  <si>
    <t xml:space="preserve">Sériový přepínač </t>
  </si>
  <si>
    <t xml:space="preserve">Střídavý přepínač </t>
  </si>
  <si>
    <t>Fluorescenční štítek s piktogramem nepodsvětlený</t>
  </si>
  <si>
    <t>Střídavý přepínač dvojnásobný</t>
  </si>
  <si>
    <t>Pokud je v textové nebo výkresové části PROJEKTU uveden odkaz na konkrétní výrobek či výrobce, neznamená to, že zadavatel požaduje po uchazeči použití a ocenění tohoto konkrétního výrobku. Uchazeč může při stanovení nabídkové ceny použít jakýkoliv ekvivalentní výrobek od jakéhokoliv jiného výrobce, pokud dodrží technické a kvalitativní parametry dané projektovou dokumentací.</t>
  </si>
  <si>
    <t>Rozvodnice jsou ceněny včetně příslušenství(svorky, propojovací lišty, PE+N,...)</t>
  </si>
  <si>
    <t>Křížový přepínač</t>
  </si>
  <si>
    <t>Vodič FeZn 10</t>
  </si>
  <si>
    <t>Svorka křížová SKD</t>
  </si>
  <si>
    <t>Značkovací štítek</t>
  </si>
  <si>
    <t xml:space="preserve">Vodič tvrzený AlMgSi 8 </t>
  </si>
  <si>
    <t>kpl</t>
  </si>
  <si>
    <t>CELKEM - MONTÁŽ BLESK</t>
  </si>
  <si>
    <t>Kompletační činnost + 1,5%</t>
  </si>
  <si>
    <t>CELKEM - MONTÁŽ OCHRANA PŘED BLESKEM</t>
  </si>
  <si>
    <t>CELKEM - MATERIÁL OCHRANA PŘED BLESKEM</t>
  </si>
  <si>
    <t>Kabel CYKY 5Jx2,5</t>
  </si>
  <si>
    <t>Velkoplošné tlačítko se signální doutnavkou</t>
  </si>
  <si>
    <t>Revize , měření osvětlení + 2%</t>
  </si>
  <si>
    <t>Zásuvka 230V/16A</t>
  </si>
  <si>
    <t>Zásuvka 230V/16A + 3.st.p.o.</t>
  </si>
  <si>
    <t>Ventilátorové relé</t>
  </si>
  <si>
    <t>Svítidlo C vč.příslušenství</t>
  </si>
  <si>
    <t>Výstražný štítek</t>
  </si>
  <si>
    <t>Zemnící pásek FeZn 30x4</t>
  </si>
  <si>
    <t>Podpěra vedení pro svod PVZZ</t>
  </si>
  <si>
    <t>Svorka spojovací SS</t>
  </si>
  <si>
    <t>Svorka křížová se středovou destičkou KSSD</t>
  </si>
  <si>
    <t>Demontáž stávající ochrany před bleskem + 10%</t>
  </si>
  <si>
    <t>Svítidlo A vč.příslušenství a montážního boxu</t>
  </si>
  <si>
    <t>Vodič CUI 3,5m</t>
  </si>
  <si>
    <t xml:space="preserve">Podpěra vedení vodiče PVZ CUI </t>
  </si>
  <si>
    <t>Litinová šachta LŠ perforovaná pro SZD</t>
  </si>
  <si>
    <t>Finální povrchová vrstva je součástí stavební části.</t>
  </si>
  <si>
    <t>Svorka zkušební SZD</t>
  </si>
  <si>
    <t>Kabel CYKY 5Jx35</t>
  </si>
  <si>
    <t>Svítidlo ANO vč.příslušenství, montážního boxu a nouzového modulu</t>
  </si>
  <si>
    <t xml:space="preserve">Svítidlo B vč.příslušenství </t>
  </si>
  <si>
    <t>Svítidlo CNO vč.příslušenství a nouzového modulu</t>
  </si>
  <si>
    <t xml:space="preserve">Svítidlo E vč.příslušenství </t>
  </si>
  <si>
    <t>Svorka rozpojovací SR</t>
  </si>
  <si>
    <t>Zem. práce pro uzemnění (výkop,zához,hutnění, úprava terénu,osetí)</t>
  </si>
  <si>
    <t>Demontáž stávající elektroinstalace + 10% (s ohledem na nezpřístupnění všech prostor nutno nacenit procentuálně, je uvažováno s veškerou demontáží svítidel, rozvodnic, kabeláží, zásuvek, vypínačů, krabic rozvodných a přístrojových)</t>
  </si>
  <si>
    <t>DOMOV PRO SENIORY ANTOŠOVICE NA PARCELÁCH Č.1, 3/1, 3/2 A 4/1, K.Ú. ANTOŠOVICE</t>
  </si>
  <si>
    <t>CELKEM - MONTÁŽ + MATERIÁL ROZVODNICE</t>
  </si>
  <si>
    <t>kpl.</t>
  </si>
  <si>
    <t>Rozvodnice viz.příloha</t>
  </si>
  <si>
    <t>Žaluziový přepínač</t>
  </si>
  <si>
    <t>Sporáková přípojka se signální doutnavkou</t>
  </si>
  <si>
    <t>Svodič přepětí T1+T2 100kA v krabici IP67</t>
  </si>
  <si>
    <t>Zásuvka průmyslová 16A/400V</t>
  </si>
  <si>
    <t>Pohybové čidlo</t>
  </si>
  <si>
    <t>Pohybové čidlo stropní</t>
  </si>
  <si>
    <t>Kabel CYKY 5Jx6</t>
  </si>
  <si>
    <t>Kabel CYKY 5Jx16</t>
  </si>
  <si>
    <t>Kabel CYKY 5Jx25</t>
  </si>
  <si>
    <t>Kabel CYKY 5Jx4</t>
  </si>
  <si>
    <t>Kabel H07RN-F 5x25</t>
  </si>
  <si>
    <t>Kabel CYKY 3x95+70</t>
  </si>
  <si>
    <t>Kabel AYKY 3x120+70</t>
  </si>
  <si>
    <t>Kabel CXKH-V 5x2,5 B2ca,s1,d0</t>
  </si>
  <si>
    <t>Kabel CXKH-V 5x6 B2ca,s1,d0</t>
  </si>
  <si>
    <t>Kabel CXKH-V 3x1,5 B2ca,s1,d0</t>
  </si>
  <si>
    <t>UPS 40kVA/36kW, 3f/3f, 400V, 30minut, IP20, vč.montáže, zaškolení a dopravy</t>
  </si>
  <si>
    <t>Svítidlo BNO vč.příslušenství a nouzového modulu</t>
  </si>
  <si>
    <t>Svítidlo D vč.příslušenství a zdroje 60W</t>
  </si>
  <si>
    <t>Svítidlo F vč.příslušenství 3x10W, trafa, propojovací kabeláž</t>
  </si>
  <si>
    <t>Litinová šachta LŠ perforovaná pro trafo svítidla F</t>
  </si>
  <si>
    <t>Svítidlo NO AP antipanic s piktogramem vč.příslušenství</t>
  </si>
  <si>
    <t>Svítidlo NO ESC escape s piktogramem vč.příslušenství</t>
  </si>
  <si>
    <t xml:space="preserve">Svítidlo NO pro osvětlení hasicích přístrojů </t>
  </si>
  <si>
    <t>Kabelová spona pro vedení na povrchu</t>
  </si>
  <si>
    <t>Fólie 33cm</t>
  </si>
  <si>
    <t>Zapojení kabelu ve stožárové svorkovnici</t>
  </si>
  <si>
    <t xml:space="preserve">Zemnící vodič FeZn 10 </t>
  </si>
  <si>
    <t>Kabelová chránička betonová TkI vč.obetonování</t>
  </si>
  <si>
    <t>LED svítidlo PLU R LED 18L35 WST BP CL1 21W, 1779lm</t>
  </si>
  <si>
    <t>den</t>
  </si>
  <si>
    <t>Pronájem vysokozdvižné plošiny</t>
  </si>
  <si>
    <t>Zemní práce v terénu - bourání, výkop, pískové lože, uložení, zához, hutnění, odvoz přebytečného výkopku, uložení na skládku, skládkovné</t>
  </si>
  <si>
    <t>Zemní práce v komunikaci - bourání, výkop, pískové lože, podloží, uložení, zához, hutnění, obetonování chrániček, finální povrch komunikace, odvoz přebytečného výkopku, uložení na skládku, skládkovné</t>
  </si>
  <si>
    <t>Osv.stožár v=6m, vč. základu a výbavy, zesilující manžety</t>
  </si>
  <si>
    <t xml:space="preserve">Kabelová pancéřová plastová chránička </t>
  </si>
  <si>
    <t>Podpěra vedení na ploché střechy s upevňovacím otvorem PVPSO</t>
  </si>
  <si>
    <t>Podpěra vedení na ploché střechy PVPS</t>
  </si>
  <si>
    <t>Izolovaný držák ID = 945mm vč.úchytů</t>
  </si>
  <si>
    <t>Pomocný jímač PJ v=2,5m vč.úchytu 3xbetonový podstavec</t>
  </si>
  <si>
    <t xml:space="preserve">Pomocný jímač PJ v=6,0m vč.typizovaného úchytu (145km/h) </t>
  </si>
  <si>
    <t>CELKEM - MATERIÁL  BLESK</t>
  </si>
  <si>
    <t xml:space="preserve">   ELEKTROINSTALACE JE ŘEŠENA V TECHNICKÉ ZPRÁVĚ D.1.4.7-01 A NA VÝKRESECH ČÍSLO: D.1.4.7-03, D.1.4.7-04, D.1.4.7-05, D.1.4.7-06, D.1.4.7-21, D.1.4.7-23, D.1.4.7-24, D.1.4.7-25</t>
  </si>
  <si>
    <t>ROZVODNICE JSOU ŘEŠENY V TECHNICKÉ ZPRÁVĚ D.1.4.7-01 A NA VÝKRESECH ČÍSLO: D.1.4.7-07, D.1.4.7-08, D.1.4.7-09, D.1.4.7-10, D.1.4.7-11, D.1.4.7-12, D.1.4.7-13, D.1.4.7-14, D.1.4.7-15, D.1.4.7-16, D.1.4.7-17, D.1.4.7-18, D.1.4.7-19, D.1.4.7-20</t>
  </si>
  <si>
    <t xml:space="preserve">   OCHRANA PŘED BLESKEM JE ŘEŠENA V TECHNICKÉ ZPRÁVĚ D.1.4.7-01 A NA VÝKRESE ČÍSLO: D.1.4.7-22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</si>
</sst>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0">
    <font>
      <sz val="10"/>
      <name val="Arial CE"/>
      <family val="0"/>
    </font>
    <font>
      <b/>
      <sz val="10"/>
      <name val="Arial CE"/>
      <family val="2"/>
    </font>
    <font>
      <sz val="10"/>
      <color indexed="48"/>
      <name val="Arial CE"/>
      <family val="2"/>
    </font>
    <font>
      <sz val="8"/>
      <name val="Arial CE"/>
      <family val="0"/>
    </font>
    <font>
      <b/>
      <u val="single"/>
      <sz val="10"/>
      <name val="Arial CE"/>
      <family val="0"/>
    </font>
    <font>
      <sz val="16"/>
      <name val="Arial CE"/>
      <family val="0"/>
    </font>
    <font>
      <sz val="10"/>
      <color indexed="8"/>
      <name val="Arial CE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2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0.12890625" style="0" customWidth="1"/>
    <col min="3" max="3" width="54.375" style="0" customWidth="1"/>
    <col min="4" max="4" width="6.625" style="0" customWidth="1"/>
    <col min="5" max="5" width="13.75390625" style="0" customWidth="1"/>
  </cols>
  <sheetData>
    <row r="2" spans="2:6" ht="12.75">
      <c r="B2" s="7"/>
      <c r="C2" s="8" t="s">
        <v>8</v>
      </c>
      <c r="D2" s="9"/>
      <c r="E2" s="9"/>
      <c r="F2" s="9"/>
    </row>
    <row r="3" spans="2:6" ht="12.75">
      <c r="B3" s="7"/>
      <c r="C3" s="8"/>
      <c r="D3" s="9"/>
      <c r="E3" s="9"/>
      <c r="F3" s="9"/>
    </row>
    <row r="4" spans="2:6" ht="12.75">
      <c r="B4" s="10"/>
      <c r="C4" s="13"/>
      <c r="D4" s="10"/>
      <c r="E4" s="10"/>
      <c r="F4" s="10"/>
    </row>
    <row r="5" spans="2:6" ht="12.75">
      <c r="B5" s="9"/>
      <c r="C5" s="10" t="str">
        <f>elektroinstalace!C74</f>
        <v>CELKEM - MONTÁŽ ELEKTROINSTALACE</v>
      </c>
      <c r="D5" s="9"/>
      <c r="E5" s="11">
        <f>elektroinstalace!F74+elektroinstalace!F75</f>
        <v>0</v>
      </c>
      <c r="F5" s="11"/>
    </row>
    <row r="6" spans="2:6" ht="12.75">
      <c r="B6" s="9"/>
      <c r="C6" s="10"/>
      <c r="D6" s="9"/>
      <c r="E6" s="11"/>
      <c r="F6" s="11"/>
    </row>
    <row r="7" spans="2:6" ht="12.75">
      <c r="B7" s="9"/>
      <c r="C7" s="10" t="s">
        <v>6</v>
      </c>
      <c r="D7" s="9"/>
      <c r="E7" s="11">
        <f>elektroinstalace!H77+elektroinstalace!H78+elektroinstalace!H79+elektroinstalace!H80</f>
        <v>0</v>
      </c>
      <c r="F7" s="11"/>
    </row>
    <row r="8" spans="2:6" ht="12.75">
      <c r="B8" s="9"/>
      <c r="C8" s="10"/>
      <c r="D8" s="9"/>
      <c r="E8" s="11"/>
      <c r="F8" s="11"/>
    </row>
    <row r="9" spans="2:6" ht="12.75">
      <c r="B9" s="9"/>
      <c r="C9" s="27" t="s">
        <v>84</v>
      </c>
      <c r="D9" s="9"/>
      <c r="E9" s="11">
        <f>elektroinstalace!F86+elektroinstalace!F87</f>
        <v>0</v>
      </c>
      <c r="F9" s="11"/>
    </row>
    <row r="10" spans="2:6" ht="12.75">
      <c r="B10" s="9"/>
      <c r="C10" s="10"/>
      <c r="D10" s="9"/>
      <c r="E10" s="11"/>
      <c r="F10" s="11"/>
    </row>
    <row r="11" spans="2:6" ht="12.75">
      <c r="B11" s="9"/>
      <c r="C11" s="27" t="s">
        <v>54</v>
      </c>
      <c r="D11" s="9"/>
      <c r="E11" s="11">
        <f>elektroinstalace!F112+elektroinstalace!F113</f>
        <v>0</v>
      </c>
      <c r="F11" s="11"/>
    </row>
    <row r="12" spans="2:6" ht="12.75">
      <c r="B12" s="9"/>
      <c r="C12" s="10"/>
      <c r="D12" s="9"/>
      <c r="E12" s="11"/>
      <c r="F12" s="11"/>
    </row>
    <row r="13" spans="2:6" ht="12.75">
      <c r="B13" s="9"/>
      <c r="C13" s="27" t="s">
        <v>55</v>
      </c>
      <c r="D13" s="9"/>
      <c r="E13" s="11">
        <f>elektroinstalace!H115+elektroinstalace!H116+elektroinstalace!H117+elektroinstalace!H118</f>
        <v>0</v>
      </c>
      <c r="F13" s="11"/>
    </row>
    <row r="14" spans="2:6" ht="12.75">
      <c r="B14" s="9"/>
      <c r="C14" s="10"/>
      <c r="D14" s="9"/>
      <c r="E14" s="11"/>
      <c r="F14" s="11"/>
    </row>
    <row r="15" spans="2:6" ht="12.75">
      <c r="B15" s="9"/>
      <c r="C15" s="10"/>
      <c r="D15" s="9"/>
      <c r="E15" s="11"/>
      <c r="F15" s="11"/>
    </row>
    <row r="16" spans="2:6" ht="12.75">
      <c r="B16" s="9"/>
      <c r="C16" s="27" t="s">
        <v>58</v>
      </c>
      <c r="D16" s="9"/>
      <c r="E16" s="11">
        <f>(E5+E7+E9+E11+E13)*0.02</f>
        <v>0</v>
      </c>
      <c r="F16" s="12"/>
    </row>
    <row r="17" spans="2:8" ht="12.75">
      <c r="B17" s="9"/>
      <c r="C17" s="13"/>
      <c r="D17" s="9"/>
      <c r="E17" s="11"/>
      <c r="F17" s="12"/>
      <c r="H17" s="4"/>
    </row>
    <row r="18" spans="2:6" ht="12.75">
      <c r="B18" s="9"/>
      <c r="C18" s="13"/>
      <c r="D18" s="9"/>
      <c r="E18" s="11"/>
      <c r="F18" s="12"/>
    </row>
    <row r="19" spans="2:6" ht="12.75">
      <c r="B19" s="9"/>
      <c r="C19" s="14" t="s">
        <v>19</v>
      </c>
      <c r="D19" s="15"/>
      <c r="E19" s="16">
        <f>SUM(E5:E16)</f>
        <v>0</v>
      </c>
      <c r="F19" s="17"/>
    </row>
    <row r="20" spans="2:6" ht="12.75">
      <c r="B20" s="15"/>
      <c r="C20" s="18"/>
      <c r="D20" s="15"/>
      <c r="E20" s="17"/>
      <c r="F20" s="17"/>
    </row>
    <row r="21" spans="2:6" ht="12.75">
      <c r="B21" s="15"/>
      <c r="C21" s="18" t="s">
        <v>9</v>
      </c>
      <c r="D21" s="15"/>
      <c r="E21" s="17"/>
      <c r="F21" s="17"/>
    </row>
    <row r="22" spans="2:6" ht="12.75">
      <c r="B22" s="15"/>
      <c r="C22" s="18"/>
      <c r="D22" s="15"/>
      <c r="E22" s="17"/>
      <c r="F22" s="17"/>
    </row>
    <row r="23" spans="2:6" ht="60.75">
      <c r="B23" s="7"/>
      <c r="C23" s="39" t="s">
        <v>83</v>
      </c>
      <c r="D23" s="21"/>
      <c r="E23" s="22"/>
      <c r="F23" s="22"/>
    </row>
    <row r="24" spans="2:6" ht="20.25">
      <c r="B24" s="21"/>
      <c r="C24" s="20"/>
      <c r="D24" s="21"/>
      <c r="E24" s="22"/>
      <c r="F24" s="22"/>
    </row>
    <row r="25" spans="2:6" ht="12.75">
      <c r="B25" s="21"/>
      <c r="C25" s="5" t="s">
        <v>13</v>
      </c>
      <c r="D25" s="21"/>
      <c r="E25" s="22"/>
      <c r="F25" s="22"/>
    </row>
    <row r="26" spans="2:6" ht="12.75">
      <c r="B26" s="21"/>
      <c r="C26" s="5"/>
      <c r="D26" s="21"/>
      <c r="E26" s="22"/>
      <c r="F26" s="22"/>
    </row>
    <row r="27" spans="2:6" ht="12.75">
      <c r="B27" s="1"/>
      <c r="C27" s="23" t="s">
        <v>21</v>
      </c>
      <c r="D27" s="1"/>
      <c r="E27" s="2"/>
      <c r="F27" s="2"/>
    </row>
    <row r="28" spans="2:6" ht="12.75">
      <c r="B28" s="1"/>
      <c r="C28" s="23" t="s">
        <v>22</v>
      </c>
      <c r="D28" s="1"/>
      <c r="E28" s="2"/>
      <c r="F28" s="2"/>
    </row>
    <row r="29" spans="3:7" ht="12.75">
      <c r="C29" s="23"/>
      <c r="G29" s="6"/>
    </row>
    <row r="30" spans="2:6" ht="128.25">
      <c r="B30" s="1"/>
      <c r="C30" s="36" t="s">
        <v>44</v>
      </c>
      <c r="D30" s="1"/>
      <c r="E30" s="2"/>
      <c r="F30" s="2"/>
    </row>
    <row r="31" spans="2:6" ht="15">
      <c r="B31" s="1"/>
      <c r="C31" s="41"/>
      <c r="D31" s="1"/>
      <c r="E31" s="2"/>
      <c r="F31" s="2"/>
    </row>
    <row r="32" spans="2:6" ht="15">
      <c r="B32" s="1"/>
      <c r="C32" s="41"/>
      <c r="D32" s="1"/>
      <c r="E32" s="2"/>
      <c r="F32" s="2"/>
    </row>
    <row r="33" spans="2:6" ht="12.75">
      <c r="B33" s="1"/>
      <c r="D33" s="1"/>
      <c r="E33" s="2"/>
      <c r="F33" s="2"/>
    </row>
    <row r="34" spans="2:6" ht="12.75">
      <c r="B34" s="1"/>
      <c r="D34" s="1"/>
      <c r="E34" s="2"/>
      <c r="F34" s="2"/>
    </row>
    <row r="35" spans="2:6" ht="12.75">
      <c r="B35" s="1"/>
      <c r="D35" s="1"/>
      <c r="E35" s="2"/>
      <c r="F35" s="2"/>
    </row>
    <row r="36" spans="2:6" ht="12.75">
      <c r="B36" s="1"/>
      <c r="D36" s="1"/>
      <c r="E36" s="2"/>
      <c r="F36" s="2"/>
    </row>
    <row r="37" spans="2:6" ht="12.75">
      <c r="B37" s="1"/>
      <c r="D37" s="1"/>
      <c r="E37" s="2"/>
      <c r="F37" s="2"/>
    </row>
    <row r="38" spans="2:6" ht="12.75">
      <c r="B38" s="1"/>
      <c r="D38" s="1"/>
      <c r="E38" s="2"/>
      <c r="F38" s="2"/>
    </row>
    <row r="39" spans="2:6" ht="12.75">
      <c r="B39" s="1"/>
      <c r="D39" s="1"/>
      <c r="E39" s="2"/>
      <c r="F39" s="2"/>
    </row>
    <row r="40" spans="2:6" ht="12.75">
      <c r="B40" s="1"/>
      <c r="D40" s="1"/>
      <c r="E40" s="2"/>
      <c r="F40" s="2"/>
    </row>
    <row r="41" spans="2:6" ht="12.75">
      <c r="B41" s="1"/>
      <c r="D41" s="1"/>
      <c r="E41" s="2"/>
      <c r="F41" s="2"/>
    </row>
    <row r="42" spans="2:6" ht="12.75">
      <c r="B42" s="1"/>
      <c r="D42" s="1"/>
      <c r="E42" s="2"/>
      <c r="F42" s="2"/>
    </row>
    <row r="43" spans="2:6" ht="12.75">
      <c r="B43" s="1"/>
      <c r="D43" s="1"/>
      <c r="E43" s="2"/>
      <c r="F43" s="2"/>
    </row>
    <row r="44" spans="2:6" ht="12.75">
      <c r="B44" s="1"/>
      <c r="D44" s="1"/>
      <c r="E44" s="2"/>
      <c r="F44" s="2"/>
    </row>
    <row r="45" spans="2:6" ht="12.75">
      <c r="B45" s="1"/>
      <c r="D45" s="1"/>
      <c r="E45" s="2"/>
      <c r="F45" s="2"/>
    </row>
    <row r="46" spans="2:6" ht="12.75">
      <c r="B46" s="1"/>
      <c r="D46" s="1"/>
      <c r="E46" s="2"/>
      <c r="F46" s="2"/>
    </row>
    <row r="47" spans="2:6" ht="12.75">
      <c r="B47" s="1"/>
      <c r="D47" s="1"/>
      <c r="E47" s="2"/>
      <c r="F47" s="2"/>
    </row>
    <row r="48" spans="2:6" ht="12.75">
      <c r="B48" s="1"/>
      <c r="D48" s="1"/>
      <c r="E48" s="2"/>
      <c r="F48" s="2"/>
    </row>
    <row r="49" spans="2:6" ht="12.75">
      <c r="B49" s="1"/>
      <c r="D49" s="1"/>
      <c r="E49" s="2"/>
      <c r="F49" s="2"/>
    </row>
    <row r="50" spans="2:6" ht="12.75">
      <c r="B50" s="1"/>
      <c r="D50" s="1"/>
      <c r="E50" s="2"/>
      <c r="F50" s="2"/>
    </row>
    <row r="51" spans="2:6" ht="12.75">
      <c r="B51" s="1"/>
      <c r="D51" s="1"/>
      <c r="E51" s="2"/>
      <c r="F51" s="2"/>
    </row>
    <row r="52" spans="2:6" ht="12.75">
      <c r="B52" s="1"/>
      <c r="D52" s="1"/>
      <c r="E52" s="2"/>
      <c r="F52" s="2"/>
    </row>
    <row r="53" spans="2:6" ht="12.75">
      <c r="B53" s="1"/>
      <c r="D53" s="1"/>
      <c r="E53" s="2"/>
      <c r="F53" s="2"/>
    </row>
    <row r="54" spans="2:6" ht="12.75">
      <c r="B54" s="1"/>
      <c r="D54" s="1"/>
      <c r="E54" s="2"/>
      <c r="F54" s="2"/>
    </row>
    <row r="55" spans="2:6" ht="12.75">
      <c r="B55" s="1"/>
      <c r="D55" s="1"/>
      <c r="E55" s="2"/>
      <c r="F55" s="2"/>
    </row>
    <row r="56" spans="2:6" ht="12.75">
      <c r="B56" s="1"/>
      <c r="D56" s="1"/>
      <c r="E56" s="2"/>
      <c r="F56" s="2"/>
    </row>
    <row r="57" spans="2:6" ht="12.75">
      <c r="B57" s="1"/>
      <c r="D57" s="1"/>
      <c r="E57" s="2"/>
      <c r="F57" s="2"/>
    </row>
    <row r="58" spans="2:6" ht="12.75">
      <c r="B58" s="1"/>
      <c r="D58" s="1"/>
      <c r="E58" s="2"/>
      <c r="F58" s="2"/>
    </row>
    <row r="59" spans="2:6" ht="12.75">
      <c r="B59" s="1"/>
      <c r="D59" s="1"/>
      <c r="E59" s="2"/>
      <c r="F59" s="2"/>
    </row>
    <row r="60" spans="2:6" ht="12.75">
      <c r="B60" s="1"/>
      <c r="D60" s="1"/>
      <c r="E60" s="2"/>
      <c r="F60" s="2"/>
    </row>
    <row r="61" spans="2:6" ht="12.75">
      <c r="B61" s="1"/>
      <c r="D61" s="1"/>
      <c r="E61" s="2"/>
      <c r="F61" s="2"/>
    </row>
    <row r="62" spans="2:6" ht="12.75">
      <c r="B62" s="1"/>
      <c r="D62" s="1"/>
      <c r="E62" s="2"/>
      <c r="F62" s="2"/>
    </row>
    <row r="63" spans="2:6" ht="12.75">
      <c r="B63" s="1"/>
      <c r="D63" s="1"/>
      <c r="E63" s="2"/>
      <c r="F63" s="2"/>
    </row>
    <row r="64" spans="2:6" ht="12.75">
      <c r="B64" s="1"/>
      <c r="D64" s="1"/>
      <c r="E64" s="2"/>
      <c r="F64" s="2"/>
    </row>
    <row r="65" spans="2:6" ht="12.75">
      <c r="B65" s="1"/>
      <c r="D65" s="1"/>
      <c r="E65" s="2"/>
      <c r="F65" s="2"/>
    </row>
    <row r="66" spans="2:6" ht="12.75">
      <c r="B66" s="1"/>
      <c r="D66" s="1"/>
      <c r="E66" s="2"/>
      <c r="F66" s="2"/>
    </row>
    <row r="67" spans="2:6" ht="12.75">
      <c r="B67" s="1"/>
      <c r="D67" s="1"/>
      <c r="E67" s="2"/>
      <c r="F67" s="2"/>
    </row>
    <row r="68" spans="2:6" ht="12.75">
      <c r="B68" s="1"/>
      <c r="D68" s="1"/>
      <c r="E68" s="2"/>
      <c r="F68" s="2"/>
    </row>
    <row r="69" spans="2:6" ht="12.75">
      <c r="B69" s="1"/>
      <c r="D69" s="1"/>
      <c r="E69" s="2"/>
      <c r="F69" s="2"/>
    </row>
    <row r="70" spans="2:6" ht="12.75">
      <c r="B70" s="1"/>
      <c r="D70" s="1"/>
      <c r="E70" s="2"/>
      <c r="F70" s="2"/>
    </row>
    <row r="71" spans="2:6" ht="12.75">
      <c r="B71" s="1"/>
      <c r="D71" s="1"/>
      <c r="E71" s="2"/>
      <c r="F71" s="2"/>
    </row>
    <row r="72" spans="2:6" ht="12.75">
      <c r="B72" s="1"/>
      <c r="D72" s="1"/>
      <c r="E72" s="2"/>
      <c r="F72" s="2"/>
    </row>
    <row r="73" spans="2:6" ht="12.75">
      <c r="B73" s="1"/>
      <c r="D73" s="1"/>
      <c r="E73" s="2"/>
      <c r="F73" s="2"/>
    </row>
    <row r="74" spans="2:6" ht="12.75">
      <c r="B74" s="1"/>
      <c r="D74" s="1"/>
      <c r="E74" s="2"/>
      <c r="F74" s="2"/>
    </row>
    <row r="75" spans="2:6" ht="12.75">
      <c r="B75" s="1"/>
      <c r="D75" s="1"/>
      <c r="E75" s="2"/>
      <c r="F75" s="2"/>
    </row>
    <row r="76" spans="2:6" ht="12.75">
      <c r="B76" s="1"/>
      <c r="D76" s="1"/>
      <c r="E76" s="2"/>
      <c r="F76" s="2"/>
    </row>
    <row r="77" spans="2:6" ht="12.75">
      <c r="B77" s="1"/>
      <c r="D77" s="1"/>
      <c r="E77" s="2"/>
      <c r="F77" s="2"/>
    </row>
    <row r="78" spans="2:6" ht="12.75">
      <c r="B78" s="1"/>
      <c r="D78" s="1"/>
      <c r="E78" s="2"/>
      <c r="F78" s="2"/>
    </row>
    <row r="79" spans="2:6" ht="12.75">
      <c r="B79" s="1"/>
      <c r="D79" s="1"/>
      <c r="E79" s="2"/>
      <c r="F79" s="2"/>
    </row>
    <row r="80" spans="2:6" ht="12.75">
      <c r="B80" s="1"/>
      <c r="D80" s="1"/>
      <c r="E80" s="2"/>
      <c r="F80" s="2"/>
    </row>
    <row r="81" spans="2:6" ht="12.75">
      <c r="B81" s="1"/>
      <c r="D81" s="1"/>
      <c r="E81" s="2"/>
      <c r="F81" s="2"/>
    </row>
    <row r="82" spans="2:6" ht="12.75">
      <c r="B82" s="1"/>
      <c r="D82" s="1"/>
      <c r="E82" s="2"/>
      <c r="F82" s="2"/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2"/>
  <sheetViews>
    <sheetView tabSelected="1" zoomScalePageLayoutView="0" workbookViewId="0" topLeftCell="A1">
      <selection activeCell="L28" sqref="L28"/>
    </sheetView>
  </sheetViews>
  <sheetFormatPr defaultColWidth="9.00390625" defaultRowHeight="12.75"/>
  <cols>
    <col min="3" max="3" width="57.875" style="0" customWidth="1"/>
    <col min="4" max="4" width="10.00390625" style="0" customWidth="1"/>
    <col min="5" max="6" width="11.75390625" style="0" customWidth="1"/>
    <col min="7" max="7" width="11.125" style="0" customWidth="1"/>
    <col min="8" max="8" width="11.75390625" style="0" customWidth="1"/>
    <col min="11" max="11" width="10.125" style="0" bestFit="1" customWidth="1"/>
  </cols>
  <sheetData>
    <row r="2" spans="1:8" ht="12.75">
      <c r="A2" s="24" t="s">
        <v>0</v>
      </c>
      <c r="B2" s="24" t="s">
        <v>23</v>
      </c>
      <c r="C2" s="24" t="s">
        <v>2</v>
      </c>
      <c r="D2" s="24" t="s">
        <v>5</v>
      </c>
      <c r="E2" s="24" t="s">
        <v>3</v>
      </c>
      <c r="F2" s="24" t="s">
        <v>4</v>
      </c>
      <c r="G2" s="24" t="s">
        <v>3</v>
      </c>
      <c r="H2" s="24" t="s">
        <v>4</v>
      </c>
    </row>
    <row r="3" spans="1:8" ht="12.75">
      <c r="A3" s="24" t="s">
        <v>1</v>
      </c>
      <c r="B3" s="24" t="s">
        <v>24</v>
      </c>
      <c r="C3" s="24"/>
      <c r="D3" s="24"/>
      <c r="E3" s="24" t="s">
        <v>36</v>
      </c>
      <c r="F3" s="24" t="s">
        <v>36</v>
      </c>
      <c r="G3" s="24" t="s">
        <v>37</v>
      </c>
      <c r="H3" s="24" t="s">
        <v>37</v>
      </c>
    </row>
    <row r="4" spans="1:7" ht="51">
      <c r="A4" s="24"/>
      <c r="B4" s="24"/>
      <c r="C4" s="45" t="s">
        <v>129</v>
      </c>
      <c r="D4" s="24"/>
      <c r="E4" s="24"/>
      <c r="F4" s="24"/>
      <c r="G4" s="23"/>
    </row>
    <row r="5" spans="1:8" ht="12.75">
      <c r="A5" s="24">
        <v>1</v>
      </c>
      <c r="B5" s="24" t="s">
        <v>25</v>
      </c>
      <c r="C5" s="23" t="s">
        <v>59</v>
      </c>
      <c r="D5" s="24">
        <v>334</v>
      </c>
      <c r="E5" s="25"/>
      <c r="F5" s="25">
        <f>D5*E5</f>
        <v>0</v>
      </c>
      <c r="G5" s="33"/>
      <c r="H5" s="34">
        <f>D5*G5</f>
        <v>0</v>
      </c>
    </row>
    <row r="6" spans="1:8" ht="12.75">
      <c r="A6" s="24">
        <v>2</v>
      </c>
      <c r="B6" s="24" t="s">
        <v>25</v>
      </c>
      <c r="C6" s="23" t="s">
        <v>60</v>
      </c>
      <c r="D6" s="24">
        <v>8</v>
      </c>
      <c r="E6" s="25"/>
      <c r="F6" s="25">
        <f>D6*E6</f>
        <v>0</v>
      </c>
      <c r="G6" s="33"/>
      <c r="H6" s="34">
        <f>D6*G6</f>
        <v>0</v>
      </c>
    </row>
    <row r="7" spans="1:8" ht="12.75">
      <c r="A7" s="24">
        <v>3</v>
      </c>
      <c r="B7" s="24" t="s">
        <v>25</v>
      </c>
      <c r="C7" s="40" t="s">
        <v>91</v>
      </c>
      <c r="D7" s="24">
        <v>2</v>
      </c>
      <c r="E7" s="25"/>
      <c r="F7" s="25">
        <f>D7*E7</f>
        <v>0</v>
      </c>
      <c r="G7" s="33"/>
      <c r="H7" s="34">
        <f>D7*G7</f>
        <v>0</v>
      </c>
    </row>
    <row r="8" spans="1:8" ht="12.75">
      <c r="A8" s="24">
        <v>4</v>
      </c>
      <c r="B8" s="24" t="s">
        <v>25</v>
      </c>
      <c r="C8" s="40" t="s">
        <v>92</v>
      </c>
      <c r="D8" s="24">
        <v>5</v>
      </c>
      <c r="E8" s="25"/>
      <c r="F8" s="25">
        <f>D8*E8</f>
        <v>0</v>
      </c>
      <c r="G8" s="33"/>
      <c r="H8" s="34">
        <f>D8*G8</f>
        <v>0</v>
      </c>
    </row>
    <row r="9" spans="1:8" ht="12.75">
      <c r="A9" s="24">
        <v>5</v>
      </c>
      <c r="B9" s="24" t="s">
        <v>25</v>
      </c>
      <c r="C9" s="23" t="s">
        <v>39</v>
      </c>
      <c r="D9" s="24">
        <v>31</v>
      </c>
      <c r="E9" s="25"/>
      <c r="F9" s="25">
        <f aca="true" t="shared" si="0" ref="F9:F57">D9*E9</f>
        <v>0</v>
      </c>
      <c r="G9" s="33"/>
      <c r="H9" s="34">
        <f aca="true" t="shared" si="1" ref="H9:H39">D9*G9</f>
        <v>0</v>
      </c>
    </row>
    <row r="10" spans="1:8" ht="12.75">
      <c r="A10" s="24">
        <v>6</v>
      </c>
      <c r="B10" s="24" t="s">
        <v>25</v>
      </c>
      <c r="C10" s="29" t="s">
        <v>57</v>
      </c>
      <c r="D10" s="24">
        <v>52</v>
      </c>
      <c r="E10" s="25"/>
      <c r="F10" s="25">
        <f t="shared" si="0"/>
        <v>0</v>
      </c>
      <c r="G10" s="33"/>
      <c r="H10" s="34">
        <f t="shared" si="1"/>
        <v>0</v>
      </c>
    </row>
    <row r="11" spans="1:8" ht="12.75">
      <c r="A11" s="24">
        <v>7</v>
      </c>
      <c r="B11" s="24" t="s">
        <v>25</v>
      </c>
      <c r="C11" s="29" t="s">
        <v>87</v>
      </c>
      <c r="D11" s="24">
        <v>31</v>
      </c>
      <c r="E11" s="25"/>
      <c r="F11" s="25">
        <f t="shared" si="0"/>
        <v>0</v>
      </c>
      <c r="G11" s="33"/>
      <c r="H11" s="34">
        <f t="shared" si="1"/>
        <v>0</v>
      </c>
    </row>
    <row r="12" spans="1:8" ht="12.75">
      <c r="A12" s="24">
        <v>8</v>
      </c>
      <c r="B12" s="24" t="s">
        <v>25</v>
      </c>
      <c r="C12" s="23" t="s">
        <v>46</v>
      </c>
      <c r="D12" s="24">
        <v>1</v>
      </c>
      <c r="E12" s="25"/>
      <c r="F12" s="25">
        <f t="shared" si="0"/>
        <v>0</v>
      </c>
      <c r="G12" s="33"/>
      <c r="H12" s="34">
        <f t="shared" si="1"/>
        <v>0</v>
      </c>
    </row>
    <row r="13" spans="1:8" ht="12.75">
      <c r="A13" s="24">
        <v>9</v>
      </c>
      <c r="B13" s="24" t="s">
        <v>25</v>
      </c>
      <c r="C13" s="23" t="s">
        <v>40</v>
      </c>
      <c r="D13" s="24">
        <v>45</v>
      </c>
      <c r="E13" s="25"/>
      <c r="F13" s="25">
        <f t="shared" si="0"/>
        <v>0</v>
      </c>
      <c r="G13" s="33"/>
      <c r="H13" s="34">
        <f t="shared" si="1"/>
        <v>0</v>
      </c>
    </row>
    <row r="14" spans="1:8" ht="12.75">
      <c r="A14" s="24">
        <v>10</v>
      </c>
      <c r="B14" s="24" t="s">
        <v>25</v>
      </c>
      <c r="C14" s="23" t="s">
        <v>43</v>
      </c>
      <c r="D14" s="24">
        <v>24</v>
      </c>
      <c r="E14" s="25"/>
      <c r="F14" s="25">
        <f t="shared" si="0"/>
        <v>0</v>
      </c>
      <c r="G14" s="33"/>
      <c r="H14" s="34">
        <f t="shared" si="1"/>
        <v>0</v>
      </c>
    </row>
    <row r="15" spans="1:8" ht="12.75">
      <c r="A15" s="24">
        <v>11</v>
      </c>
      <c r="B15" s="24" t="s">
        <v>25</v>
      </c>
      <c r="C15" s="23" t="s">
        <v>41</v>
      </c>
      <c r="D15" s="24">
        <v>98</v>
      </c>
      <c r="E15" s="25"/>
      <c r="F15" s="25">
        <f>D15*E15</f>
        <v>0</v>
      </c>
      <c r="G15" s="33"/>
      <c r="H15" s="34">
        <f>D15*G15</f>
        <v>0</v>
      </c>
    </row>
    <row r="16" spans="1:8" ht="12.75">
      <c r="A16" s="24">
        <v>12</v>
      </c>
      <c r="B16" s="24" t="s">
        <v>25</v>
      </c>
      <c r="C16" s="23" t="s">
        <v>14</v>
      </c>
      <c r="D16" s="24">
        <f>SUM(D5:D15)</f>
        <v>631</v>
      </c>
      <c r="E16" s="25"/>
      <c r="F16" s="25">
        <f t="shared" si="0"/>
        <v>0</v>
      </c>
      <c r="G16" s="33"/>
      <c r="H16" s="34">
        <f t="shared" si="1"/>
        <v>0</v>
      </c>
    </row>
    <row r="17" spans="1:8" ht="12.75">
      <c r="A17" s="24">
        <v>13</v>
      </c>
      <c r="B17" s="24" t="s">
        <v>25</v>
      </c>
      <c r="C17" s="23" t="s">
        <v>15</v>
      </c>
      <c r="D17" s="24">
        <v>685</v>
      </c>
      <c r="E17" s="25"/>
      <c r="F17" s="25">
        <f t="shared" si="0"/>
        <v>0</v>
      </c>
      <c r="G17" s="33"/>
      <c r="H17" s="34">
        <f t="shared" si="1"/>
        <v>0</v>
      </c>
    </row>
    <row r="18" spans="1:8" s="23" customFormat="1" ht="12.75">
      <c r="A18" s="24">
        <v>14</v>
      </c>
      <c r="B18" s="24" t="s">
        <v>25</v>
      </c>
      <c r="C18" s="23" t="s">
        <v>88</v>
      </c>
      <c r="D18" s="24">
        <v>3</v>
      </c>
      <c r="E18" s="25"/>
      <c r="F18" s="25">
        <f t="shared" si="0"/>
        <v>0</v>
      </c>
      <c r="G18" s="33"/>
      <c r="H18" s="33">
        <f t="shared" si="1"/>
        <v>0</v>
      </c>
    </row>
    <row r="19" spans="1:8" s="23" customFormat="1" ht="12.75">
      <c r="A19" s="24">
        <v>15</v>
      </c>
      <c r="B19" s="24" t="s">
        <v>51</v>
      </c>
      <c r="C19" s="23" t="s">
        <v>89</v>
      </c>
      <c r="D19" s="24">
        <v>6</v>
      </c>
      <c r="E19" s="25"/>
      <c r="F19" s="25">
        <f t="shared" si="0"/>
        <v>0</v>
      </c>
      <c r="G19" s="33"/>
      <c r="H19" s="33">
        <f t="shared" si="1"/>
        <v>0</v>
      </c>
    </row>
    <row r="20" spans="1:8" s="23" customFormat="1" ht="12.75">
      <c r="A20" s="24">
        <v>16</v>
      </c>
      <c r="B20" s="24" t="s">
        <v>25</v>
      </c>
      <c r="C20" s="23" t="s">
        <v>90</v>
      </c>
      <c r="D20" s="24">
        <v>3</v>
      </c>
      <c r="E20" s="25"/>
      <c r="F20" s="25">
        <f t="shared" si="0"/>
        <v>0</v>
      </c>
      <c r="G20" s="33"/>
      <c r="H20" s="33">
        <f t="shared" si="1"/>
        <v>0</v>
      </c>
    </row>
    <row r="21" spans="1:8" ht="12.75">
      <c r="A21" s="24">
        <v>17</v>
      </c>
      <c r="B21" s="24" t="s">
        <v>26</v>
      </c>
      <c r="C21" s="23" t="s">
        <v>28</v>
      </c>
      <c r="D21" s="24">
        <v>2200</v>
      </c>
      <c r="E21" s="25"/>
      <c r="F21" s="25">
        <f t="shared" si="0"/>
        <v>0</v>
      </c>
      <c r="G21" s="33"/>
      <c r="H21" s="34">
        <f t="shared" si="1"/>
        <v>0</v>
      </c>
    </row>
    <row r="22" spans="1:8" ht="12.75">
      <c r="A22" s="24">
        <v>18</v>
      </c>
      <c r="B22" s="24" t="s">
        <v>26</v>
      </c>
      <c r="C22" s="23" t="s">
        <v>29</v>
      </c>
      <c r="D22" s="24">
        <v>3350</v>
      </c>
      <c r="E22" s="25"/>
      <c r="F22" s="25">
        <f t="shared" si="0"/>
        <v>0</v>
      </c>
      <c r="G22" s="33"/>
      <c r="H22" s="34">
        <f t="shared" si="1"/>
        <v>0</v>
      </c>
    </row>
    <row r="23" spans="1:8" ht="12.75">
      <c r="A23" s="24">
        <v>19</v>
      </c>
      <c r="B23" s="24" t="s">
        <v>26</v>
      </c>
      <c r="C23" s="23" t="s">
        <v>30</v>
      </c>
      <c r="D23" s="24">
        <v>10550</v>
      </c>
      <c r="E23" s="25"/>
      <c r="F23" s="25">
        <f t="shared" si="0"/>
        <v>0</v>
      </c>
      <c r="G23" s="33"/>
      <c r="H23" s="34">
        <f t="shared" si="1"/>
        <v>0</v>
      </c>
    </row>
    <row r="24" spans="1:8" ht="12.75">
      <c r="A24" s="24">
        <v>20</v>
      </c>
      <c r="B24" s="24" t="s">
        <v>26</v>
      </c>
      <c r="C24" s="23" t="s">
        <v>31</v>
      </c>
      <c r="D24" s="24">
        <v>1850</v>
      </c>
      <c r="E24" s="25"/>
      <c r="F24" s="25">
        <f t="shared" si="0"/>
        <v>0</v>
      </c>
      <c r="G24" s="33"/>
      <c r="H24" s="34">
        <f t="shared" si="1"/>
        <v>0</v>
      </c>
    </row>
    <row r="25" spans="1:8" ht="12.75">
      <c r="A25" s="24">
        <v>21</v>
      </c>
      <c r="B25" s="24" t="s">
        <v>26</v>
      </c>
      <c r="C25" s="23" t="s">
        <v>56</v>
      </c>
      <c r="D25" s="24">
        <v>450</v>
      </c>
      <c r="E25" s="25"/>
      <c r="F25" s="25">
        <f t="shared" si="0"/>
        <v>0</v>
      </c>
      <c r="G25" s="33"/>
      <c r="H25" s="34">
        <f t="shared" si="1"/>
        <v>0</v>
      </c>
    </row>
    <row r="26" spans="1:8" ht="12.75">
      <c r="A26" s="24">
        <v>22</v>
      </c>
      <c r="B26" s="24" t="s">
        <v>26</v>
      </c>
      <c r="C26" s="23" t="s">
        <v>11</v>
      </c>
      <c r="D26" s="24">
        <v>2150</v>
      </c>
      <c r="E26" s="25"/>
      <c r="F26" s="25">
        <f t="shared" si="0"/>
        <v>0</v>
      </c>
      <c r="G26" s="33"/>
      <c r="H26" s="34">
        <f t="shared" si="1"/>
        <v>0</v>
      </c>
    </row>
    <row r="27" spans="1:8" ht="12.75">
      <c r="A27" s="24">
        <v>23</v>
      </c>
      <c r="B27" s="24" t="s">
        <v>26</v>
      </c>
      <c r="C27" s="23" t="s">
        <v>12</v>
      </c>
      <c r="D27" s="24">
        <v>1750</v>
      </c>
      <c r="E27" s="25"/>
      <c r="F27" s="25">
        <f t="shared" si="0"/>
        <v>0</v>
      </c>
      <c r="G27" s="33"/>
      <c r="H27" s="34">
        <f t="shared" si="1"/>
        <v>0</v>
      </c>
    </row>
    <row r="28" spans="1:8" ht="12.75">
      <c r="A28" s="24">
        <v>24</v>
      </c>
      <c r="B28" s="24" t="s">
        <v>25</v>
      </c>
      <c r="C28" s="23" t="s">
        <v>35</v>
      </c>
      <c r="D28" s="24">
        <v>24</v>
      </c>
      <c r="E28" s="25"/>
      <c r="F28" s="25">
        <f t="shared" si="0"/>
        <v>0</v>
      </c>
      <c r="G28" s="33"/>
      <c r="H28" s="34">
        <f t="shared" si="1"/>
        <v>0</v>
      </c>
    </row>
    <row r="29" spans="1:8" ht="12.75">
      <c r="A29" s="24">
        <v>25</v>
      </c>
      <c r="B29" s="24" t="s">
        <v>26</v>
      </c>
      <c r="C29" s="23" t="s">
        <v>20</v>
      </c>
      <c r="D29" s="24">
        <v>600</v>
      </c>
      <c r="E29" s="25"/>
      <c r="F29" s="25">
        <f t="shared" si="0"/>
        <v>0</v>
      </c>
      <c r="G29" s="33"/>
      <c r="H29" s="34">
        <f t="shared" si="1"/>
        <v>0</v>
      </c>
    </row>
    <row r="30" spans="1:8" ht="12.75">
      <c r="A30" s="24">
        <v>26</v>
      </c>
      <c r="B30" s="24" t="s">
        <v>26</v>
      </c>
      <c r="C30" s="23" t="s">
        <v>96</v>
      </c>
      <c r="D30" s="24">
        <v>190</v>
      </c>
      <c r="E30" s="25"/>
      <c r="F30" s="25">
        <f t="shared" si="0"/>
        <v>0</v>
      </c>
      <c r="G30" s="33"/>
      <c r="H30" s="34">
        <f t="shared" si="1"/>
        <v>0</v>
      </c>
    </row>
    <row r="31" spans="1:8" ht="12.75">
      <c r="A31" s="24">
        <v>27</v>
      </c>
      <c r="B31" s="24" t="s">
        <v>26</v>
      </c>
      <c r="C31" s="23" t="s">
        <v>93</v>
      </c>
      <c r="D31" s="24">
        <v>120</v>
      </c>
      <c r="E31" s="25"/>
      <c r="F31" s="25">
        <f t="shared" si="0"/>
        <v>0</v>
      </c>
      <c r="G31" s="33"/>
      <c r="H31" s="34">
        <f t="shared" si="1"/>
        <v>0</v>
      </c>
    </row>
    <row r="32" spans="1:8" ht="12.75">
      <c r="A32" s="24">
        <v>28</v>
      </c>
      <c r="B32" s="24" t="s">
        <v>26</v>
      </c>
      <c r="C32" s="23" t="s">
        <v>34</v>
      </c>
      <c r="D32" s="24">
        <v>650</v>
      </c>
      <c r="E32" s="25"/>
      <c r="F32" s="25">
        <f t="shared" si="0"/>
        <v>0</v>
      </c>
      <c r="G32" s="33"/>
      <c r="H32" s="34">
        <f t="shared" si="1"/>
        <v>0</v>
      </c>
    </row>
    <row r="33" spans="1:8" ht="12.75">
      <c r="A33" s="24">
        <v>29</v>
      </c>
      <c r="B33" s="24" t="s">
        <v>26</v>
      </c>
      <c r="C33" s="23" t="s">
        <v>94</v>
      </c>
      <c r="D33" s="24">
        <v>85</v>
      </c>
      <c r="E33" s="25"/>
      <c r="F33" s="25">
        <f t="shared" si="0"/>
        <v>0</v>
      </c>
      <c r="G33" s="33"/>
      <c r="H33" s="34">
        <f t="shared" si="1"/>
        <v>0</v>
      </c>
    </row>
    <row r="34" spans="1:8" ht="12.75">
      <c r="A34" s="24">
        <v>30</v>
      </c>
      <c r="B34" s="24" t="s">
        <v>26</v>
      </c>
      <c r="C34" s="23" t="s">
        <v>95</v>
      </c>
      <c r="D34" s="24">
        <v>20</v>
      </c>
      <c r="E34" s="25"/>
      <c r="F34" s="25">
        <f>D34*E34</f>
        <v>0</v>
      </c>
      <c r="G34" s="33"/>
      <c r="H34" s="34">
        <f>D34*G34</f>
        <v>0</v>
      </c>
    </row>
    <row r="35" spans="1:8" ht="12.75">
      <c r="A35" s="24">
        <v>31</v>
      </c>
      <c r="B35" s="24" t="s">
        <v>26</v>
      </c>
      <c r="C35" s="23" t="s">
        <v>75</v>
      </c>
      <c r="D35" s="24">
        <v>50</v>
      </c>
      <c r="E35" s="25"/>
      <c r="F35" s="25">
        <f t="shared" si="0"/>
        <v>0</v>
      </c>
      <c r="G35" s="33"/>
      <c r="H35" s="34">
        <f t="shared" si="1"/>
        <v>0</v>
      </c>
    </row>
    <row r="36" spans="1:8" ht="12.75">
      <c r="A36" s="24">
        <v>32</v>
      </c>
      <c r="B36" s="24" t="s">
        <v>26</v>
      </c>
      <c r="C36" s="23" t="s">
        <v>97</v>
      </c>
      <c r="D36" s="24">
        <v>20</v>
      </c>
      <c r="E36" s="25"/>
      <c r="F36" s="25">
        <f t="shared" si="0"/>
        <v>0</v>
      </c>
      <c r="G36" s="33"/>
      <c r="H36" s="34">
        <f t="shared" si="1"/>
        <v>0</v>
      </c>
    </row>
    <row r="37" spans="1:8" ht="12.75">
      <c r="A37" s="24">
        <v>33</v>
      </c>
      <c r="B37" s="24" t="s">
        <v>26</v>
      </c>
      <c r="C37" s="23" t="s">
        <v>98</v>
      </c>
      <c r="D37" s="24">
        <v>15</v>
      </c>
      <c r="E37" s="25"/>
      <c r="F37" s="25">
        <f t="shared" si="0"/>
        <v>0</v>
      </c>
      <c r="G37" s="33"/>
      <c r="H37" s="34">
        <f t="shared" si="1"/>
        <v>0</v>
      </c>
    </row>
    <row r="38" spans="1:8" ht="12.75">
      <c r="A38" s="24">
        <v>34</v>
      </c>
      <c r="B38" s="24" t="s">
        <v>26</v>
      </c>
      <c r="C38" s="23" t="s">
        <v>99</v>
      </c>
      <c r="D38" s="24">
        <v>10</v>
      </c>
      <c r="E38" s="25"/>
      <c r="F38" s="25">
        <f t="shared" si="0"/>
        <v>0</v>
      </c>
      <c r="G38" s="33"/>
      <c r="H38" s="34">
        <f t="shared" si="1"/>
        <v>0</v>
      </c>
    </row>
    <row r="39" spans="1:8" ht="12.75">
      <c r="A39" s="24">
        <v>35</v>
      </c>
      <c r="B39" s="24" t="s">
        <v>26</v>
      </c>
      <c r="C39" s="23" t="s">
        <v>102</v>
      </c>
      <c r="D39" s="24">
        <v>150</v>
      </c>
      <c r="E39" s="25"/>
      <c r="F39" s="25">
        <f t="shared" si="0"/>
        <v>0</v>
      </c>
      <c r="G39" s="33"/>
      <c r="H39" s="34">
        <f t="shared" si="1"/>
        <v>0</v>
      </c>
    </row>
    <row r="40" spans="1:8" ht="12.75">
      <c r="A40" s="24">
        <v>36</v>
      </c>
      <c r="B40" s="24" t="s">
        <v>26</v>
      </c>
      <c r="C40" s="23" t="s">
        <v>100</v>
      </c>
      <c r="D40" s="24">
        <v>50</v>
      </c>
      <c r="E40" s="25"/>
      <c r="F40" s="25">
        <f>D40*E40</f>
        <v>0</v>
      </c>
      <c r="G40" s="33"/>
      <c r="H40" s="34">
        <f>D40*G40</f>
        <v>0</v>
      </c>
    </row>
    <row r="41" spans="1:8" ht="12.75">
      <c r="A41" s="24">
        <v>37</v>
      </c>
      <c r="B41" s="24" t="s">
        <v>26</v>
      </c>
      <c r="C41" s="23" t="s">
        <v>101</v>
      </c>
      <c r="D41" s="24">
        <v>40</v>
      </c>
      <c r="E41" s="25"/>
      <c r="F41" s="25">
        <f>D41*E41</f>
        <v>0</v>
      </c>
      <c r="G41" s="33"/>
      <c r="H41" s="34">
        <f>D41*G41</f>
        <v>0</v>
      </c>
    </row>
    <row r="42" spans="1:8" ht="25.5">
      <c r="A42" s="24">
        <v>38</v>
      </c>
      <c r="B42" s="24" t="s">
        <v>51</v>
      </c>
      <c r="C42" s="43" t="s">
        <v>103</v>
      </c>
      <c r="D42" s="24">
        <v>1</v>
      </c>
      <c r="E42" s="25"/>
      <c r="F42" s="25">
        <f>D42*E42</f>
        <v>0</v>
      </c>
      <c r="G42" s="33"/>
      <c r="H42" s="34">
        <f>D42*G42</f>
        <v>0</v>
      </c>
    </row>
    <row r="43" spans="1:8" ht="12.75">
      <c r="A43" s="24">
        <v>39</v>
      </c>
      <c r="B43" s="24" t="s">
        <v>26</v>
      </c>
      <c r="C43" s="23" t="s">
        <v>38</v>
      </c>
      <c r="D43" s="24">
        <v>2450</v>
      </c>
      <c r="E43" s="25"/>
      <c r="F43" s="25">
        <f t="shared" si="0"/>
        <v>0</v>
      </c>
      <c r="G43" s="33"/>
      <c r="H43" s="34">
        <f>D43*G43</f>
        <v>0</v>
      </c>
    </row>
    <row r="44" spans="1:8" ht="12.75">
      <c r="A44" s="24">
        <v>40</v>
      </c>
      <c r="B44" s="24" t="s">
        <v>25</v>
      </c>
      <c r="C44" s="23" t="s">
        <v>27</v>
      </c>
      <c r="D44" s="24">
        <v>1892</v>
      </c>
      <c r="E44" s="25"/>
      <c r="F44" s="25">
        <f t="shared" si="0"/>
        <v>0</v>
      </c>
      <c r="G44" s="33"/>
      <c r="H44" s="34">
        <f>D44*G44</f>
        <v>0</v>
      </c>
    </row>
    <row r="45" spans="1:8" ht="12.75">
      <c r="A45" s="24">
        <v>41</v>
      </c>
      <c r="B45" s="30" t="s">
        <v>25</v>
      </c>
      <c r="C45" s="31" t="s">
        <v>61</v>
      </c>
      <c r="D45" s="30">
        <v>33</v>
      </c>
      <c r="E45" s="32"/>
      <c r="F45" s="32">
        <f t="shared" si="0"/>
        <v>0</v>
      </c>
      <c r="G45" s="34"/>
      <c r="H45" s="34">
        <f aca="true" t="shared" si="2" ref="H45:H57">D45*G45</f>
        <v>0</v>
      </c>
    </row>
    <row r="46" spans="1:8" ht="12.75">
      <c r="A46" s="24">
        <v>42</v>
      </c>
      <c r="B46" s="30" t="s">
        <v>25</v>
      </c>
      <c r="C46" s="31" t="s">
        <v>42</v>
      </c>
      <c r="D46" s="30">
        <v>60</v>
      </c>
      <c r="E46" s="32"/>
      <c r="F46" s="32">
        <f t="shared" si="0"/>
        <v>0</v>
      </c>
      <c r="G46" s="34"/>
      <c r="H46" s="34">
        <f>D46*G46</f>
        <v>0</v>
      </c>
    </row>
    <row r="47" spans="1:8" ht="12.75">
      <c r="A47" s="24">
        <v>43</v>
      </c>
      <c r="B47" s="24" t="s">
        <v>25</v>
      </c>
      <c r="C47" s="23" t="s">
        <v>69</v>
      </c>
      <c r="D47" s="24">
        <v>149</v>
      </c>
      <c r="E47" s="32"/>
      <c r="F47" s="32">
        <f t="shared" si="0"/>
        <v>0</v>
      </c>
      <c r="G47" s="34"/>
      <c r="H47" s="34">
        <f t="shared" si="2"/>
        <v>0</v>
      </c>
    </row>
    <row r="48" spans="1:8" ht="12.75">
      <c r="A48" s="24">
        <v>44</v>
      </c>
      <c r="B48" s="24" t="s">
        <v>25</v>
      </c>
      <c r="C48" s="31" t="s">
        <v>76</v>
      </c>
      <c r="D48" s="24">
        <v>1</v>
      </c>
      <c r="E48" s="32"/>
      <c r="F48" s="32">
        <f t="shared" si="0"/>
        <v>0</v>
      </c>
      <c r="G48" s="34"/>
      <c r="H48" s="34">
        <f t="shared" si="2"/>
        <v>0</v>
      </c>
    </row>
    <row r="49" spans="1:8" ht="12.75">
      <c r="A49" s="24">
        <v>45</v>
      </c>
      <c r="B49" s="24" t="s">
        <v>25</v>
      </c>
      <c r="C49" s="23" t="s">
        <v>77</v>
      </c>
      <c r="D49" s="24">
        <v>84</v>
      </c>
      <c r="E49" s="32"/>
      <c r="F49" s="32">
        <f t="shared" si="0"/>
        <v>0</v>
      </c>
      <c r="G49" s="34"/>
      <c r="H49" s="34">
        <f t="shared" si="2"/>
        <v>0</v>
      </c>
    </row>
    <row r="50" spans="1:8" ht="12.75">
      <c r="A50" s="24">
        <v>46</v>
      </c>
      <c r="B50" s="24" t="s">
        <v>25</v>
      </c>
      <c r="C50" s="31" t="s">
        <v>104</v>
      </c>
      <c r="D50" s="24">
        <v>14</v>
      </c>
      <c r="E50" s="32"/>
      <c r="F50" s="32">
        <f t="shared" si="0"/>
        <v>0</v>
      </c>
      <c r="G50" s="34"/>
      <c r="H50" s="34">
        <f t="shared" si="2"/>
        <v>0</v>
      </c>
    </row>
    <row r="51" spans="1:8" ht="12.75">
      <c r="A51" s="24">
        <v>47</v>
      </c>
      <c r="B51" s="24" t="s">
        <v>25</v>
      </c>
      <c r="C51" s="23" t="s">
        <v>62</v>
      </c>
      <c r="D51" s="24">
        <v>18</v>
      </c>
      <c r="E51" s="32"/>
      <c r="F51" s="32">
        <f t="shared" si="0"/>
        <v>0</v>
      </c>
      <c r="G51" s="34"/>
      <c r="H51" s="34">
        <f t="shared" si="2"/>
        <v>0</v>
      </c>
    </row>
    <row r="52" spans="1:8" ht="12.75">
      <c r="A52" s="24">
        <v>48</v>
      </c>
      <c r="B52" s="24" t="s">
        <v>25</v>
      </c>
      <c r="C52" s="31" t="s">
        <v>78</v>
      </c>
      <c r="D52" s="24">
        <v>6</v>
      </c>
      <c r="E52" s="32"/>
      <c r="F52" s="32">
        <f t="shared" si="0"/>
        <v>0</v>
      </c>
      <c r="G52" s="34"/>
      <c r="H52" s="34">
        <f t="shared" si="2"/>
        <v>0</v>
      </c>
    </row>
    <row r="53" spans="1:8" ht="12.75">
      <c r="A53" s="24">
        <v>49</v>
      </c>
      <c r="B53" s="24" t="s">
        <v>25</v>
      </c>
      <c r="C53" s="23" t="s">
        <v>105</v>
      </c>
      <c r="D53" s="24">
        <v>5</v>
      </c>
      <c r="E53" s="32"/>
      <c r="F53" s="32">
        <f t="shared" si="0"/>
        <v>0</v>
      </c>
      <c r="G53" s="34"/>
      <c r="H53" s="34">
        <f t="shared" si="2"/>
        <v>0</v>
      </c>
    </row>
    <row r="54" spans="1:8" ht="12.75">
      <c r="A54" s="24">
        <v>50</v>
      </c>
      <c r="B54" s="24" t="s">
        <v>25</v>
      </c>
      <c r="C54" s="23" t="s">
        <v>79</v>
      </c>
      <c r="D54" s="24">
        <v>25</v>
      </c>
      <c r="E54" s="32"/>
      <c r="F54" s="32">
        <f t="shared" si="0"/>
        <v>0</v>
      </c>
      <c r="G54" s="34"/>
      <c r="H54" s="34">
        <f t="shared" si="2"/>
        <v>0</v>
      </c>
    </row>
    <row r="55" spans="1:8" ht="12.75">
      <c r="A55" s="24">
        <v>51</v>
      </c>
      <c r="B55" s="24" t="s">
        <v>51</v>
      </c>
      <c r="C55" s="23" t="s">
        <v>106</v>
      </c>
      <c r="D55" s="24">
        <v>1</v>
      </c>
      <c r="E55" s="32"/>
      <c r="F55" s="32">
        <f>D55*E55</f>
        <v>0</v>
      </c>
      <c r="G55" s="34"/>
      <c r="H55" s="34">
        <f>D55*G55</f>
        <v>0</v>
      </c>
    </row>
    <row r="56" spans="1:8" ht="12.75">
      <c r="A56" s="24">
        <v>52</v>
      </c>
      <c r="B56" s="28" t="s">
        <v>25</v>
      </c>
      <c r="C56" s="27" t="s">
        <v>107</v>
      </c>
      <c r="D56" s="7">
        <v>1</v>
      </c>
      <c r="E56" s="19"/>
      <c r="F56" s="19">
        <f>D56*E56</f>
        <v>0</v>
      </c>
      <c r="G56" s="34"/>
      <c r="H56" s="34">
        <f>D56*G56</f>
        <v>0</v>
      </c>
    </row>
    <row r="57" spans="1:8" ht="12.75">
      <c r="A57" s="24">
        <v>53</v>
      </c>
      <c r="B57" s="24" t="s">
        <v>25</v>
      </c>
      <c r="C57" s="23" t="s">
        <v>108</v>
      </c>
      <c r="D57" s="24">
        <v>12</v>
      </c>
      <c r="E57" s="32"/>
      <c r="F57" s="32">
        <f t="shared" si="0"/>
        <v>0</v>
      </c>
      <c r="G57" s="34"/>
      <c r="H57" s="34">
        <f t="shared" si="2"/>
        <v>0</v>
      </c>
    </row>
    <row r="58" spans="1:8" ht="12.75">
      <c r="A58" s="24">
        <v>54</v>
      </c>
      <c r="B58" s="24" t="s">
        <v>25</v>
      </c>
      <c r="C58" s="23" t="s">
        <v>109</v>
      </c>
      <c r="D58" s="24">
        <v>12</v>
      </c>
      <c r="E58" s="32"/>
      <c r="F58" s="32">
        <f>D58*E58</f>
        <v>0</v>
      </c>
      <c r="G58" s="34"/>
      <c r="H58" s="34">
        <f>D58*G58</f>
        <v>0</v>
      </c>
    </row>
    <row r="59" spans="1:8" ht="12.75">
      <c r="A59" s="24">
        <v>55</v>
      </c>
      <c r="B59" s="24" t="s">
        <v>25</v>
      </c>
      <c r="C59" s="23" t="s">
        <v>110</v>
      </c>
      <c r="D59" s="24">
        <v>11</v>
      </c>
      <c r="E59" s="32"/>
      <c r="F59" s="32">
        <f>D59*E59</f>
        <v>0</v>
      </c>
      <c r="G59" s="34"/>
      <c r="H59" s="34">
        <f>D59*G59</f>
        <v>0</v>
      </c>
    </row>
    <row r="60" spans="1:8" ht="51">
      <c r="A60" s="24">
        <v>56</v>
      </c>
      <c r="B60" s="24" t="s">
        <v>25</v>
      </c>
      <c r="C60" s="43" t="s">
        <v>82</v>
      </c>
      <c r="D60" s="24">
        <v>1</v>
      </c>
      <c r="E60" s="32"/>
      <c r="F60" s="32">
        <f>D60*E60</f>
        <v>0</v>
      </c>
      <c r="G60" s="34"/>
      <c r="H60" s="34"/>
    </row>
    <row r="61" spans="1:8" ht="12.75">
      <c r="A61" s="24">
        <v>57</v>
      </c>
      <c r="B61" s="24" t="s">
        <v>25</v>
      </c>
      <c r="C61" s="23" t="s">
        <v>111</v>
      </c>
      <c r="D61" s="24">
        <v>580</v>
      </c>
      <c r="E61" s="32"/>
      <c r="F61" s="32">
        <f>D61*E61</f>
        <v>0</v>
      </c>
      <c r="G61" s="34"/>
      <c r="H61" s="34">
        <f>D61*G61</f>
        <v>0</v>
      </c>
    </row>
    <row r="62" spans="1:8" ht="38.25">
      <c r="A62" s="24">
        <v>58</v>
      </c>
      <c r="B62" s="30" t="s">
        <v>85</v>
      </c>
      <c r="C62" s="42" t="s">
        <v>119</v>
      </c>
      <c r="D62" s="30">
        <v>162</v>
      </c>
      <c r="E62" s="32"/>
      <c r="F62" s="32">
        <f aca="true" t="shared" si="3" ref="F62:F73">D62*E62</f>
        <v>0</v>
      </c>
      <c r="G62" s="2"/>
      <c r="H62" s="2">
        <f>D62*G62</f>
        <v>0</v>
      </c>
    </row>
    <row r="63" spans="1:8" ht="51">
      <c r="A63" s="24">
        <v>59</v>
      </c>
      <c r="B63" s="30" t="s">
        <v>85</v>
      </c>
      <c r="C63" s="42" t="s">
        <v>120</v>
      </c>
      <c r="D63" s="30">
        <v>15</v>
      </c>
      <c r="E63" s="32"/>
      <c r="F63" s="32">
        <f t="shared" si="3"/>
        <v>0</v>
      </c>
      <c r="G63" s="2"/>
      <c r="H63" s="2">
        <f>D63*G63</f>
        <v>0</v>
      </c>
    </row>
    <row r="64" spans="1:8" ht="12.75">
      <c r="A64" s="24">
        <v>60</v>
      </c>
      <c r="B64" s="30" t="s">
        <v>26</v>
      </c>
      <c r="C64" s="31" t="s">
        <v>112</v>
      </c>
      <c r="D64" s="30">
        <v>177</v>
      </c>
      <c r="E64" s="32"/>
      <c r="F64" s="32">
        <f t="shared" si="3"/>
        <v>0</v>
      </c>
      <c r="G64" s="2"/>
      <c r="H64" s="2">
        <f>D64*G64</f>
        <v>0</v>
      </c>
    </row>
    <row r="65" spans="1:8" ht="12.75">
      <c r="A65" s="24">
        <v>61</v>
      </c>
      <c r="B65" s="30" t="s">
        <v>85</v>
      </c>
      <c r="C65" s="31" t="s">
        <v>113</v>
      </c>
      <c r="D65" s="30">
        <v>1</v>
      </c>
      <c r="E65" s="32"/>
      <c r="F65" s="32">
        <f t="shared" si="3"/>
        <v>0</v>
      </c>
      <c r="G65" s="2"/>
      <c r="H65" s="2"/>
    </row>
    <row r="66" spans="1:8" ht="12.75">
      <c r="A66" s="24">
        <v>62</v>
      </c>
      <c r="B66" s="30" t="s">
        <v>26</v>
      </c>
      <c r="C66" s="31" t="s">
        <v>114</v>
      </c>
      <c r="D66" s="30">
        <v>40</v>
      </c>
      <c r="E66" s="32"/>
      <c r="F66" s="32">
        <f t="shared" si="3"/>
        <v>0</v>
      </c>
      <c r="G66" s="2"/>
      <c r="H66" s="2">
        <f aca="true" t="shared" si="4" ref="H66:H72">D66*G66</f>
        <v>0</v>
      </c>
    </row>
    <row r="67" spans="1:8" ht="12.75">
      <c r="A67" s="24">
        <v>63</v>
      </c>
      <c r="B67" s="30" t="s">
        <v>26</v>
      </c>
      <c r="C67" s="31" t="s">
        <v>64</v>
      </c>
      <c r="D67" s="30">
        <v>100</v>
      </c>
      <c r="E67" s="32"/>
      <c r="F67" s="32">
        <f>D67*E67</f>
        <v>0</v>
      </c>
      <c r="G67" s="2"/>
      <c r="H67" s="2">
        <f t="shared" si="4"/>
        <v>0</v>
      </c>
    </row>
    <row r="68" spans="1:8" ht="12.75">
      <c r="A68" s="24">
        <v>64</v>
      </c>
      <c r="B68" s="30" t="s">
        <v>85</v>
      </c>
      <c r="C68" s="31" t="s">
        <v>121</v>
      </c>
      <c r="D68" s="30">
        <v>1</v>
      </c>
      <c r="E68" s="32"/>
      <c r="F68" s="32">
        <f t="shared" si="3"/>
        <v>0</v>
      </c>
      <c r="G68" s="2"/>
      <c r="H68" s="2">
        <f t="shared" si="4"/>
        <v>0</v>
      </c>
    </row>
    <row r="69" spans="1:8" ht="12.75">
      <c r="A69" s="24">
        <v>65</v>
      </c>
      <c r="B69" s="30" t="s">
        <v>26</v>
      </c>
      <c r="C69" s="31" t="s">
        <v>122</v>
      </c>
      <c r="D69" s="30">
        <v>300</v>
      </c>
      <c r="E69" s="32"/>
      <c r="F69" s="32">
        <f t="shared" si="3"/>
        <v>0</v>
      </c>
      <c r="G69" s="2"/>
      <c r="H69" s="2">
        <f t="shared" si="4"/>
        <v>0</v>
      </c>
    </row>
    <row r="70" spans="1:8" ht="12.75">
      <c r="A70" s="24">
        <v>66</v>
      </c>
      <c r="B70" s="30" t="s">
        <v>26</v>
      </c>
      <c r="C70" s="31" t="s">
        <v>115</v>
      </c>
      <c r="D70" s="30">
        <v>15</v>
      </c>
      <c r="E70" s="32"/>
      <c r="F70" s="32">
        <f t="shared" si="3"/>
        <v>0</v>
      </c>
      <c r="G70" s="2"/>
      <c r="H70" s="2">
        <f t="shared" si="4"/>
        <v>0</v>
      </c>
    </row>
    <row r="71" spans="1:8" ht="12.75">
      <c r="A71" s="24">
        <v>67</v>
      </c>
      <c r="B71" s="30" t="s">
        <v>85</v>
      </c>
      <c r="C71" s="31" t="s">
        <v>116</v>
      </c>
      <c r="D71" s="30">
        <v>1</v>
      </c>
      <c r="E71" s="32"/>
      <c r="F71" s="32">
        <f t="shared" si="3"/>
        <v>0</v>
      </c>
      <c r="G71" s="2"/>
      <c r="H71" s="2">
        <f t="shared" si="4"/>
        <v>0</v>
      </c>
    </row>
    <row r="72" spans="1:8" ht="12.75">
      <c r="A72" s="24">
        <v>68</v>
      </c>
      <c r="B72" s="30" t="s">
        <v>25</v>
      </c>
      <c r="C72" s="31" t="s">
        <v>80</v>
      </c>
      <c r="D72" s="30">
        <v>1</v>
      </c>
      <c r="E72" s="32"/>
      <c r="F72" s="32">
        <f t="shared" si="3"/>
        <v>0</v>
      </c>
      <c r="G72" s="2"/>
      <c r="H72" s="2">
        <f t="shared" si="4"/>
        <v>0</v>
      </c>
    </row>
    <row r="73" spans="1:8" ht="12.75">
      <c r="A73" s="24">
        <v>69</v>
      </c>
      <c r="B73" s="30" t="s">
        <v>117</v>
      </c>
      <c r="C73" s="31" t="s">
        <v>118</v>
      </c>
      <c r="D73" s="30">
        <v>1</v>
      </c>
      <c r="E73" s="32"/>
      <c r="F73" s="32">
        <f t="shared" si="3"/>
        <v>0</v>
      </c>
      <c r="G73" s="34"/>
      <c r="H73" s="34"/>
    </row>
    <row r="74" spans="1:7" ht="12.75">
      <c r="A74" s="24"/>
      <c r="B74" s="24"/>
      <c r="C74" s="26" t="s">
        <v>7</v>
      </c>
      <c r="D74" s="24"/>
      <c r="E74" s="25"/>
      <c r="F74" s="3">
        <f>SUM(F5:F73)</f>
        <v>0</v>
      </c>
      <c r="G74" s="23"/>
    </row>
    <row r="75" spans="1:7" ht="12.75">
      <c r="A75" s="24"/>
      <c r="B75" s="24"/>
      <c r="C75" s="23" t="s">
        <v>10</v>
      </c>
      <c r="D75" s="24"/>
      <c r="E75" s="25"/>
      <c r="F75" s="25">
        <f>F74*0.045</f>
        <v>0</v>
      </c>
      <c r="G75" s="23"/>
    </row>
    <row r="76" spans="1:7" ht="12.75">
      <c r="A76" s="24"/>
      <c r="B76" s="24"/>
      <c r="C76" s="23"/>
      <c r="D76" s="24"/>
      <c r="E76" s="25"/>
      <c r="F76" s="25"/>
      <c r="G76" s="23"/>
    </row>
    <row r="77" spans="1:8" ht="12.75">
      <c r="A77" s="24"/>
      <c r="B77" s="24"/>
      <c r="C77" s="26" t="s">
        <v>6</v>
      </c>
      <c r="D77" s="24"/>
      <c r="E77" s="25"/>
      <c r="F77" s="3"/>
      <c r="G77" s="23"/>
      <c r="H77" s="35">
        <f>SUM(H5:H76)</f>
        <v>0</v>
      </c>
    </row>
    <row r="78" spans="1:8" ht="12.75">
      <c r="A78" s="24"/>
      <c r="B78" s="24"/>
      <c r="C78" s="23" t="s">
        <v>17</v>
      </c>
      <c r="D78" s="24"/>
      <c r="E78" s="25"/>
      <c r="F78" s="25"/>
      <c r="G78" s="23"/>
      <c r="H78" s="34">
        <f>H77*0.03</f>
        <v>0</v>
      </c>
    </row>
    <row r="79" spans="1:8" ht="12.75">
      <c r="A79" s="24"/>
      <c r="B79" s="24"/>
      <c r="C79" s="23" t="s">
        <v>18</v>
      </c>
      <c r="D79" s="24"/>
      <c r="E79" s="25"/>
      <c r="F79" s="25"/>
      <c r="G79" s="23"/>
      <c r="H79" s="34">
        <f>H77*0.02</f>
        <v>0</v>
      </c>
    </row>
    <row r="80" spans="1:8" ht="12.75">
      <c r="A80" s="24"/>
      <c r="B80" s="24"/>
      <c r="C80" s="23" t="s">
        <v>16</v>
      </c>
      <c r="D80" s="24"/>
      <c r="E80" s="25"/>
      <c r="F80" s="25"/>
      <c r="G80" s="23"/>
      <c r="H80" s="34">
        <f>H77*0.03</f>
        <v>0</v>
      </c>
    </row>
    <row r="81" spans="1:7" ht="12.75">
      <c r="A81" s="24"/>
      <c r="B81" s="24"/>
      <c r="C81" s="23" t="s">
        <v>33</v>
      </c>
      <c r="D81" s="24"/>
      <c r="E81" s="25"/>
      <c r="F81" s="25"/>
      <c r="G81" s="23"/>
    </row>
    <row r="82" spans="1:7" ht="12.75">
      <c r="A82" s="24"/>
      <c r="B82" s="24"/>
      <c r="C82" s="23"/>
      <c r="D82" s="24"/>
      <c r="E82" s="25"/>
      <c r="F82" s="25"/>
      <c r="G82" s="23"/>
    </row>
    <row r="83" spans="1:7" ht="12.75">
      <c r="A83" s="24"/>
      <c r="B83" s="24"/>
      <c r="C83" s="23"/>
      <c r="D83" s="24"/>
      <c r="E83" s="25"/>
      <c r="F83" s="25"/>
      <c r="G83" s="23"/>
    </row>
    <row r="84" spans="1:7" ht="63.75">
      <c r="A84" s="24"/>
      <c r="B84" s="24"/>
      <c r="C84" s="46" t="s">
        <v>130</v>
      </c>
      <c r="D84" s="24"/>
      <c r="E84" s="25"/>
      <c r="F84" s="25"/>
      <c r="G84" s="23"/>
    </row>
    <row r="85" spans="1:8" ht="12.75">
      <c r="A85" s="24">
        <v>1</v>
      </c>
      <c r="B85" s="24" t="s">
        <v>85</v>
      </c>
      <c r="C85" s="23" t="s">
        <v>86</v>
      </c>
      <c r="D85" s="24">
        <v>1</v>
      </c>
      <c r="E85" s="25"/>
      <c r="F85" s="25">
        <f>D85*E85</f>
        <v>0</v>
      </c>
      <c r="G85" s="33"/>
      <c r="H85" s="34"/>
    </row>
    <row r="86" spans="1:7" ht="12.75">
      <c r="A86" s="24"/>
      <c r="B86" s="24"/>
      <c r="C86" s="26" t="s">
        <v>32</v>
      </c>
      <c r="D86" s="24"/>
      <c r="E86" s="25"/>
      <c r="F86" s="3">
        <f>SUM(F85:F85)</f>
        <v>0</v>
      </c>
      <c r="G86" s="23"/>
    </row>
    <row r="87" spans="1:7" ht="12.75">
      <c r="A87" s="24"/>
      <c r="B87" s="24"/>
      <c r="C87" s="23" t="s">
        <v>10</v>
      </c>
      <c r="D87" s="23"/>
      <c r="E87" s="23"/>
      <c r="F87" s="33">
        <f>F86*0.045</f>
        <v>0</v>
      </c>
      <c r="G87" s="23"/>
    </row>
    <row r="88" spans="1:7" ht="12.75">
      <c r="A88" s="24"/>
      <c r="B88" s="24"/>
      <c r="C88" s="23" t="s">
        <v>45</v>
      </c>
      <c r="D88" s="24"/>
      <c r="E88" s="25"/>
      <c r="F88" s="25"/>
      <c r="G88" s="23"/>
    </row>
    <row r="89" spans="1:7" ht="12.75">
      <c r="A89" s="24"/>
      <c r="B89" s="24"/>
      <c r="C89" s="23"/>
      <c r="D89" s="24"/>
      <c r="E89" s="25"/>
      <c r="F89" s="25"/>
      <c r="G89" s="23"/>
    </row>
    <row r="90" spans="1:7" ht="12.75">
      <c r="A90" s="24"/>
      <c r="B90" s="24"/>
      <c r="C90" s="23"/>
      <c r="D90" s="24"/>
      <c r="E90" s="25"/>
      <c r="F90" s="25"/>
      <c r="G90" s="23"/>
    </row>
    <row r="91" spans="1:7" ht="25.5">
      <c r="A91" s="24"/>
      <c r="B91" s="24"/>
      <c r="C91" s="45" t="s">
        <v>131</v>
      </c>
      <c r="D91" s="24"/>
      <c r="E91" s="24"/>
      <c r="F91" s="24"/>
      <c r="G91" s="23"/>
    </row>
    <row r="92" spans="1:8" ht="12.75">
      <c r="A92" s="7">
        <v>1</v>
      </c>
      <c r="B92" s="28" t="s">
        <v>26</v>
      </c>
      <c r="C92" s="6" t="s">
        <v>47</v>
      </c>
      <c r="D92" s="7">
        <v>40</v>
      </c>
      <c r="E92" s="19"/>
      <c r="F92" s="19">
        <f aca="true" t="shared" si="5" ref="F92:F111">D92*E92</f>
        <v>0</v>
      </c>
      <c r="G92" s="34"/>
      <c r="H92" s="34">
        <f>D92*G92</f>
        <v>0</v>
      </c>
    </row>
    <row r="93" spans="1:8" ht="12.75">
      <c r="A93" s="7">
        <v>2</v>
      </c>
      <c r="B93" s="28" t="s">
        <v>25</v>
      </c>
      <c r="C93" s="6" t="s">
        <v>48</v>
      </c>
      <c r="D93" s="7">
        <v>28</v>
      </c>
      <c r="E93" s="19"/>
      <c r="F93" s="19">
        <f t="shared" si="5"/>
        <v>0</v>
      </c>
      <c r="G93" s="34"/>
      <c r="H93" s="34">
        <f>D93*G93</f>
        <v>0</v>
      </c>
    </row>
    <row r="94" spans="1:8" ht="12.75">
      <c r="A94" s="7">
        <v>3</v>
      </c>
      <c r="B94" s="28" t="s">
        <v>25</v>
      </c>
      <c r="C94" s="6" t="s">
        <v>49</v>
      </c>
      <c r="D94" s="7">
        <v>9</v>
      </c>
      <c r="E94" s="19"/>
      <c r="F94" s="19">
        <f t="shared" si="5"/>
        <v>0</v>
      </c>
      <c r="G94" s="34"/>
      <c r="H94" s="34">
        <f>D94*G94</f>
        <v>0</v>
      </c>
    </row>
    <row r="95" spans="1:8" ht="12.75">
      <c r="A95" s="7">
        <v>4</v>
      </c>
      <c r="B95" s="28" t="s">
        <v>26</v>
      </c>
      <c r="C95" s="27" t="s">
        <v>81</v>
      </c>
      <c r="D95" s="7">
        <v>144</v>
      </c>
      <c r="E95" s="19"/>
      <c r="F95" s="19">
        <f t="shared" si="5"/>
        <v>0</v>
      </c>
      <c r="G95" s="34"/>
      <c r="H95" s="34">
        <f>D95*G95</f>
        <v>0</v>
      </c>
    </row>
    <row r="96" spans="1:8" ht="12.75">
      <c r="A96" s="7">
        <v>5</v>
      </c>
      <c r="B96" s="28" t="s">
        <v>26</v>
      </c>
      <c r="C96" s="6" t="s">
        <v>50</v>
      </c>
      <c r="D96" s="7">
        <v>308</v>
      </c>
      <c r="E96" s="19"/>
      <c r="F96" s="19">
        <f t="shared" si="5"/>
        <v>0</v>
      </c>
      <c r="G96" s="34"/>
      <c r="H96" s="34">
        <f aca="true" t="shared" si="6" ref="H96:H101">D96*G96</f>
        <v>0</v>
      </c>
    </row>
    <row r="97" spans="1:8" ht="12.75">
      <c r="A97" s="7">
        <v>6</v>
      </c>
      <c r="B97" s="28" t="s">
        <v>25</v>
      </c>
      <c r="C97" s="27" t="s">
        <v>74</v>
      </c>
      <c r="D97" s="7">
        <v>18</v>
      </c>
      <c r="E97" s="19"/>
      <c r="F97" s="19">
        <f t="shared" si="5"/>
        <v>0</v>
      </c>
      <c r="G97" s="34"/>
      <c r="H97" s="34">
        <f t="shared" si="6"/>
        <v>0</v>
      </c>
    </row>
    <row r="98" spans="1:8" ht="12.75">
      <c r="A98" s="7">
        <v>7</v>
      </c>
      <c r="B98" s="28" t="s">
        <v>25</v>
      </c>
      <c r="C98" s="27" t="s">
        <v>123</v>
      </c>
      <c r="D98" s="7">
        <v>132</v>
      </c>
      <c r="E98" s="19"/>
      <c r="F98" s="19">
        <f t="shared" si="5"/>
        <v>0</v>
      </c>
      <c r="G98" s="34"/>
      <c r="H98" s="34">
        <f t="shared" si="6"/>
        <v>0</v>
      </c>
    </row>
    <row r="99" spans="1:8" ht="12.75">
      <c r="A99" s="7">
        <v>8</v>
      </c>
      <c r="B99" s="28" t="s">
        <v>25</v>
      </c>
      <c r="C99" s="27" t="s">
        <v>63</v>
      </c>
      <c r="D99" s="7">
        <v>9</v>
      </c>
      <c r="E99" s="19"/>
      <c r="F99" s="19">
        <f t="shared" si="5"/>
        <v>0</v>
      </c>
      <c r="G99" s="34"/>
      <c r="H99" s="34">
        <f t="shared" si="6"/>
        <v>0</v>
      </c>
    </row>
    <row r="100" spans="1:8" ht="12.75">
      <c r="A100" s="7">
        <v>9</v>
      </c>
      <c r="B100" s="28" t="s">
        <v>25</v>
      </c>
      <c r="C100" s="27" t="s">
        <v>124</v>
      </c>
      <c r="D100" s="7">
        <v>40</v>
      </c>
      <c r="E100" s="19"/>
      <c r="F100" s="19">
        <f t="shared" si="5"/>
        <v>0</v>
      </c>
      <c r="G100" s="34"/>
      <c r="H100" s="34">
        <f t="shared" si="6"/>
        <v>0</v>
      </c>
    </row>
    <row r="101" spans="1:8" ht="12.75">
      <c r="A101" s="7">
        <v>10</v>
      </c>
      <c r="B101" s="28" t="s">
        <v>26</v>
      </c>
      <c r="C101" s="27" t="s">
        <v>64</v>
      </c>
      <c r="D101" s="7">
        <v>134</v>
      </c>
      <c r="E101" s="19"/>
      <c r="F101" s="19">
        <f t="shared" si="5"/>
        <v>0</v>
      </c>
      <c r="G101" s="34"/>
      <c r="H101" s="34">
        <f t="shared" si="6"/>
        <v>0</v>
      </c>
    </row>
    <row r="102" spans="1:8" ht="12.75">
      <c r="A102" s="7">
        <v>11</v>
      </c>
      <c r="B102" s="28" t="s">
        <v>25</v>
      </c>
      <c r="C102" s="6" t="s">
        <v>65</v>
      </c>
      <c r="D102" s="7">
        <v>100</v>
      </c>
      <c r="E102" s="19"/>
      <c r="F102" s="19">
        <f t="shared" si="5"/>
        <v>0</v>
      </c>
      <c r="G102" s="34"/>
      <c r="H102" s="34">
        <f aca="true" t="shared" si="7" ref="H102:H110">D102*G102</f>
        <v>0</v>
      </c>
    </row>
    <row r="103" spans="1:8" ht="12.75">
      <c r="A103" s="7">
        <v>12</v>
      </c>
      <c r="B103" s="28" t="s">
        <v>25</v>
      </c>
      <c r="C103" s="27" t="s">
        <v>66</v>
      </c>
      <c r="D103" s="7">
        <v>30</v>
      </c>
      <c r="E103" s="19"/>
      <c r="F103" s="19">
        <f t="shared" si="5"/>
        <v>0</v>
      </c>
      <c r="G103" s="34"/>
      <c r="H103" s="34">
        <f t="shared" si="7"/>
        <v>0</v>
      </c>
    </row>
    <row r="104" spans="1:8" ht="12.75">
      <c r="A104" s="7">
        <v>13</v>
      </c>
      <c r="B104" s="28" t="s">
        <v>25</v>
      </c>
      <c r="C104" s="27" t="s">
        <v>67</v>
      </c>
      <c r="D104" s="7">
        <v>3</v>
      </c>
      <c r="E104" s="19"/>
      <c r="F104" s="19">
        <f t="shared" si="5"/>
        <v>0</v>
      </c>
      <c r="G104" s="34"/>
      <c r="H104" s="34">
        <f t="shared" si="7"/>
        <v>0</v>
      </c>
    </row>
    <row r="105" spans="1:8" ht="12.75">
      <c r="A105" s="7">
        <v>14</v>
      </c>
      <c r="B105" s="28" t="s">
        <v>51</v>
      </c>
      <c r="C105" s="27" t="s">
        <v>125</v>
      </c>
      <c r="D105" s="7">
        <v>3</v>
      </c>
      <c r="E105" s="19"/>
      <c r="F105" s="19">
        <f t="shared" si="5"/>
        <v>0</v>
      </c>
      <c r="G105" s="34"/>
      <c r="H105" s="34">
        <f t="shared" si="7"/>
        <v>0</v>
      </c>
    </row>
    <row r="106" spans="1:8" ht="12.75">
      <c r="A106" s="7">
        <v>15</v>
      </c>
      <c r="B106" s="28" t="s">
        <v>51</v>
      </c>
      <c r="C106" s="27" t="s">
        <v>126</v>
      </c>
      <c r="D106" s="7">
        <v>4</v>
      </c>
      <c r="E106" s="19"/>
      <c r="F106" s="19">
        <f t="shared" si="5"/>
        <v>0</v>
      </c>
      <c r="G106" s="34"/>
      <c r="H106" s="34">
        <f t="shared" si="7"/>
        <v>0</v>
      </c>
    </row>
    <row r="107" spans="1:8" ht="12.75">
      <c r="A107" s="7">
        <v>16</v>
      </c>
      <c r="B107" s="28" t="s">
        <v>51</v>
      </c>
      <c r="C107" s="27" t="s">
        <v>127</v>
      </c>
      <c r="D107" s="7">
        <v>1</v>
      </c>
      <c r="E107" s="19"/>
      <c r="F107" s="19">
        <f t="shared" si="5"/>
        <v>0</v>
      </c>
      <c r="G107" s="34"/>
      <c r="H107" s="34">
        <f t="shared" si="7"/>
        <v>0</v>
      </c>
    </row>
    <row r="108" spans="1:8" ht="12.75">
      <c r="A108" s="7">
        <v>17</v>
      </c>
      <c r="B108" s="28" t="s">
        <v>25</v>
      </c>
      <c r="C108" s="27" t="s">
        <v>70</v>
      </c>
      <c r="D108" s="7">
        <v>9</v>
      </c>
      <c r="E108" s="19"/>
      <c r="F108" s="19">
        <f t="shared" si="5"/>
        <v>0</v>
      </c>
      <c r="G108" s="34"/>
      <c r="H108" s="34">
        <f t="shared" si="7"/>
        <v>0</v>
      </c>
    </row>
    <row r="109" spans="1:8" ht="12.75">
      <c r="A109" s="7">
        <v>18</v>
      </c>
      <c r="B109" s="28" t="s">
        <v>25</v>
      </c>
      <c r="C109" s="27" t="s">
        <v>71</v>
      </c>
      <c r="D109" s="7">
        <v>45</v>
      </c>
      <c r="E109" s="19"/>
      <c r="F109" s="19">
        <f t="shared" si="5"/>
        <v>0</v>
      </c>
      <c r="G109" s="34"/>
      <c r="H109" s="34">
        <f t="shared" si="7"/>
        <v>0</v>
      </c>
    </row>
    <row r="110" spans="1:8" ht="12.75">
      <c r="A110" s="7">
        <v>19</v>
      </c>
      <c r="B110" s="28" t="s">
        <v>25</v>
      </c>
      <c r="C110" s="27" t="s">
        <v>72</v>
      </c>
      <c r="D110" s="7">
        <v>9</v>
      </c>
      <c r="E110" s="19"/>
      <c r="F110" s="19">
        <f t="shared" si="5"/>
        <v>0</v>
      </c>
      <c r="G110" s="34"/>
      <c r="H110" s="34">
        <f t="shared" si="7"/>
        <v>0</v>
      </c>
    </row>
    <row r="111" spans="1:8" ht="12.75">
      <c r="A111" s="7">
        <v>20</v>
      </c>
      <c r="B111" s="28" t="s">
        <v>51</v>
      </c>
      <c r="C111" s="27" t="s">
        <v>68</v>
      </c>
      <c r="D111" s="7">
        <v>1</v>
      </c>
      <c r="E111" s="19"/>
      <c r="F111" s="19">
        <f t="shared" si="5"/>
        <v>0</v>
      </c>
      <c r="G111" s="34"/>
      <c r="H111" s="34"/>
    </row>
    <row r="112" spans="1:8" ht="12.75">
      <c r="A112" s="7"/>
      <c r="B112" s="7"/>
      <c r="C112" s="13" t="s">
        <v>52</v>
      </c>
      <c r="D112" s="7"/>
      <c r="E112" s="19"/>
      <c r="F112" s="12">
        <f>SUM(F92:F111)</f>
        <v>0</v>
      </c>
      <c r="G112" s="34"/>
      <c r="H112" s="34"/>
    </row>
    <row r="113" spans="1:7" ht="12.75">
      <c r="A113" s="7"/>
      <c r="B113" s="7"/>
      <c r="C113" s="6" t="s">
        <v>53</v>
      </c>
      <c r="D113" s="6"/>
      <c r="E113" s="6"/>
      <c r="F113" s="44">
        <f>F112*0.015</f>
        <v>0</v>
      </c>
      <c r="G113" s="34"/>
    </row>
    <row r="114" spans="1:7" ht="12.75">
      <c r="A114" s="24"/>
      <c r="B114" s="24"/>
      <c r="C114" s="27"/>
      <c r="D114" s="24"/>
      <c r="E114" s="25"/>
      <c r="F114" s="25"/>
      <c r="G114" s="6"/>
    </row>
    <row r="115" spans="1:8" ht="12.75">
      <c r="A115" s="24"/>
      <c r="B115" s="24"/>
      <c r="C115" s="26" t="s">
        <v>128</v>
      </c>
      <c r="D115" s="24"/>
      <c r="E115" s="25"/>
      <c r="F115" s="3"/>
      <c r="G115" s="23"/>
      <c r="H115" s="35">
        <f>SUM(H92:H114)</f>
        <v>0</v>
      </c>
    </row>
    <row r="116" spans="1:8" ht="12.75">
      <c r="A116" s="24"/>
      <c r="B116" s="24"/>
      <c r="C116" s="23" t="s">
        <v>17</v>
      </c>
      <c r="D116" s="24"/>
      <c r="E116" s="25"/>
      <c r="F116" s="25"/>
      <c r="G116" s="23"/>
      <c r="H116" s="34">
        <f>H115*0.03</f>
        <v>0</v>
      </c>
    </row>
    <row r="117" spans="1:8" ht="12.75">
      <c r="A117" s="24"/>
      <c r="B117" s="24"/>
      <c r="C117" s="23" t="s">
        <v>18</v>
      </c>
      <c r="D117" s="24"/>
      <c r="E117" s="25"/>
      <c r="F117" s="25"/>
      <c r="G117" s="23"/>
      <c r="H117" s="34">
        <f>H115*0.02</f>
        <v>0</v>
      </c>
    </row>
    <row r="118" spans="1:8" ht="12.75">
      <c r="A118" s="24"/>
      <c r="B118" s="24"/>
      <c r="C118" s="23" t="s">
        <v>16</v>
      </c>
      <c r="D118" s="24"/>
      <c r="E118" s="25"/>
      <c r="F118" s="25"/>
      <c r="G118" s="23"/>
      <c r="H118" s="34">
        <f>H115*0.03</f>
        <v>0</v>
      </c>
    </row>
    <row r="119" spans="1:6" ht="12.75">
      <c r="A119" s="7"/>
      <c r="B119" s="28"/>
      <c r="C119" s="27"/>
      <c r="D119" s="7"/>
      <c r="E119" s="19"/>
      <c r="F119" s="19"/>
    </row>
    <row r="120" spans="1:6" ht="12.75">
      <c r="A120" s="7"/>
      <c r="B120" s="28"/>
      <c r="C120" s="27" t="s">
        <v>73</v>
      </c>
      <c r="D120" s="7"/>
      <c r="E120" s="19"/>
      <c r="F120" s="19"/>
    </row>
    <row r="121" spans="1:6" ht="14.25">
      <c r="A121" s="7"/>
      <c r="B121" s="28"/>
      <c r="C121" s="37"/>
      <c r="D121" s="7"/>
      <c r="E121" s="19"/>
      <c r="F121" s="19"/>
    </row>
    <row r="122" spans="1:7" ht="15">
      <c r="A122" s="7"/>
      <c r="B122" s="28"/>
      <c r="C122" s="38"/>
      <c r="D122" s="7"/>
      <c r="E122" s="19"/>
      <c r="F122" s="19"/>
      <c r="G122" s="6"/>
    </row>
    <row r="123" spans="1:7" ht="15">
      <c r="A123" s="7"/>
      <c r="B123" s="28"/>
      <c r="C123" s="38"/>
      <c r="D123" s="7"/>
      <c r="E123" s="19"/>
      <c r="F123" s="19"/>
      <c r="G123" s="6"/>
    </row>
    <row r="124" spans="1:7" ht="15">
      <c r="A124" s="7"/>
      <c r="B124" s="28"/>
      <c r="C124" s="38"/>
      <c r="D124" s="7"/>
      <c r="E124" s="19"/>
      <c r="F124" s="19"/>
      <c r="G124" s="6"/>
    </row>
    <row r="125" spans="1:7" ht="15">
      <c r="A125" s="7"/>
      <c r="B125" s="28"/>
      <c r="C125" s="38"/>
      <c r="D125" s="7"/>
      <c r="E125" s="19"/>
      <c r="F125" s="19"/>
      <c r="G125" s="6"/>
    </row>
    <row r="126" spans="1:7" ht="15">
      <c r="A126" s="7"/>
      <c r="B126" s="28"/>
      <c r="C126" s="38"/>
      <c r="D126" s="7"/>
      <c r="E126" s="19"/>
      <c r="F126" s="19"/>
      <c r="G126" s="6"/>
    </row>
    <row r="127" spans="1:7" ht="14.25">
      <c r="A127" s="7"/>
      <c r="B127" s="28"/>
      <c r="C127" s="37"/>
      <c r="D127" s="7"/>
      <c r="E127" s="19"/>
      <c r="F127" s="19"/>
      <c r="G127" s="6"/>
    </row>
    <row r="128" spans="1:7" ht="15">
      <c r="A128" s="7"/>
      <c r="B128" s="28"/>
      <c r="C128" s="38"/>
      <c r="D128" s="7"/>
      <c r="E128" s="19"/>
      <c r="F128" s="19"/>
      <c r="G128" s="6"/>
    </row>
    <row r="129" spans="1:6" ht="15">
      <c r="A129" s="7"/>
      <c r="B129" s="28"/>
      <c r="C129" s="38"/>
      <c r="D129" s="7"/>
      <c r="E129" s="19"/>
      <c r="F129" s="19"/>
    </row>
    <row r="130" spans="1:6" ht="15">
      <c r="A130" s="7"/>
      <c r="B130" s="28"/>
      <c r="C130" s="38"/>
      <c r="D130" s="7"/>
      <c r="E130" s="19"/>
      <c r="F130" s="19"/>
    </row>
    <row r="131" spans="1:6" ht="15">
      <c r="A131" s="7"/>
      <c r="B131" s="28"/>
      <c r="C131" s="38"/>
      <c r="D131" s="7"/>
      <c r="E131" s="19"/>
      <c r="F131" s="19"/>
    </row>
    <row r="132" spans="1:6" ht="15">
      <c r="A132" s="7"/>
      <c r="B132" s="28"/>
      <c r="C132" s="38"/>
      <c r="D132" s="7"/>
      <c r="E132" s="19"/>
      <c r="F132" s="19"/>
    </row>
    <row r="133" spans="1:6" ht="15">
      <c r="A133" s="7"/>
      <c r="B133" s="28"/>
      <c r="C133" s="38"/>
      <c r="D133" s="7"/>
      <c r="E133" s="19"/>
      <c r="F133" s="19"/>
    </row>
    <row r="134" spans="1:6" ht="12.75">
      <c r="A134" s="7"/>
      <c r="B134" s="28"/>
      <c r="C134" s="27"/>
      <c r="D134" s="7"/>
      <c r="E134" s="19"/>
      <c r="F134" s="19"/>
    </row>
    <row r="135" spans="1:6" ht="12.75">
      <c r="A135" s="7"/>
      <c r="B135" s="28"/>
      <c r="C135" s="27"/>
      <c r="D135" s="7"/>
      <c r="E135" s="19"/>
      <c r="F135" s="19"/>
    </row>
    <row r="136" spans="1:6" ht="12.75">
      <c r="A136" s="7"/>
      <c r="B136" s="28"/>
      <c r="C136" s="27"/>
      <c r="D136" s="7"/>
      <c r="E136" s="19"/>
      <c r="F136" s="19"/>
    </row>
    <row r="137" spans="1:6" ht="12.75">
      <c r="A137" s="7"/>
      <c r="B137" s="28"/>
      <c r="C137" s="27"/>
      <c r="D137" s="7"/>
      <c r="E137" s="19"/>
      <c r="F137" s="19"/>
    </row>
    <row r="138" spans="1:6" ht="12.75">
      <c r="A138" s="7"/>
      <c r="B138" s="28"/>
      <c r="C138" s="27"/>
      <c r="D138" s="7"/>
      <c r="E138" s="19"/>
      <c r="F138" s="19"/>
    </row>
    <row r="139" spans="1:7" ht="12.75">
      <c r="A139" s="7"/>
      <c r="B139" s="7"/>
      <c r="C139" s="13"/>
      <c r="D139" s="7"/>
      <c r="E139" s="19"/>
      <c r="F139" s="12"/>
      <c r="G139" s="6"/>
    </row>
    <row r="140" spans="1:7" ht="12.75">
      <c r="A140" s="7"/>
      <c r="B140" s="7"/>
      <c r="C140" s="6"/>
      <c r="D140" s="6"/>
      <c r="E140" s="6"/>
      <c r="F140" s="6"/>
      <c r="G140" s="6"/>
    </row>
    <row r="141" spans="1:7" ht="12.75">
      <c r="A141" s="7"/>
      <c r="B141" s="7"/>
      <c r="C141" s="6"/>
      <c r="D141" s="6"/>
      <c r="E141" s="6"/>
      <c r="F141" s="6"/>
      <c r="G141" s="6"/>
    </row>
    <row r="142" spans="1:7" ht="12.75">
      <c r="A142" s="7"/>
      <c r="B142" s="7"/>
      <c r="C142" s="6"/>
      <c r="D142" s="6"/>
      <c r="E142" s="6"/>
      <c r="F142" s="6"/>
      <c r="G142" s="6"/>
    </row>
  </sheetData>
  <sheetProtection/>
  <printOptions gridLines="1"/>
  <pageMargins left="0.787401575" right="0.787401575" top="0.984251969" bottom="0.984251969" header="0.4921259845" footer="0.4921259845"/>
  <pageSetup fitToHeight="0" fitToWidth="1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7:D7"/>
  <sheetViews>
    <sheetView zoomScalePageLayoutView="0" workbookViewId="0" topLeftCell="A1">
      <selection activeCell="D24" sqref="D24"/>
    </sheetView>
  </sheetViews>
  <sheetFormatPr defaultColWidth="9.00390625" defaultRowHeight="12.75"/>
  <sheetData>
    <row r="7" ht="12.75">
      <c r="D7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Seifert</dc:creator>
  <cp:keywords/>
  <dc:description/>
  <cp:lastModifiedBy>KATKA</cp:lastModifiedBy>
  <cp:lastPrinted>2020-03-06T16:18:51Z</cp:lastPrinted>
  <dcterms:created xsi:type="dcterms:W3CDTF">2003-02-04T11:40:24Z</dcterms:created>
  <dcterms:modified xsi:type="dcterms:W3CDTF">2020-05-30T10:03:01Z</dcterms:modified>
  <cp:category/>
  <cp:version/>
  <cp:contentType/>
  <cp:contentStatus/>
</cp:coreProperties>
</file>