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irtechnology\2019\TP.19.62030_MěU Hodonín nový VRF\DPS\Výkaz_výměr_SSZ\"/>
    </mc:Choice>
  </mc:AlternateContent>
  <xr:revisionPtr revIDLastSave="0" documentId="13_ncr:1_{E7793116-1569-409E-868C-070F4CC00422}" xr6:coauthVersionLast="45" xr6:coauthVersionMax="45" xr10:uidLastSave="{00000000-0000-0000-0000-000000000000}"/>
  <bookViews>
    <workbookView xWindow="28680" yWindow="-120" windowWidth="24240" windowHeight="18240" xr2:uid="{7E33D148-4C9E-47C0-A4A8-364EBC9D8668}"/>
  </bookViews>
  <sheets>
    <sheet name="Krycí list" sheetId="1" r:id="rId1"/>
    <sheet name="REKAPITULACE" sheetId="3" r:id="rId2"/>
    <sheet name="D1.1.b" sheetId="6" r:id="rId3"/>
    <sheet name="D.1.4.b" sheetId="4" r:id="rId4"/>
    <sheet name="D.1.4.d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7" i="6" l="1"/>
  <c r="G76" i="6"/>
  <c r="G75" i="6"/>
  <c r="G74" i="6"/>
  <c r="G73" i="6"/>
  <c r="G72" i="6"/>
  <c r="G71" i="6"/>
  <c r="G66" i="6"/>
  <c r="G65" i="6"/>
  <c r="G63" i="6"/>
  <c r="G62" i="6"/>
  <c r="G61" i="6"/>
  <c r="G59" i="6"/>
  <c r="G57" i="6"/>
  <c r="G53" i="6"/>
  <c r="G52" i="6" s="1"/>
  <c r="G51" i="6"/>
  <c r="G50" i="6"/>
  <c r="G49" i="6"/>
  <c r="G48" i="6"/>
  <c r="G47" i="6"/>
  <c r="G46" i="6"/>
  <c r="G42" i="6"/>
  <c r="G40" i="6"/>
  <c r="G38" i="6"/>
  <c r="G36" i="6"/>
  <c r="G34" i="6"/>
  <c r="G31" i="6"/>
  <c r="G29" i="6"/>
  <c r="G28" i="6"/>
  <c r="G27" i="6"/>
  <c r="G26" i="6"/>
  <c r="G25" i="6"/>
  <c r="G22" i="6"/>
  <c r="G20" i="6"/>
  <c r="G15" i="6"/>
  <c r="G11" i="6"/>
  <c r="G10" i="6"/>
  <c r="G8" i="6"/>
  <c r="G5" i="6"/>
  <c r="G4" i="6" s="1"/>
  <c r="G79" i="6" s="1"/>
  <c r="L91" i="4" l="1"/>
  <c r="I90" i="4"/>
  <c r="H90" i="4"/>
  <c r="J90" i="4" s="1"/>
  <c r="F90" i="4"/>
  <c r="I89" i="4"/>
  <c r="H89" i="4"/>
  <c r="F89" i="4"/>
  <c r="J89" i="4" s="1"/>
  <c r="I88" i="4"/>
  <c r="H88" i="4"/>
  <c r="J88" i="4" s="1"/>
  <c r="F88" i="4"/>
  <c r="I87" i="4"/>
  <c r="H87" i="4"/>
  <c r="F87" i="4"/>
  <c r="J87" i="4" s="1"/>
  <c r="I86" i="4"/>
  <c r="H86" i="4"/>
  <c r="J86" i="4" s="1"/>
  <c r="F86" i="4"/>
  <c r="I84" i="4"/>
  <c r="H84" i="4"/>
  <c r="F84" i="4"/>
  <c r="J84" i="4" s="1"/>
  <c r="I83" i="4"/>
  <c r="H83" i="4"/>
  <c r="J83" i="4" s="1"/>
  <c r="F83" i="4"/>
  <c r="I82" i="4"/>
  <c r="H82" i="4"/>
  <c r="F82" i="4"/>
  <c r="J82" i="4" s="1"/>
  <c r="I81" i="4"/>
  <c r="H81" i="4"/>
  <c r="J81" i="4" s="1"/>
  <c r="F81" i="4"/>
  <c r="I80" i="4"/>
  <c r="H80" i="4"/>
  <c r="F80" i="4"/>
  <c r="J80" i="4" s="1"/>
  <c r="I79" i="4"/>
  <c r="H79" i="4"/>
  <c r="J79" i="4" s="1"/>
  <c r="F79" i="4"/>
  <c r="I78" i="4"/>
  <c r="H78" i="4"/>
  <c r="F78" i="4"/>
  <c r="J78" i="4" s="1"/>
  <c r="I77" i="4"/>
  <c r="H77" i="4"/>
  <c r="J77" i="4" s="1"/>
  <c r="F77" i="4"/>
  <c r="I76" i="4"/>
  <c r="H76" i="4"/>
  <c r="F76" i="4"/>
  <c r="J76" i="4" s="1"/>
  <c r="I75" i="4"/>
  <c r="H75" i="4"/>
  <c r="H91" i="4" s="1"/>
  <c r="F75" i="4"/>
  <c r="F91" i="4" s="1"/>
  <c r="L70" i="4"/>
  <c r="I70" i="4"/>
  <c r="H70" i="4"/>
  <c r="J70" i="4" s="1"/>
  <c r="F70" i="4"/>
  <c r="L67" i="4"/>
  <c r="J67" i="4"/>
  <c r="I67" i="4"/>
  <c r="H67" i="4"/>
  <c r="F67" i="4"/>
  <c r="L65" i="4"/>
  <c r="J65" i="4"/>
  <c r="I65" i="4"/>
  <c r="H65" i="4"/>
  <c r="F65" i="4"/>
  <c r="L63" i="4"/>
  <c r="I63" i="4"/>
  <c r="H63" i="4"/>
  <c r="J63" i="4" s="1"/>
  <c r="F63" i="4"/>
  <c r="F71" i="4" s="1"/>
  <c r="L60" i="4"/>
  <c r="L71" i="4" s="1"/>
  <c r="I60" i="4"/>
  <c r="H60" i="4"/>
  <c r="J60" i="4" s="1"/>
  <c r="F60" i="4"/>
  <c r="L55" i="4"/>
  <c r="I55" i="4"/>
  <c r="H55" i="4"/>
  <c r="H71" i="4" s="1"/>
  <c r="F55" i="4"/>
  <c r="L49" i="4"/>
  <c r="J49" i="4"/>
  <c r="I49" i="4"/>
  <c r="H49" i="4"/>
  <c r="F49" i="4"/>
  <c r="L47" i="4"/>
  <c r="I47" i="4"/>
  <c r="H47" i="4"/>
  <c r="J47" i="4" s="1"/>
  <c r="F47" i="4"/>
  <c r="L44" i="4"/>
  <c r="I44" i="4"/>
  <c r="H44" i="4"/>
  <c r="J44" i="4" s="1"/>
  <c r="F44" i="4"/>
  <c r="L41" i="4"/>
  <c r="I41" i="4"/>
  <c r="H41" i="4"/>
  <c r="J41" i="4" s="1"/>
  <c r="F41" i="4"/>
  <c r="L39" i="4"/>
  <c r="J39" i="4"/>
  <c r="I39" i="4"/>
  <c r="H39" i="4"/>
  <c r="F39" i="4"/>
  <c r="L38" i="4"/>
  <c r="I38" i="4"/>
  <c r="H38" i="4"/>
  <c r="F38" i="4"/>
  <c r="J38" i="4" s="1"/>
  <c r="L36" i="4"/>
  <c r="I36" i="4"/>
  <c r="H36" i="4"/>
  <c r="J36" i="4" s="1"/>
  <c r="F36" i="4"/>
  <c r="L33" i="4"/>
  <c r="J33" i="4"/>
  <c r="I33" i="4"/>
  <c r="H33" i="4"/>
  <c r="F33" i="4"/>
  <c r="L30" i="4"/>
  <c r="J30" i="4"/>
  <c r="I30" i="4"/>
  <c r="H30" i="4"/>
  <c r="F30" i="4"/>
  <c r="L28" i="4"/>
  <c r="I28" i="4"/>
  <c r="H28" i="4"/>
  <c r="J28" i="4" s="1"/>
  <c r="F28" i="4"/>
  <c r="L24" i="4"/>
  <c r="L50" i="4" s="1"/>
  <c r="I24" i="4"/>
  <c r="H24" i="4"/>
  <c r="J24" i="4" s="1"/>
  <c r="F24" i="4"/>
  <c r="F50" i="4" s="1"/>
  <c r="L16" i="4"/>
  <c r="I16" i="4"/>
  <c r="H16" i="4"/>
  <c r="J16" i="4" s="1"/>
  <c r="F16" i="4"/>
  <c r="L13" i="4"/>
  <c r="J13" i="4"/>
  <c r="I13" i="4"/>
  <c r="H13" i="4"/>
  <c r="F13" i="4"/>
  <c r="L11" i="4"/>
  <c r="I11" i="4"/>
  <c r="H11" i="4"/>
  <c r="F11" i="4"/>
  <c r="J11" i="4" s="1"/>
  <c r="L9" i="4"/>
  <c r="I9" i="4"/>
  <c r="H9" i="4"/>
  <c r="H18" i="4" s="1"/>
  <c r="H19" i="4" s="1"/>
  <c r="F9" i="4"/>
  <c r="L7" i="4"/>
  <c r="J7" i="4"/>
  <c r="I7" i="4"/>
  <c r="H7" i="4"/>
  <c r="F7" i="4"/>
  <c r="L6" i="4"/>
  <c r="L18" i="4" s="1"/>
  <c r="L19" i="4" s="1"/>
  <c r="J6" i="4"/>
  <c r="I6" i="4"/>
  <c r="H6" i="4"/>
  <c r="F6" i="4"/>
  <c r="F18" i="4" s="1"/>
  <c r="F19" i="4" s="1"/>
  <c r="J50" i="4" l="1"/>
  <c r="J18" i="4"/>
  <c r="J19" i="4" s="1"/>
  <c r="J55" i="4"/>
  <c r="J71" i="4" s="1"/>
  <c r="J9" i="4"/>
  <c r="H50" i="4"/>
  <c r="J75" i="4"/>
  <c r="J91" i="4" s="1"/>
  <c r="I46" i="5" l="1"/>
  <c r="H46" i="5"/>
  <c r="F46" i="5"/>
  <c r="I45" i="5"/>
  <c r="H45" i="5"/>
  <c r="F45" i="5"/>
  <c r="J45" i="5" s="1"/>
  <c r="I44" i="5"/>
  <c r="H44" i="5"/>
  <c r="F44" i="5"/>
  <c r="I43" i="5"/>
  <c r="H43" i="5"/>
  <c r="F43" i="5"/>
  <c r="J43" i="5" s="1"/>
  <c r="I42" i="5"/>
  <c r="H42" i="5"/>
  <c r="F42" i="5"/>
  <c r="I41" i="5"/>
  <c r="H41" i="5"/>
  <c r="F41" i="5"/>
  <c r="J41" i="5" s="1"/>
  <c r="I40" i="5"/>
  <c r="H40" i="5"/>
  <c r="F40" i="5"/>
  <c r="J40" i="5" s="1"/>
  <c r="I39" i="5"/>
  <c r="H39" i="5"/>
  <c r="F39" i="5"/>
  <c r="J39" i="5" s="1"/>
  <c r="I38" i="5"/>
  <c r="H38" i="5"/>
  <c r="F38" i="5"/>
  <c r="I37" i="5"/>
  <c r="H37" i="5"/>
  <c r="F37" i="5"/>
  <c r="J37" i="5" s="1"/>
  <c r="I36" i="5"/>
  <c r="H36" i="5"/>
  <c r="F36" i="5"/>
  <c r="I35" i="5"/>
  <c r="H35" i="5"/>
  <c r="F35" i="5"/>
  <c r="I30" i="5"/>
  <c r="H30" i="5"/>
  <c r="F30" i="5"/>
  <c r="J30" i="5" s="1"/>
  <c r="I29" i="5"/>
  <c r="H29" i="5"/>
  <c r="F29" i="5"/>
  <c r="I28" i="5"/>
  <c r="H28" i="5"/>
  <c r="F28" i="5"/>
  <c r="J28" i="5" s="1"/>
  <c r="I27" i="5"/>
  <c r="H27" i="5"/>
  <c r="H31" i="5" s="1"/>
  <c r="F27" i="5"/>
  <c r="J27" i="5" s="1"/>
  <c r="I22" i="5"/>
  <c r="H22" i="5"/>
  <c r="F22" i="5"/>
  <c r="J22" i="5" s="1"/>
  <c r="I21" i="5"/>
  <c r="H21" i="5"/>
  <c r="F21" i="5"/>
  <c r="J21" i="5" s="1"/>
  <c r="I20" i="5"/>
  <c r="H20" i="5"/>
  <c r="F20" i="5"/>
  <c r="I19" i="5"/>
  <c r="H19" i="5"/>
  <c r="F19" i="5"/>
  <c r="I18" i="5"/>
  <c r="H18" i="5"/>
  <c r="F18" i="5"/>
  <c r="J18" i="5" s="1"/>
  <c r="I17" i="5"/>
  <c r="H17" i="5"/>
  <c r="F17" i="5"/>
  <c r="I12" i="5"/>
  <c r="H12" i="5"/>
  <c r="F12" i="5"/>
  <c r="J12" i="5" s="1"/>
  <c r="I11" i="5"/>
  <c r="H11" i="5"/>
  <c r="F11" i="5"/>
  <c r="J11" i="5" s="1"/>
  <c r="I10" i="5"/>
  <c r="H10" i="5"/>
  <c r="F10" i="5"/>
  <c r="J10" i="5" s="1"/>
  <c r="I8" i="5"/>
  <c r="H8" i="5"/>
  <c r="F8" i="5"/>
  <c r="I7" i="5"/>
  <c r="H7" i="5"/>
  <c r="F7" i="5"/>
  <c r="J7" i="5" s="1"/>
  <c r="I6" i="5"/>
  <c r="H6" i="5"/>
  <c r="F6" i="5"/>
  <c r="J6" i="5" s="1"/>
  <c r="B28" i="3"/>
  <c r="J42" i="5" l="1"/>
  <c r="H47" i="5"/>
  <c r="J38" i="5"/>
  <c r="J46" i="5"/>
  <c r="J36" i="5"/>
  <c r="J44" i="5"/>
  <c r="F47" i="5"/>
  <c r="J19" i="5"/>
  <c r="J29" i="5"/>
  <c r="H23" i="5"/>
  <c r="J20" i="5"/>
  <c r="F23" i="5"/>
  <c r="J17" i="5"/>
  <c r="H13" i="5"/>
  <c r="J8" i="5"/>
  <c r="J35" i="5"/>
  <c r="F31" i="5"/>
  <c r="J31" i="5" s="1"/>
  <c r="F13" i="5"/>
  <c r="J47" i="5" l="1"/>
  <c r="J23" i="5"/>
  <c r="J13" i="5"/>
  <c r="B20" i="3"/>
  <c r="B12" i="3"/>
  <c r="B30" i="3" l="1"/>
</calcChain>
</file>

<file path=xl/sharedStrings.xml><?xml version="1.0" encoding="utf-8"?>
<sst xmlns="http://schemas.openxmlformats.org/spreadsheetml/2006/main" count="658" uniqueCount="353">
  <si>
    <t>Nadpis rekapitulace</t>
  </si>
  <si>
    <t>Akce</t>
  </si>
  <si>
    <t>MěÚ Hodonín, Národní tř. 25 - Rekonstrukce klimatizace</t>
  </si>
  <si>
    <t>Projekt</t>
  </si>
  <si>
    <t>Rekonstrukce klimatizace</t>
  </si>
  <si>
    <t>Investor</t>
  </si>
  <si>
    <t>Město Hodonín</t>
  </si>
  <si>
    <t>Z. č.</t>
  </si>
  <si>
    <t>TP.19.62030</t>
  </si>
  <si>
    <t>A. č.</t>
  </si>
  <si>
    <t>Smlouva</t>
  </si>
  <si>
    <t/>
  </si>
  <si>
    <t>Vypracoval</t>
  </si>
  <si>
    <t>Kontroloval</t>
  </si>
  <si>
    <t>ING. PETR BUCHLOVSKÝ</t>
  </si>
  <si>
    <t>Datum</t>
  </si>
  <si>
    <t>Zpracovatel</t>
  </si>
  <si>
    <t>Air Technology s.r.o., Čajkovského 47, 695 01 Hodonín</t>
  </si>
  <si>
    <t>CÚ</t>
  </si>
  <si>
    <t>Poznámka</t>
  </si>
  <si>
    <t>Uvedené ceny jsou v Kč a nezahrnují DPH, pokud to není uvedeno.</t>
  </si>
  <si>
    <t>ING. IVO ONDROVČÍK, ING. MARTIN DRÁBEK</t>
  </si>
  <si>
    <t>D.1.1.b Architektonicko - stavební  řešení - rekapitulace</t>
  </si>
  <si>
    <t>Název</t>
  </si>
  <si>
    <t xml:space="preserve">Hodnota </t>
  </si>
  <si>
    <t>Svislé a kompletní konstrukce</t>
  </si>
  <si>
    <t>Úpravy povrchů vnitřní</t>
  </si>
  <si>
    <t>Lešení a stavební výtahy</t>
  </si>
  <si>
    <t>Bourání konstrukcí</t>
  </si>
  <si>
    <t>Staveništní přesun hmot</t>
  </si>
  <si>
    <t>Konstrukce klempířské</t>
  </si>
  <si>
    <t>Malby</t>
  </si>
  <si>
    <t>Přesuny suti a vybouraných hmot</t>
  </si>
  <si>
    <t>Náklady celkem bez DPH</t>
  </si>
  <si>
    <t xml:space="preserve">D.1.1.b Architektonicko - stavební  řešení - Položkový rozpočet 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</si>
  <si>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</si>
  <si>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</si>
  <si>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</si>
  <si>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</si>
  <si>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</si>
  <si>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</si>
  <si>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</si>
  <si>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Díl:</t>
  </si>
  <si>
    <t>3</t>
  </si>
  <si>
    <t>m2</t>
  </si>
  <si>
    <t>2NP 217 : 3,75*1,05</t>
  </si>
  <si>
    <t>342264098</t>
  </si>
  <si>
    <t>Příplatek k sádrokart. za plochu do 10 m2</t>
  </si>
  <si>
    <t>1NP : 2,3*1</t>
  </si>
  <si>
    <t>2NP : 2,6*1</t>
  </si>
  <si>
    <t>342267111</t>
  </si>
  <si>
    <t>m</t>
  </si>
  <si>
    <t>34226409000R</t>
  </si>
  <si>
    <t>1NP : 1*2,3</t>
  </si>
  <si>
    <t>61</t>
  </si>
  <si>
    <t>611403399</t>
  </si>
  <si>
    <t>Hrubá výplň rýh maltou ve stropech a v podlaze</t>
  </si>
  <si>
    <t>1PP : 0,5</t>
  </si>
  <si>
    <t>1NP : 4*0,5</t>
  </si>
  <si>
    <t>2NP : 3*0,5</t>
  </si>
  <si>
    <t>612401291</t>
  </si>
  <si>
    <t>Omítka malých ploch vnitřních stěn do 0,25 m2 sádrovou omítkou</t>
  </si>
  <si>
    <t>kus</t>
  </si>
  <si>
    <t xml:space="preserve">zapravení stěn po prostupech : </t>
  </si>
  <si>
    <t>1PP : 2</t>
  </si>
  <si>
    <t>1NP : 16</t>
  </si>
  <si>
    <t>2NP : 4</t>
  </si>
  <si>
    <t>612403382</t>
  </si>
  <si>
    <t>Hrubá výplň rýh ve stěnách do 5x5 cm maltou ze SMS</t>
  </si>
  <si>
    <t>ostatní drobné zapravení při realizaci : 20</t>
  </si>
  <si>
    <t>612403385</t>
  </si>
  <si>
    <t>Hrubá výplň rýh ve stěnách do 10x5 cm maltou z SMS</t>
  </si>
  <si>
    <t>1NP : 1,5</t>
  </si>
  <si>
    <t>ostatní : 1</t>
  </si>
  <si>
    <t xml:space="preserve">909      </t>
  </si>
  <si>
    <t>Hzs-nezmeritelne stavebni prace - bude upřesněno</t>
  </si>
  <si>
    <t>h</t>
  </si>
  <si>
    <t>94</t>
  </si>
  <si>
    <t>941955001</t>
  </si>
  <si>
    <t>Lešení lehké pomocné, výška podlahy do 1,2 m</t>
  </si>
  <si>
    <t>96</t>
  </si>
  <si>
    <t>971033231</t>
  </si>
  <si>
    <t>Vybourání otv. zeď cihel. 0,0225 m2, tl. 15cm, MVC</t>
  </si>
  <si>
    <t>1NP : 4</t>
  </si>
  <si>
    <t>971035241</t>
  </si>
  <si>
    <t>Vybourání otv. zeď cihel. 0,0225 m2, tl. 30 cm, MC</t>
  </si>
  <si>
    <t>1PP : 1</t>
  </si>
  <si>
    <t>1NP : 3</t>
  </si>
  <si>
    <t>971035341</t>
  </si>
  <si>
    <t>Vybourání otv. zeď cihel. pl.0,09 m2, tl.30 cm, MC</t>
  </si>
  <si>
    <t>2NP : 1</t>
  </si>
  <si>
    <t>972054241</t>
  </si>
  <si>
    <t>Vybourání otv. stropy pl. 0,09 m2, tl. 15 cm</t>
  </si>
  <si>
    <t>z 1NP do 2NP : 1</t>
  </si>
  <si>
    <t>974031144</t>
  </si>
  <si>
    <t>Vysekání rýh ve zdi cihelné 7 x 15 cm</t>
  </si>
  <si>
    <t>767582800</t>
  </si>
  <si>
    <t xml:space="preserve">Demontáž stávajícího SDK kaslíku </t>
  </si>
  <si>
    <t>1NP : 3,2*0,5</t>
  </si>
  <si>
    <t>972054200R</t>
  </si>
  <si>
    <t>Zprůchodnění otvoru ve stropě s případnou úpravou pro zvětšení prostupu</t>
  </si>
  <si>
    <t>z 1PP do 1NP : 1</t>
  </si>
  <si>
    <t>z 2NP na střechu : 1</t>
  </si>
  <si>
    <t>99</t>
  </si>
  <si>
    <t>999281111</t>
  </si>
  <si>
    <t>Přesun hmot pro opravy a údržbu do výšky 25 m</t>
  </si>
  <si>
    <t>kpl</t>
  </si>
  <si>
    <t>764</t>
  </si>
  <si>
    <t>342000R</t>
  </si>
  <si>
    <t>Systémové zapravení prostupu střechy s povrchovou úpravou PVC</t>
  </si>
  <si>
    <t>342000R1</t>
  </si>
  <si>
    <t>Zapravení štítové zdi vč. stříšky proti zatékání</t>
  </si>
  <si>
    <t>998764203</t>
  </si>
  <si>
    <t>Přesun hmot pro klempířské konstr., výšky do 24 m</t>
  </si>
  <si>
    <t>%</t>
  </si>
  <si>
    <t>784</t>
  </si>
  <si>
    <t>784449904</t>
  </si>
  <si>
    <t>Oprava malby, příplatek za plochy do 4 m2</t>
  </si>
  <si>
    <t>784011222</t>
  </si>
  <si>
    <t>Zakrytí podlah včetně papírové lepenky</t>
  </si>
  <si>
    <t>784450020</t>
  </si>
  <si>
    <t>Malba ze směs penetrace 1x, bílá 2x</t>
  </si>
  <si>
    <t>1PP : 5</t>
  </si>
  <si>
    <t>1NP : 2*1+7*2+5</t>
  </si>
  <si>
    <t>2NP : 3,9375+5+2</t>
  </si>
  <si>
    <t>ostatní drobné zapravení : 5</t>
  </si>
  <si>
    <t>D96</t>
  </si>
  <si>
    <t>979011111</t>
  </si>
  <si>
    <t>Svislá doprava suti a vybour. hmot za 2.NP a 1.PP</t>
  </si>
  <si>
    <t>t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</si>
  <si>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</si>
  <si>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</si>
  <si>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</si>
  <si>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</si>
  <si>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</si>
  <si>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</si>
  <si>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979082121</t>
  </si>
  <si>
    <t>Příplatek k vnitrost. dopravě suti za dalších 5 m</t>
  </si>
  <si>
    <t>979990001</t>
  </si>
  <si>
    <t>Poplatek za skládku stavební suti</t>
  </si>
  <si>
    <t>D.1.4.b Zařízení pro ochlazování staveb - rekapitulace</t>
  </si>
  <si>
    <t>Demontáže</t>
  </si>
  <si>
    <t>Zařízení CH1</t>
  </si>
  <si>
    <t>Zařízení CH2</t>
  </si>
  <si>
    <t>Ostatní náklady</t>
  </si>
  <si>
    <t xml:space="preserve">D.1.4.b Zařízení pro ochlazování staveb - Položkový rozpočet 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</si>
  <si>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</si>
  <si>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</si>
  <si>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</si>
  <si>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</si>
  <si>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</si>
  <si>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</si>
  <si>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</si>
  <si>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</si>
  <si>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</si>
  <si>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Hmotnost</t>
  </si>
  <si>
    <t>Hmotnost celkem</t>
  </si>
  <si>
    <t>FLEXI MULTI</t>
  </si>
  <si>
    <t>D.01</t>
  </si>
  <si>
    <t xml:space="preserve"> Venkovní kondenzační jednotka</t>
  </si>
  <si>
    <t>ks</t>
  </si>
  <si>
    <t>D.02</t>
  </si>
  <si>
    <t xml:space="preserve"> Vnitřní výparníková jednotka  - nástěnná</t>
  </si>
  <si>
    <t>DISTRIBUČNÍ BOX</t>
  </si>
  <si>
    <t>D.10</t>
  </si>
  <si>
    <t xml:space="preserve"> Distribuční box - 3 výstupy</t>
  </si>
  <si>
    <t>PROPOJENÍ Cu POTRUBÍM</t>
  </si>
  <si>
    <t>D.30</t>
  </si>
  <si>
    <t xml:space="preserve"> Cu propojení, vč. komunikace,izolace,lišty</t>
  </si>
  <si>
    <t>bm</t>
  </si>
  <si>
    <t>KABELÁŽE</t>
  </si>
  <si>
    <t>D.31</t>
  </si>
  <si>
    <t xml:space="preserve"> Kabeláže a doplňkový materiál</t>
  </si>
  <si>
    <t>Kabeláž pro silové napájení</t>
  </si>
  <si>
    <t>Sazby</t>
  </si>
  <si>
    <t>D.90</t>
  </si>
  <si>
    <t xml:space="preserve"> Odsátí chladiva</t>
  </si>
  <si>
    <t>hod</t>
  </si>
  <si>
    <t>Odsátí chladiva z demontovaného zařízení</t>
  </si>
  <si>
    <t>Demontáže - celkem</t>
  </si>
  <si>
    <t>Chlazení kanceláří</t>
  </si>
  <si>
    <t>FLEXI MULTI, R410a</t>
  </si>
  <si>
    <t>1.01</t>
  </si>
  <si>
    <t xml:space="preserve"> Venkovní kondenzační jednotka 14kW</t>
  </si>
  <si>
    <t>jištění 32A/230V</t>
  </si>
  <si>
    <t>Inverter s funkcí tepelného čerpadla</t>
  </si>
  <si>
    <t>Chladivo R410a</t>
  </si>
  <si>
    <t>1.02</t>
  </si>
  <si>
    <t xml:space="preserve"> Vnitřní výparníková jednotka 2,5kW - nástěnná</t>
  </si>
  <si>
    <t>bez čerpadla kondenzátu, vč. infraovladače</t>
  </si>
  <si>
    <t>1.03</t>
  </si>
  <si>
    <t xml:space="preserve"> Vnitřní výparníková jednotka 3,5kW - nástěnná</t>
  </si>
  <si>
    <t>1.10</t>
  </si>
  <si>
    <t>Distribuční box pro 3 vnitřní jednotky</t>
  </si>
  <si>
    <t>ROZDĚLOVAČ CHLADIVA</t>
  </si>
  <si>
    <t>1.11</t>
  </si>
  <si>
    <t xml:space="preserve"> Rozdělovač chladiva</t>
  </si>
  <si>
    <t>1.30</t>
  </si>
  <si>
    <t xml:space="preserve"> Cu propojení 6/10 mm, vč. komunikace,izolace,lišty</t>
  </si>
  <si>
    <t>1.31</t>
  </si>
  <si>
    <t xml:space="preserve"> Cu propojení 10/16 mm, vč. komunikace,izolace,lišty</t>
  </si>
  <si>
    <t>MONTÁŽNÍ MATERIÁL</t>
  </si>
  <si>
    <t>1.90</t>
  </si>
  <si>
    <t xml:space="preserve"> MONTÁŽNÍ MATERIÁL</t>
  </si>
  <si>
    <t>kg</t>
  </si>
  <si>
    <t>vč. podkladové gumy pod venkovní KJ</t>
  </si>
  <si>
    <t>ODVOD KONDENZÁTU</t>
  </si>
  <si>
    <t>1.91</t>
  </si>
  <si>
    <t xml:space="preserve"> Napojení na odvod kondenzátu</t>
  </si>
  <si>
    <t>Nové napojení napojení do stávajícího odvodu</t>
  </si>
  <si>
    <t>Chladiva,oleje</t>
  </si>
  <si>
    <t>1.92</t>
  </si>
  <si>
    <t xml:space="preserve"> Chaldivo R410A</t>
  </si>
  <si>
    <t>KONZOLY</t>
  </si>
  <si>
    <t>1.95</t>
  </si>
  <si>
    <t xml:space="preserve"> Gumový monoblok 1000</t>
  </si>
  <si>
    <t>Zařízení CH1 - celkem</t>
  </si>
  <si>
    <t>Chlazení zasedací místnosti</t>
  </si>
  <si>
    <t>SPLIT, R410a</t>
  </si>
  <si>
    <t>2.01</t>
  </si>
  <si>
    <t xml:space="preserve"> Venkovní kondenzační jednotka 3,5kW</t>
  </si>
  <si>
    <t>Energetická třída A++</t>
  </si>
  <si>
    <t>2.02</t>
  </si>
  <si>
    <t>2.30</t>
  </si>
  <si>
    <t>2.90</t>
  </si>
  <si>
    <t>2.91</t>
  </si>
  <si>
    <t>2.95</t>
  </si>
  <si>
    <t xml:space="preserve"> Konzola 580x380 (sklopná) - 2ks</t>
  </si>
  <si>
    <t>sa</t>
  </si>
  <si>
    <t>Zařízení CH2 - celkem</t>
  </si>
  <si>
    <t>N.01</t>
  </si>
  <si>
    <t xml:space="preserve"> Zvedací mechanizmy - Jeřáb</t>
  </si>
  <si>
    <t>N.02</t>
  </si>
  <si>
    <t xml:space="preserve"> Vakuování a plnění systému</t>
  </si>
  <si>
    <t>N.03</t>
  </si>
  <si>
    <t xml:space="preserve"> Tlaková zkouška systému - dusíkem</t>
  </si>
  <si>
    <t>N.04</t>
  </si>
  <si>
    <t xml:space="preserve"> Revize chladicího systému vč. protokolů</t>
  </si>
  <si>
    <t>N.05</t>
  </si>
  <si>
    <t xml:space="preserve"> Ekologická likvidace odsátého chladiva</t>
  </si>
  <si>
    <t>N.06</t>
  </si>
  <si>
    <t xml:space="preserve"> Kontrola a propláchnutí odvodu kondenzátu</t>
  </si>
  <si>
    <t>N.07</t>
  </si>
  <si>
    <t xml:space="preserve"> Proškolení obsluhy</t>
  </si>
  <si>
    <t>N.08</t>
  </si>
  <si>
    <t xml:space="preserve"> Doprava</t>
  </si>
  <si>
    <t>N.09</t>
  </si>
  <si>
    <t xml:space="preserve"> Vnitrostaveništní přesuny</t>
  </si>
  <si>
    <t>N.10</t>
  </si>
  <si>
    <t>N.11</t>
  </si>
  <si>
    <t xml:space="preserve"> Zednické výpomoci</t>
  </si>
  <si>
    <t>N.12</t>
  </si>
  <si>
    <t xml:space="preserve"> Komplexní zkoušky</t>
  </si>
  <si>
    <t>N.13</t>
  </si>
  <si>
    <t>N.14</t>
  </si>
  <si>
    <t xml:space="preserve"> Projekt skutečného provedení stavby</t>
  </si>
  <si>
    <t>Ostatní náklady - celkem</t>
  </si>
  <si>
    <t>D.1.4.d Silnoproudá elektroinstalace - rekapitulace</t>
  </si>
  <si>
    <t>Rozváděče</t>
  </si>
  <si>
    <t>Kabely</t>
  </si>
  <si>
    <t>Montážní materiál</t>
  </si>
  <si>
    <t>Ostatní</t>
  </si>
  <si>
    <t>D.1.4.d Silnoproudá elektroinstalace - položkový rozpočet</t>
  </si>
  <si>
    <t>Položka</t>
  </si>
  <si>
    <t>Poznámka 1</t>
  </si>
  <si>
    <t xml:space="preserve">Rozváděče </t>
  </si>
  <si>
    <t>ROZVÁDĚČE RSPD</t>
  </si>
  <si>
    <t>1</t>
  </si>
  <si>
    <t xml:space="preserve">RSPD1 - nástěnná rozvodnice IP44 včetně svodičů přepětí T1+T2(zkuš. blesk. proud 10/350 us, Iimp=12,5kA) příslušenství a montážní materiálu. </t>
  </si>
  <si>
    <t>2</t>
  </si>
  <si>
    <t xml:space="preserve">RSPD2 - nástěnná rozvodnice IP44 včetně svodičů přepětí T1+T2(zkuš. blesk. proud 10/350 us, Iimp=12,5kA) příslušenství a montážní materiálu. </t>
  </si>
  <si>
    <t>Komplexní zkoušky a měření v rozvaděči (1x kusová zkouška)</t>
  </si>
  <si>
    <t>pol</t>
  </si>
  <si>
    <t>ROZVÁDĚČE RP13</t>
  </si>
  <si>
    <t>4</t>
  </si>
  <si>
    <t>Jistič Schrack C32/1/10kA pro úpravu RP13</t>
  </si>
  <si>
    <t>5</t>
  </si>
  <si>
    <t>Jistič Schrack C16/1/10kA pro úpravu RP13</t>
  </si>
  <si>
    <t>6</t>
  </si>
  <si>
    <t>rozváděče RP13 (demontáže, montáže, výměna prvků, materiál, vodiče apod.)</t>
  </si>
  <si>
    <t>Rozváděče - celkem</t>
  </si>
  <si>
    <t>KABELY</t>
  </si>
  <si>
    <t>7</t>
  </si>
  <si>
    <t>Kabel  CYKY-J 3x6, pevně uložený</t>
  </si>
  <si>
    <t>8</t>
  </si>
  <si>
    <t>Kabel CYKY-J 3x2,5, pevně uložený</t>
  </si>
  <si>
    <t>9</t>
  </si>
  <si>
    <t>Kabel CYKY-J 4x1,5, pevně uložený</t>
  </si>
  <si>
    <t>10</t>
  </si>
  <si>
    <t>Kabel typu H07V-K  16 zž. - pevně uložený</t>
  </si>
  <si>
    <t>11</t>
  </si>
  <si>
    <t>Kabel typu H07V-K  6 zž. - pevně uložený</t>
  </si>
  <si>
    <t>12</t>
  </si>
  <si>
    <t>Ukončení vodičů + zapojení do 16mm2</t>
  </si>
  <si>
    <t>Kabely - celkem</t>
  </si>
  <si>
    <t xml:space="preserve">Montážní materiál </t>
  </si>
  <si>
    <t>18</t>
  </si>
  <si>
    <t>Kabelový žlab plný perforovaný včetně  víka a příslušenství FeZn 62x50</t>
  </si>
  <si>
    <t>20</t>
  </si>
  <si>
    <t>Plastová kabelová trubka ohebná 750N včetně příchytek a spojek  d25, UV odolný</t>
  </si>
  <si>
    <t>21</t>
  </si>
  <si>
    <t>Kotvící, spojovací a blíže nespecifikovaný montážní materiál do stěny a betonu</t>
  </si>
  <si>
    <t>22</t>
  </si>
  <si>
    <t xml:space="preserve">Měděná páska na pospojování potrubí se svorkou </t>
  </si>
  <si>
    <t>Montážní materiál - celkem</t>
  </si>
  <si>
    <t>OSTATNÍ</t>
  </si>
  <si>
    <t>24</t>
  </si>
  <si>
    <t xml:space="preserve"> Montážní práce, ukončení a zapojení zařízení</t>
  </si>
  <si>
    <t>25</t>
  </si>
  <si>
    <t xml:space="preserve"> Koordinace s ostatními profesemi</t>
  </si>
  <si>
    <t>26</t>
  </si>
  <si>
    <t xml:space="preserve"> Zprovoznění a oživení</t>
  </si>
  <si>
    <t>27</t>
  </si>
  <si>
    <t xml:space="preserve"> Revize včetně revizní zprávy</t>
  </si>
  <si>
    <t>28</t>
  </si>
  <si>
    <t xml:space="preserve"> Zaškolení obsluhy</t>
  </si>
  <si>
    <t xml:space="preserve"> Vypracování výrobní dokumentace a skutečného stavu</t>
  </si>
  <si>
    <t xml:space="preserve"> Doprava </t>
  </si>
  <si>
    <t xml:space="preserve"> Přesuny hmot</t>
  </si>
  <si>
    <t xml:space="preserve"> Zařízení staveniště</t>
  </si>
  <si>
    <t xml:space="preserve"> Žebříky, plošiny, lešení</t>
  </si>
  <si>
    <t xml:space="preserve"> Ekologická likvidace odpadu</t>
  </si>
  <si>
    <t xml:space="preserve"> Pomocné práce stavební - prostupy zdmi, přiseknutí otvoru, drážky apod.</t>
  </si>
  <si>
    <t>Ostatní - celkem</t>
  </si>
  <si>
    <t>14</t>
  </si>
  <si>
    <t>15</t>
  </si>
  <si>
    <t>16</t>
  </si>
  <si>
    <t>17</t>
  </si>
  <si>
    <t>19</t>
  </si>
  <si>
    <t>23</t>
  </si>
  <si>
    <t>Náklady bez DPH</t>
  </si>
  <si>
    <t>Náklady  bez DPH</t>
  </si>
  <si>
    <t>13.3.2020</t>
  </si>
  <si>
    <t>Výkaz výměr, seznam strojů a zařízení</t>
  </si>
  <si>
    <t>13</t>
  </si>
  <si>
    <t xml:space="preserve"> Přidružené a pomocné výkony</t>
  </si>
  <si>
    <t>(blíže nespicifikované, ale potřebné práce nutné ke zhotovení díla)</t>
  </si>
  <si>
    <t xml:space="preserve"> Dodavatelská dokumentace</t>
  </si>
  <si>
    <t>N.15</t>
  </si>
  <si>
    <t>Obklad trámů sádrokartonem dvoustranný do 0,5/0,5m desky standard tl. 12,5 mm</t>
  </si>
  <si>
    <t>1NP - kastl strop : 2,3</t>
  </si>
  <si>
    <t>2NP - kastl stupačky + příplatek : 2,6</t>
  </si>
  <si>
    <t>Příplatek za minerální podhled ze spodní části kastlíku</t>
  </si>
  <si>
    <t>767</t>
  </si>
  <si>
    <t>Konstrukce zámečnické</t>
  </si>
  <si>
    <t>Odkaz na mn. položky pořadí 22 : 3,93750</t>
  </si>
  <si>
    <t>767586102</t>
  </si>
  <si>
    <t>Nosný rošt podhledu např.Armstrong, Prelude 15</t>
  </si>
  <si>
    <t>767586201</t>
  </si>
  <si>
    <t>998767203</t>
  </si>
  <si>
    <t>Přesun hmot pro zámečnické konstr., výšky do 24 m</t>
  </si>
  <si>
    <t>Odkaz na mn. položky pořadí 26 : 41,93750</t>
  </si>
  <si>
    <t xml:space="preserve">Podhled minerální např. Armstrong, hrana např.Board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</si>
</sst>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6" x14ac:knownFonts="1">
    <font>
      <sz val="11"/>
      <color theme="1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11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sz val="10"/>
      <color rgb="FF000000"/>
      <name val="Segoe UI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i/>
      <sz val="10"/>
      <color rgb="FF000000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9"/>
      <name val="Segoe UI"/>
      <family val="2"/>
      <charset val="238"/>
    </font>
    <font>
      <sz val="9"/>
      <color rgb="FFFF0000"/>
      <name val="Segoe UI"/>
      <family val="2"/>
      <charset val="238"/>
    </font>
    <font>
      <b/>
      <sz val="10"/>
      <name val="Segoe UI"/>
      <family val="2"/>
      <charset val="238"/>
    </font>
    <font>
      <i/>
      <sz val="10"/>
      <name val="Segoe UI"/>
      <family val="2"/>
      <charset val="238"/>
    </font>
    <font>
      <sz val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CE9D8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FEEEE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9CCFF"/>
        <bgColor indexed="64"/>
      </patternFill>
    </fill>
  </fills>
  <borders count="1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49" fontId="4" fillId="0" borderId="2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right"/>
    </xf>
    <xf numFmtId="0" fontId="0" fillId="0" borderId="2" xfId="0" applyBorder="1"/>
    <xf numFmtId="49" fontId="2" fillId="3" borderId="2" xfId="0" applyNumberFormat="1" applyFont="1" applyFill="1" applyBorder="1" applyAlignment="1">
      <alignment horizontal="left"/>
    </xf>
    <xf numFmtId="4" fontId="2" fillId="3" borderId="2" xfId="0" applyNumberFormat="1" applyFont="1" applyFill="1" applyBorder="1" applyAlignment="1">
      <alignment horizontal="right"/>
    </xf>
    <xf numFmtId="0" fontId="0" fillId="5" borderId="2" xfId="0" applyFill="1" applyBorder="1"/>
    <xf numFmtId="49" fontId="0" fillId="5" borderId="2" xfId="0" applyNumberFormat="1" applyFill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7" fillId="0" borderId="7" xfId="0" applyFont="1" applyBorder="1" applyAlignment="1">
      <alignment vertical="top"/>
    </xf>
    <xf numFmtId="49" fontId="7" fillId="0" borderId="8" xfId="0" applyNumberFormat="1" applyFont="1" applyBorder="1" applyAlignment="1">
      <alignment vertical="top"/>
    </xf>
    <xf numFmtId="49" fontId="7" fillId="0" borderId="8" xfId="0" applyNumberFormat="1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shrinkToFit="1"/>
    </xf>
    <xf numFmtId="164" fontId="7" fillId="0" borderId="8" xfId="0" applyNumberFormat="1" applyFont="1" applyBorder="1" applyAlignment="1">
      <alignment vertical="top" shrinkToFit="1"/>
    </xf>
    <xf numFmtId="4" fontId="7" fillId="0" borderId="9" xfId="0" applyNumberFormat="1" applyFont="1" applyBorder="1" applyAlignment="1">
      <alignment vertical="top" shrinkToFit="1"/>
    </xf>
    <xf numFmtId="0" fontId="7" fillId="0" borderId="0" xfId="0" applyFont="1" applyAlignment="1">
      <alignment vertical="top"/>
    </xf>
    <xf numFmtId="49" fontId="7" fillId="0" borderId="0" xfId="0" applyNumberFormat="1" applyFont="1" applyAlignment="1">
      <alignment vertical="top"/>
    </xf>
    <xf numFmtId="164" fontId="8" fillId="0" borderId="0" xfId="0" quotePrefix="1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center" vertical="top" wrapText="1" shrinkToFit="1"/>
    </xf>
    <xf numFmtId="164" fontId="8" fillId="0" borderId="0" xfId="0" applyNumberFormat="1" applyFont="1" applyAlignment="1">
      <alignment vertical="top" wrapText="1" shrinkToFit="1"/>
    </xf>
    <xf numFmtId="4" fontId="7" fillId="0" borderId="0" xfId="0" applyNumberFormat="1" applyFont="1" applyAlignment="1">
      <alignment vertical="top" shrinkToFit="1"/>
    </xf>
    <xf numFmtId="0" fontId="7" fillId="0" borderId="10" xfId="0" applyFont="1" applyBorder="1" applyAlignment="1">
      <alignment vertical="top"/>
    </xf>
    <xf numFmtId="49" fontId="7" fillId="0" borderId="11" xfId="0" applyNumberFormat="1" applyFont="1" applyBorder="1" applyAlignment="1">
      <alignment vertical="top"/>
    </xf>
    <xf numFmtId="49" fontId="7" fillId="0" borderId="11" xfId="0" applyNumberFormat="1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top" shrinkToFit="1"/>
    </xf>
    <xf numFmtId="164" fontId="7" fillId="0" borderId="11" xfId="0" applyNumberFormat="1" applyFont="1" applyBorder="1" applyAlignment="1">
      <alignment vertical="top" shrinkToFit="1"/>
    </xf>
    <xf numFmtId="4" fontId="7" fillId="0" borderId="12" xfId="0" applyNumberFormat="1" applyFont="1" applyBorder="1" applyAlignment="1">
      <alignment vertical="top" shrinkToFit="1"/>
    </xf>
    <xf numFmtId="0" fontId="6" fillId="6" borderId="4" xfId="0" applyFont="1" applyFill="1" applyBorder="1" applyAlignment="1">
      <alignment vertical="top"/>
    </xf>
    <xf numFmtId="49" fontId="6" fillId="6" borderId="5" xfId="0" applyNumberFormat="1" applyFont="1" applyFill="1" applyBorder="1" applyAlignment="1">
      <alignment vertical="top"/>
    </xf>
    <xf numFmtId="49" fontId="6" fillId="6" borderId="5" xfId="0" applyNumberFormat="1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top" shrinkToFit="1"/>
    </xf>
    <xf numFmtId="164" fontId="6" fillId="6" borderId="5" xfId="0" applyNumberFormat="1" applyFont="1" applyFill="1" applyBorder="1" applyAlignment="1">
      <alignment vertical="top" shrinkToFit="1"/>
    </xf>
    <xf numFmtId="4" fontId="6" fillId="6" borderId="5" xfId="0" applyNumberFormat="1" applyFont="1" applyFill="1" applyBorder="1" applyAlignment="1">
      <alignment vertical="top" shrinkToFit="1"/>
    </xf>
    <xf numFmtId="4" fontId="6" fillId="6" borderId="6" xfId="0" applyNumberFormat="1" applyFont="1" applyFill="1" applyBorder="1" applyAlignment="1">
      <alignment vertical="top" shrinkToFit="1"/>
    </xf>
    <xf numFmtId="4" fontId="1" fillId="2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4" fontId="1" fillId="7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49" fontId="1" fillId="7" borderId="2" xfId="0" applyNumberFormat="1" applyFont="1" applyFill="1" applyBorder="1" applyAlignment="1">
      <alignment horizontal="left"/>
    </xf>
    <xf numFmtId="4" fontId="1" fillId="7" borderId="2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9" fontId="9" fillId="8" borderId="1" xfId="0" applyNumberFormat="1" applyFont="1" applyFill="1" applyBorder="1" applyAlignment="1">
      <alignment horizontal="left"/>
    </xf>
    <xf numFmtId="4" fontId="9" fillId="8" borderId="1" xfId="0" applyNumberFormat="1" applyFont="1" applyFill="1" applyBorder="1" applyAlignment="1">
      <alignment horizontal="right"/>
    </xf>
    <xf numFmtId="4" fontId="1" fillId="7" borderId="1" xfId="0" applyNumberFormat="1" applyFont="1" applyFill="1" applyBorder="1" applyAlignment="1">
      <alignment horizontal="left"/>
    </xf>
    <xf numFmtId="49" fontId="1" fillId="9" borderId="14" xfId="0" applyNumberFormat="1" applyFont="1" applyFill="1" applyBorder="1" applyAlignment="1">
      <alignment horizontal="left"/>
    </xf>
    <xf numFmtId="4" fontId="1" fillId="9" borderId="14" xfId="0" applyNumberFormat="1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4" fontId="3" fillId="10" borderId="2" xfId="0" applyNumberFormat="1" applyFont="1" applyFill="1" applyBorder="1" applyAlignment="1" applyProtection="1">
      <alignment horizontal="right"/>
      <protection locked="0"/>
    </xf>
    <xf numFmtId="49" fontId="9" fillId="8" borderId="2" xfId="0" applyNumberFormat="1" applyFont="1" applyFill="1" applyBorder="1" applyAlignment="1">
      <alignment horizontal="left"/>
    </xf>
    <xf numFmtId="4" fontId="9" fillId="8" borderId="2" xfId="0" applyNumberFormat="1" applyFont="1" applyFill="1" applyBorder="1" applyAlignment="1" applyProtection="1">
      <alignment horizontal="right"/>
      <protection locked="0"/>
    </xf>
    <xf numFmtId="49" fontId="11" fillId="7" borderId="2" xfId="0" applyNumberFormat="1" applyFont="1" applyFill="1" applyBorder="1" applyAlignment="1">
      <alignment horizontal="left"/>
    </xf>
    <xf numFmtId="49" fontId="11" fillId="7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 applyProtection="1">
      <alignment horizontal="right"/>
      <protection locked="0"/>
    </xf>
    <xf numFmtId="4" fontId="1" fillId="7" borderId="2" xfId="0" applyNumberFormat="1" applyFont="1" applyFill="1" applyBorder="1" applyAlignment="1" applyProtection="1">
      <alignment horizontal="right"/>
      <protection locked="0"/>
    </xf>
    <xf numFmtId="49" fontId="12" fillId="7" borderId="2" xfId="0" applyNumberFormat="1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" fontId="3" fillId="0" borderId="2" xfId="0" applyNumberFormat="1" applyFont="1" applyBorder="1" applyAlignment="1" applyProtection="1">
      <alignment horizontal="right"/>
      <protection locked="0"/>
    </xf>
    <xf numFmtId="49" fontId="13" fillId="10" borderId="2" xfId="0" applyNumberFormat="1" applyFont="1" applyFill="1" applyBorder="1" applyAlignment="1">
      <alignment horizontal="left"/>
    </xf>
    <xf numFmtId="4" fontId="13" fillId="10" borderId="2" xfId="0" applyNumberFormat="1" applyFont="1" applyFill="1" applyBorder="1" applyAlignment="1" applyProtection="1">
      <alignment horizontal="right"/>
      <protection locked="0"/>
    </xf>
    <xf numFmtId="49" fontId="14" fillId="8" borderId="2" xfId="0" applyNumberFormat="1" applyFont="1" applyFill="1" applyBorder="1" applyAlignment="1">
      <alignment horizontal="left"/>
    </xf>
    <xf numFmtId="4" fontId="14" fillId="8" borderId="2" xfId="0" applyNumberFormat="1" applyFont="1" applyFill="1" applyBorder="1" applyAlignment="1" applyProtection="1">
      <alignment horizontal="right"/>
      <protection locked="0"/>
    </xf>
    <xf numFmtId="2" fontId="11" fillId="7" borderId="2" xfId="0" applyNumberFormat="1" applyFont="1" applyFill="1" applyBorder="1" applyAlignment="1" applyProtection="1">
      <alignment horizontal="right"/>
      <protection locked="0"/>
    </xf>
    <xf numFmtId="49" fontId="11" fillId="7" borderId="15" xfId="0" applyNumberFormat="1" applyFont="1" applyFill="1" applyBorder="1" applyAlignment="1">
      <alignment horizontal="left"/>
    </xf>
    <xf numFmtId="4" fontId="11" fillId="7" borderId="15" xfId="0" applyNumberFormat="1" applyFont="1" applyFill="1" applyBorder="1" applyAlignment="1" applyProtection="1">
      <alignment horizontal="right"/>
      <protection locked="0"/>
    </xf>
    <xf numFmtId="49" fontId="2" fillId="11" borderId="2" xfId="0" applyNumberFormat="1" applyFont="1" applyFill="1" applyBorder="1" applyAlignment="1">
      <alignment horizontal="left"/>
    </xf>
    <xf numFmtId="4" fontId="2" fillId="11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4" fontId="1" fillId="2" borderId="1" xfId="0" applyNumberFormat="1" applyFont="1" applyFill="1" applyBorder="1" applyAlignment="1" applyProtection="1">
      <alignment horizontal="left"/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" fontId="2" fillId="3" borderId="1" xfId="0" applyNumberFormat="1" applyFont="1" applyFill="1" applyBorder="1" applyAlignment="1" applyProtection="1">
      <alignment horizontal="right"/>
      <protection locked="0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4" fontId="3" fillId="4" borderId="1" xfId="0" applyNumberFormat="1" applyFont="1" applyFill="1" applyBorder="1" applyAlignment="1" applyProtection="1">
      <alignment horizontal="right"/>
      <protection locked="0"/>
    </xf>
    <xf numFmtId="49" fontId="9" fillId="8" borderId="1" xfId="0" applyNumberFormat="1" applyFont="1" applyFill="1" applyBorder="1" applyAlignment="1" applyProtection="1">
      <alignment horizontal="left"/>
      <protection locked="0"/>
    </xf>
    <xf numFmtId="4" fontId="9" fillId="8" borderId="1" xfId="0" applyNumberFormat="1" applyFont="1" applyFill="1" applyBorder="1" applyAlignment="1" applyProtection="1">
      <alignment horizontal="right"/>
      <protection locked="0"/>
    </xf>
    <xf numFmtId="49" fontId="1" fillId="7" borderId="1" xfId="0" applyNumberFormat="1" applyFont="1" applyFill="1" applyBorder="1" applyAlignment="1" applyProtection="1">
      <alignment horizontal="left"/>
      <protection locked="0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0" fontId="0" fillId="0" borderId="2" xfId="0" applyBorder="1"/>
    <xf numFmtId="49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4" fontId="2" fillId="0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4" fontId="7" fillId="12" borderId="8" xfId="0" applyNumberFormat="1" applyFont="1" applyFill="1" applyBorder="1" applyAlignment="1" applyProtection="1">
      <alignment vertical="top" shrinkToFit="1"/>
      <protection locked="0"/>
    </xf>
    <xf numFmtId="4" fontId="7" fillId="12" borderId="11" xfId="0" applyNumberFormat="1" applyFont="1" applyFill="1" applyBorder="1" applyAlignment="1" applyProtection="1">
      <alignment vertical="top" shrinkToFit="1"/>
      <protection locked="0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top" shrinkToFit="1"/>
    </xf>
    <xf numFmtId="164" fontId="7" fillId="12" borderId="0" xfId="0" applyNumberFormat="1" applyFont="1" applyFill="1" applyAlignment="1" applyProtection="1">
      <alignment vertical="top" shrinkToFit="1"/>
      <protection locked="0"/>
    </xf>
    <xf numFmtId="4" fontId="7" fillId="12" borderId="0" xfId="0" applyNumberFormat="1" applyFont="1" applyFill="1" applyAlignment="1" applyProtection="1">
      <alignment vertical="top" shrinkToFit="1"/>
      <protection locked="0"/>
    </xf>
    <xf numFmtId="49" fontId="0" fillId="0" borderId="0" xfId="0" applyNumberFormat="1" applyAlignment="1">
      <alignment horizontal="left" vertical="top" wrapText="1"/>
    </xf>
    <xf numFmtId="0" fontId="6" fillId="6" borderId="3" xfId="0" applyFont="1" applyFill="1" applyBorder="1" applyAlignment="1">
      <alignment vertical="top"/>
    </xf>
    <xf numFmtId="49" fontId="6" fillId="6" borderId="16" xfId="0" applyNumberFormat="1" applyFont="1" applyFill="1" applyBorder="1" applyAlignment="1">
      <alignment vertical="top"/>
    </xf>
    <xf numFmtId="49" fontId="6" fillId="6" borderId="16" xfId="0" applyNumberFormat="1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horizontal="center" vertical="top"/>
    </xf>
    <xf numFmtId="0" fontId="6" fillId="6" borderId="16" xfId="0" applyFont="1" applyFill="1" applyBorder="1" applyAlignment="1">
      <alignment vertical="top"/>
    </xf>
    <xf numFmtId="4" fontId="6" fillId="6" borderId="17" xfId="0" applyNumberFormat="1" applyFont="1" applyFill="1" applyBorder="1" applyAlignment="1">
      <alignment vertical="top"/>
    </xf>
    <xf numFmtId="0" fontId="0" fillId="0" borderId="2" xfId="0" applyBorder="1"/>
    <xf numFmtId="49" fontId="0" fillId="0" borderId="2" xfId="0" applyNumberFormat="1" applyBorder="1"/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8B708-310C-4C48-9D75-8A3880CD95CA}">
  <sheetPr>
    <pageSetUpPr fitToPage="1"/>
  </sheetPr>
  <dimension ref="A1:B13"/>
  <sheetViews>
    <sheetView tabSelected="1" workbookViewId="0">
      <selection activeCell="B2" sqref="B2"/>
    </sheetView>
  </sheetViews>
  <sheetFormatPr defaultRowHeight="15" x14ac:dyDescent="0.25"/>
  <cols>
    <col min="1" max="1" width="26.42578125" customWidth="1"/>
    <col min="2" max="2" width="66.42578125" customWidth="1"/>
  </cols>
  <sheetData>
    <row r="1" spans="1:2" ht="16.5" x14ac:dyDescent="0.3">
      <c r="A1" s="1" t="s">
        <v>0</v>
      </c>
      <c r="B1" s="2" t="s">
        <v>333</v>
      </c>
    </row>
    <row r="2" spans="1:2" x14ac:dyDescent="0.25">
      <c r="A2" s="1" t="s">
        <v>1</v>
      </c>
      <c r="B2" s="3" t="s">
        <v>2</v>
      </c>
    </row>
    <row r="3" spans="1:2" x14ac:dyDescent="0.25">
      <c r="A3" s="1" t="s">
        <v>3</v>
      </c>
      <c r="B3" s="3" t="s">
        <v>4</v>
      </c>
    </row>
    <row r="4" spans="1:2" x14ac:dyDescent="0.25">
      <c r="A4" s="1" t="s">
        <v>5</v>
      </c>
      <c r="B4" s="3" t="s">
        <v>6</v>
      </c>
    </row>
    <row r="5" spans="1:2" x14ac:dyDescent="0.25">
      <c r="A5" s="1" t="s">
        <v>7</v>
      </c>
      <c r="B5" s="3" t="s">
        <v>8</v>
      </c>
    </row>
    <row r="6" spans="1:2" x14ac:dyDescent="0.25">
      <c r="A6" s="1" t="s">
        <v>9</v>
      </c>
      <c r="B6" s="3" t="s">
        <v>8</v>
      </c>
    </row>
    <row r="7" spans="1:2" x14ac:dyDescent="0.25">
      <c r="A7" s="1" t="s">
        <v>10</v>
      </c>
      <c r="B7" s="3" t="s">
        <v>11</v>
      </c>
    </row>
    <row r="8" spans="1:2" x14ac:dyDescent="0.25">
      <c r="A8" s="1" t="s">
        <v>12</v>
      </c>
      <c r="B8" s="3" t="s">
        <v>21</v>
      </c>
    </row>
    <row r="9" spans="1:2" x14ac:dyDescent="0.25">
      <c r="A9" s="1" t="s">
        <v>13</v>
      </c>
      <c r="B9" s="3" t="s">
        <v>14</v>
      </c>
    </row>
    <row r="10" spans="1:2" x14ac:dyDescent="0.25">
      <c r="A10" s="1" t="s">
        <v>15</v>
      </c>
      <c r="B10" s="3" t="s">
        <v>332</v>
      </c>
    </row>
    <row r="11" spans="1:2" x14ac:dyDescent="0.25">
      <c r="A11" s="1" t="s">
        <v>16</v>
      </c>
      <c r="B11" s="3" t="s">
        <v>17</v>
      </c>
    </row>
    <row r="12" spans="1:2" x14ac:dyDescent="0.25">
      <c r="A12" s="1" t="s">
        <v>18</v>
      </c>
      <c r="B12" s="3" t="s">
        <v>11</v>
      </c>
    </row>
    <row r="13" spans="1:2" x14ac:dyDescent="0.25">
      <c r="A13" s="1" t="s">
        <v>19</v>
      </c>
      <c r="B13" s="3" t="s">
        <v>20</v>
      </c>
    </row>
  </sheetData>
  <pageMargins left="0.7" right="0.7" top="0.78740157499999996" bottom="0.78740157499999996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3012-629B-4F31-B86C-CDBA43C6C5A7}">
  <sheetPr>
    <pageSetUpPr fitToPage="1"/>
  </sheetPr>
  <dimension ref="A1:B30"/>
  <sheetViews>
    <sheetView workbookViewId="0">
      <selection activeCell="D17" sqref="D17"/>
    </sheetView>
  </sheetViews>
  <sheetFormatPr defaultRowHeight="15" x14ac:dyDescent="0.25"/>
  <cols>
    <col min="1" max="1" width="39.140625" customWidth="1"/>
    <col min="2" max="2" width="24" customWidth="1"/>
  </cols>
  <sheetData>
    <row r="1" spans="1:2" x14ac:dyDescent="0.25">
      <c r="A1" s="106" t="s">
        <v>22</v>
      </c>
      <c r="B1" s="106"/>
    </row>
    <row r="2" spans="1:2" x14ac:dyDescent="0.25">
      <c r="A2" s="4" t="s">
        <v>23</v>
      </c>
      <c r="B2" s="5" t="s">
        <v>24</v>
      </c>
    </row>
    <row r="3" spans="1:2" x14ac:dyDescent="0.25">
      <c r="A3" s="6" t="s">
        <v>25</v>
      </c>
      <c r="B3" s="7"/>
    </row>
    <row r="4" spans="1:2" x14ac:dyDescent="0.25">
      <c r="A4" s="8" t="s">
        <v>26</v>
      </c>
      <c r="B4" s="7"/>
    </row>
    <row r="5" spans="1:2" x14ac:dyDescent="0.25">
      <c r="A5" s="8" t="s">
        <v>27</v>
      </c>
      <c r="B5" s="7"/>
    </row>
    <row r="6" spans="1:2" x14ac:dyDescent="0.25">
      <c r="A6" s="8" t="s">
        <v>28</v>
      </c>
      <c r="B6" s="7"/>
    </row>
    <row r="7" spans="1:2" x14ac:dyDescent="0.25">
      <c r="A7" s="8" t="s">
        <v>29</v>
      </c>
      <c r="B7" s="7"/>
    </row>
    <row r="8" spans="1:2" x14ac:dyDescent="0.25">
      <c r="A8" s="8" t="s">
        <v>30</v>
      </c>
      <c r="B8" s="7"/>
    </row>
    <row r="9" spans="1:2" x14ac:dyDescent="0.25">
      <c r="A9" s="87" t="s">
        <v>344</v>
      </c>
      <c r="B9" s="7"/>
    </row>
    <row r="10" spans="1:2" x14ac:dyDescent="0.25">
      <c r="A10" s="8" t="s">
        <v>31</v>
      </c>
      <c r="B10" s="7"/>
    </row>
    <row r="11" spans="1:2" x14ac:dyDescent="0.25">
      <c r="A11" s="8" t="s">
        <v>32</v>
      </c>
      <c r="B11" s="7"/>
    </row>
    <row r="12" spans="1:2" ht="16.5" x14ac:dyDescent="0.3">
      <c r="A12" s="9" t="s">
        <v>330</v>
      </c>
      <c r="B12" s="10">
        <f>SUM(B3:B11)</f>
        <v>0</v>
      </c>
    </row>
    <row r="14" spans="1:2" x14ac:dyDescent="0.25">
      <c r="A14" s="107" t="s">
        <v>140</v>
      </c>
      <c r="B14" s="106"/>
    </row>
    <row r="15" spans="1:2" x14ac:dyDescent="0.25">
      <c r="A15" s="4" t="s">
        <v>23</v>
      </c>
      <c r="B15" s="5" t="s">
        <v>24</v>
      </c>
    </row>
    <row r="16" spans="1:2" x14ac:dyDescent="0.25">
      <c r="A16" s="49" t="s">
        <v>141</v>
      </c>
      <c r="B16" s="50"/>
    </row>
    <row r="17" spans="1:2" x14ac:dyDescent="0.25">
      <c r="A17" s="49" t="s">
        <v>142</v>
      </c>
      <c r="B17" s="50"/>
    </row>
    <row r="18" spans="1:2" x14ac:dyDescent="0.25">
      <c r="A18" s="49" t="s">
        <v>143</v>
      </c>
      <c r="B18" s="50"/>
    </row>
    <row r="19" spans="1:2" x14ac:dyDescent="0.25">
      <c r="A19" s="49" t="s">
        <v>144</v>
      </c>
      <c r="B19" s="50"/>
    </row>
    <row r="20" spans="1:2" ht="16.5" x14ac:dyDescent="0.3">
      <c r="A20" s="9" t="s">
        <v>331</v>
      </c>
      <c r="B20" s="10">
        <f>SUM(B16:B19)</f>
        <v>0</v>
      </c>
    </row>
    <row r="22" spans="1:2" x14ac:dyDescent="0.25">
      <c r="A22" s="106" t="s">
        <v>257</v>
      </c>
      <c r="B22" s="106"/>
    </row>
    <row r="23" spans="1:2" x14ac:dyDescent="0.25">
      <c r="A23" s="4" t="s">
        <v>23</v>
      </c>
      <c r="B23" s="5" t="s">
        <v>24</v>
      </c>
    </row>
    <row r="24" spans="1:2" x14ac:dyDescent="0.25">
      <c r="A24" s="6" t="s">
        <v>258</v>
      </c>
      <c r="B24" s="7"/>
    </row>
    <row r="25" spans="1:2" x14ac:dyDescent="0.25">
      <c r="A25" s="8" t="s">
        <v>259</v>
      </c>
      <c r="B25" s="7"/>
    </row>
    <row r="26" spans="1:2" x14ac:dyDescent="0.25">
      <c r="A26" s="8" t="s">
        <v>260</v>
      </c>
      <c r="B26" s="7"/>
    </row>
    <row r="27" spans="1:2" x14ac:dyDescent="0.25">
      <c r="A27" s="8" t="s">
        <v>261</v>
      </c>
      <c r="B27" s="7"/>
    </row>
    <row r="28" spans="1:2" ht="16.5" x14ac:dyDescent="0.3">
      <c r="A28" s="9" t="s">
        <v>331</v>
      </c>
      <c r="B28" s="10">
        <f>SUM(B24:B27)</f>
        <v>0</v>
      </c>
    </row>
    <row r="30" spans="1:2" ht="16.5" x14ac:dyDescent="0.3">
      <c r="A30" s="75" t="s">
        <v>33</v>
      </c>
      <c r="B30" s="76">
        <f>(B28+B20+B12)</f>
        <v>0</v>
      </c>
    </row>
  </sheetData>
  <mergeCells count="3">
    <mergeCell ref="A1:B1"/>
    <mergeCell ref="A14:B14"/>
    <mergeCell ref="A22:B2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3B47A-B87D-471A-81C7-0FA058E88E44}">
  <sheetPr>
    <pageSetUpPr fitToPage="1"/>
  </sheetPr>
  <dimension ref="A1:G80"/>
  <sheetViews>
    <sheetView topLeftCell="A46" workbookViewId="0">
      <selection activeCell="C59" sqref="C59"/>
    </sheetView>
  </sheetViews>
  <sheetFormatPr defaultRowHeight="15" x14ac:dyDescent="0.25"/>
  <cols>
    <col min="1" max="1" width="3.42578125" customWidth="1"/>
    <col min="2" max="2" width="12.5703125" customWidth="1"/>
    <col min="3" max="3" width="46.7109375" customWidth="1"/>
    <col min="4" max="4" width="4.85546875" customWidth="1"/>
    <col min="5" max="5" width="10.5703125" customWidth="1"/>
    <col min="6" max="6" width="9.85546875" customWidth="1"/>
    <col min="7" max="7" width="12.7109375" customWidth="1"/>
  </cols>
  <sheetData>
    <row r="1" spans="1:7" ht="15.75" x14ac:dyDescent="0.25">
      <c r="A1" s="108" t="s">
        <v>34</v>
      </c>
      <c r="B1" s="108"/>
      <c r="C1" s="108"/>
      <c r="D1" s="108"/>
      <c r="E1" s="108"/>
      <c r="F1" s="108"/>
      <c r="G1" s="108"/>
    </row>
    <row r="2" spans="1:7" x14ac:dyDescent="0.25">
      <c r="A2" s="11" t="s">
        <v>35</v>
      </c>
      <c r="B2" s="12" t="s">
        <v>36</v>
      </c>
      <c r="C2" s="12" t="s">
        <v>37</v>
      </c>
      <c r="D2" s="13" t="s">
        <v>38</v>
      </c>
      <c r="E2" s="11" t="s">
        <v>39</v>
      </c>
      <c r="F2" s="14" t="s">
        <v>40</v>
      </c>
      <c r="G2" s="11" t="s">
        <v>41</v>
      </c>
    </row>
    <row r="3" spans="1:7" x14ac:dyDescent="0.25">
      <c r="A3" s="15"/>
      <c r="B3" s="16"/>
      <c r="C3" s="16"/>
      <c r="D3" s="17"/>
      <c r="E3" s="18"/>
      <c r="F3" s="19"/>
      <c r="G3" s="19"/>
    </row>
    <row r="4" spans="1:7" ht="18" customHeight="1" x14ac:dyDescent="0.25">
      <c r="A4" s="38" t="s">
        <v>42</v>
      </c>
      <c r="B4" s="39" t="s">
        <v>43</v>
      </c>
      <c r="C4" s="40" t="s">
        <v>25</v>
      </c>
      <c r="D4" s="41"/>
      <c r="E4" s="42"/>
      <c r="F4" s="43"/>
      <c r="G4" s="44">
        <f>SUMIF(AG5:AG9,"&lt;&gt;NOR",G5:G9)</f>
        <v>0</v>
      </c>
    </row>
    <row r="5" spans="1:7" ht="23.25" customHeight="1" x14ac:dyDescent="0.25">
      <c r="A5" s="20">
        <v>1</v>
      </c>
      <c r="B5" s="21" t="s">
        <v>50</v>
      </c>
      <c r="C5" s="22" t="s">
        <v>339</v>
      </c>
      <c r="D5" s="23" t="s">
        <v>51</v>
      </c>
      <c r="E5" s="24">
        <v>4.9000000000000004</v>
      </c>
      <c r="F5" s="93"/>
      <c r="G5" s="25">
        <f>ROUND(E5*F5,2)</f>
        <v>0</v>
      </c>
    </row>
    <row r="6" spans="1:7" ht="18" customHeight="1" x14ac:dyDescent="0.25">
      <c r="A6" s="26"/>
      <c r="B6" s="27"/>
      <c r="C6" s="28" t="s">
        <v>340</v>
      </c>
      <c r="D6" s="29"/>
      <c r="E6" s="30">
        <v>2.2999999999999998</v>
      </c>
      <c r="F6" s="31"/>
      <c r="G6" s="31"/>
    </row>
    <row r="7" spans="1:7" ht="18" customHeight="1" x14ac:dyDescent="0.25">
      <c r="A7" s="26"/>
      <c r="B7" s="27"/>
      <c r="C7" s="28" t="s">
        <v>341</v>
      </c>
      <c r="D7" s="29"/>
      <c r="E7" s="30">
        <v>2.6</v>
      </c>
      <c r="F7" s="31"/>
      <c r="G7" s="31"/>
    </row>
    <row r="8" spans="1:7" ht="18" customHeight="1" x14ac:dyDescent="0.25">
      <c r="A8" s="20">
        <v>2</v>
      </c>
      <c r="B8" s="21" t="s">
        <v>52</v>
      </c>
      <c r="C8" s="22" t="s">
        <v>342</v>
      </c>
      <c r="D8" s="23" t="s">
        <v>44</v>
      </c>
      <c r="E8" s="24">
        <v>2.2999999999999998</v>
      </c>
      <c r="F8" s="93"/>
      <c r="G8" s="25">
        <f>ROUND(E8*F8,2)</f>
        <v>0</v>
      </c>
    </row>
    <row r="9" spans="1:7" ht="18" customHeight="1" x14ac:dyDescent="0.25">
      <c r="A9" s="26"/>
      <c r="B9" s="27"/>
      <c r="C9" s="28" t="s">
        <v>53</v>
      </c>
      <c r="D9" s="29"/>
      <c r="E9" s="30">
        <v>2.2999999999999998</v>
      </c>
      <c r="F9" s="31"/>
      <c r="G9" s="31"/>
    </row>
    <row r="10" spans="1:7" ht="18" customHeight="1" x14ac:dyDescent="0.25">
      <c r="A10" s="38" t="s">
        <v>42</v>
      </c>
      <c r="B10" s="39" t="s">
        <v>54</v>
      </c>
      <c r="C10" s="40" t="s">
        <v>26</v>
      </c>
      <c r="D10" s="41"/>
      <c r="E10" s="42"/>
      <c r="F10" s="43"/>
      <c r="G10" s="44">
        <f>SUMIF(AG11:AG25,"&lt;&gt;NOR",G11:G25)</f>
        <v>0</v>
      </c>
    </row>
    <row r="11" spans="1:7" ht="18" customHeight="1" x14ac:dyDescent="0.25">
      <c r="A11" s="20">
        <v>3</v>
      </c>
      <c r="B11" s="21" t="s">
        <v>55</v>
      </c>
      <c r="C11" s="22" t="s">
        <v>56</v>
      </c>
      <c r="D11" s="23" t="s">
        <v>44</v>
      </c>
      <c r="E11" s="24">
        <v>4</v>
      </c>
      <c r="F11" s="93"/>
      <c r="G11" s="25">
        <f>ROUND(E11*F11,2)</f>
        <v>0</v>
      </c>
    </row>
    <row r="12" spans="1:7" ht="18" customHeight="1" x14ac:dyDescent="0.25">
      <c r="A12" s="26"/>
      <c r="B12" s="27"/>
      <c r="C12" s="28" t="s">
        <v>57</v>
      </c>
      <c r="D12" s="29"/>
      <c r="E12" s="30">
        <v>0.5</v>
      </c>
      <c r="F12" s="31"/>
      <c r="G12" s="31"/>
    </row>
    <row r="13" spans="1:7" ht="18" customHeight="1" x14ac:dyDescent="0.25">
      <c r="A13" s="26"/>
      <c r="B13" s="27"/>
      <c r="C13" s="28" t="s">
        <v>58</v>
      </c>
      <c r="D13" s="29"/>
      <c r="E13" s="30">
        <v>2</v>
      </c>
      <c r="F13" s="31"/>
      <c r="G13" s="31"/>
    </row>
    <row r="14" spans="1:7" ht="18" customHeight="1" x14ac:dyDescent="0.25">
      <c r="A14" s="26"/>
      <c r="B14" s="27"/>
      <c r="C14" s="28" t="s">
        <v>59</v>
      </c>
      <c r="D14" s="29"/>
      <c r="E14" s="30">
        <v>1.5</v>
      </c>
      <c r="F14" s="31"/>
      <c r="G14" s="31"/>
    </row>
    <row r="15" spans="1:7" ht="18" customHeight="1" x14ac:dyDescent="0.25">
      <c r="A15" s="20">
        <v>4</v>
      </c>
      <c r="B15" s="21" t="s">
        <v>60</v>
      </c>
      <c r="C15" s="22" t="s">
        <v>61</v>
      </c>
      <c r="D15" s="23" t="s">
        <v>62</v>
      </c>
      <c r="E15" s="24">
        <v>22</v>
      </c>
      <c r="F15" s="93"/>
      <c r="G15" s="25">
        <f>ROUND(E15*F15,2)</f>
        <v>0</v>
      </c>
    </row>
    <row r="16" spans="1:7" ht="18" customHeight="1" x14ac:dyDescent="0.25">
      <c r="A16" s="26"/>
      <c r="B16" s="27"/>
      <c r="C16" s="28" t="s">
        <v>63</v>
      </c>
      <c r="D16" s="29"/>
      <c r="E16" s="30"/>
      <c r="F16" s="31"/>
      <c r="G16" s="31"/>
    </row>
    <row r="17" spans="1:7" ht="18" customHeight="1" x14ac:dyDescent="0.25">
      <c r="A17" s="26"/>
      <c r="B17" s="27"/>
      <c r="C17" s="28" t="s">
        <v>64</v>
      </c>
      <c r="D17" s="29"/>
      <c r="E17" s="30">
        <v>2</v>
      </c>
      <c r="F17" s="31"/>
      <c r="G17" s="31"/>
    </row>
    <row r="18" spans="1:7" ht="18" customHeight="1" x14ac:dyDescent="0.25">
      <c r="A18" s="26"/>
      <c r="B18" s="27"/>
      <c r="C18" s="28" t="s">
        <v>65</v>
      </c>
      <c r="D18" s="29"/>
      <c r="E18" s="30">
        <v>16</v>
      </c>
      <c r="F18" s="31"/>
      <c r="G18" s="31"/>
    </row>
    <row r="19" spans="1:7" ht="18" customHeight="1" x14ac:dyDescent="0.25">
      <c r="A19" s="26"/>
      <c r="B19" s="27"/>
      <c r="C19" s="28" t="s">
        <v>66</v>
      </c>
      <c r="D19" s="29"/>
      <c r="E19" s="30">
        <v>4</v>
      </c>
      <c r="F19" s="31"/>
      <c r="G19" s="31"/>
    </row>
    <row r="20" spans="1:7" ht="18" customHeight="1" x14ac:dyDescent="0.25">
      <c r="A20" s="20">
        <v>5</v>
      </c>
      <c r="B20" s="21" t="s">
        <v>67</v>
      </c>
      <c r="C20" s="22" t="s">
        <v>68</v>
      </c>
      <c r="D20" s="23" t="s">
        <v>51</v>
      </c>
      <c r="E20" s="24">
        <v>20</v>
      </c>
      <c r="F20" s="93"/>
      <c r="G20" s="25">
        <f>ROUND(E20*F20,2)</f>
        <v>0</v>
      </c>
    </row>
    <row r="21" spans="1:7" ht="18" customHeight="1" x14ac:dyDescent="0.25">
      <c r="A21" s="26"/>
      <c r="B21" s="27"/>
      <c r="C21" s="28" t="s">
        <v>69</v>
      </c>
      <c r="D21" s="29"/>
      <c r="E21" s="30">
        <v>20</v>
      </c>
      <c r="F21" s="31"/>
      <c r="G21" s="31"/>
    </row>
    <row r="22" spans="1:7" ht="18" customHeight="1" x14ac:dyDescent="0.25">
      <c r="A22" s="20">
        <v>6</v>
      </c>
      <c r="B22" s="21" t="s">
        <v>70</v>
      </c>
      <c r="C22" s="22" t="s">
        <v>71</v>
      </c>
      <c r="D22" s="23" t="s">
        <v>51</v>
      </c>
      <c r="E22" s="24">
        <v>2.5</v>
      </c>
      <c r="F22" s="93"/>
      <c r="G22" s="25">
        <f>ROUND(E22*F22,2)</f>
        <v>0</v>
      </c>
    </row>
    <row r="23" spans="1:7" ht="18" customHeight="1" x14ac:dyDescent="0.25">
      <c r="A23" s="26"/>
      <c r="B23" s="27"/>
      <c r="C23" s="28" t="s">
        <v>72</v>
      </c>
      <c r="D23" s="29"/>
      <c r="E23" s="30">
        <v>1.5</v>
      </c>
      <c r="F23" s="31"/>
      <c r="G23" s="31"/>
    </row>
    <row r="24" spans="1:7" ht="18" customHeight="1" x14ac:dyDescent="0.25">
      <c r="A24" s="26"/>
      <c r="B24" s="27"/>
      <c r="C24" s="28" t="s">
        <v>73</v>
      </c>
      <c r="D24" s="29"/>
      <c r="E24" s="30">
        <v>1</v>
      </c>
      <c r="F24" s="31"/>
      <c r="G24" s="31"/>
    </row>
    <row r="25" spans="1:7" ht="18" customHeight="1" x14ac:dyDescent="0.25">
      <c r="A25" s="32">
        <v>7</v>
      </c>
      <c r="B25" s="33" t="s">
        <v>74</v>
      </c>
      <c r="C25" s="34" t="s">
        <v>75</v>
      </c>
      <c r="D25" s="35" t="s">
        <v>76</v>
      </c>
      <c r="E25" s="36">
        <v>14</v>
      </c>
      <c r="F25" s="94"/>
      <c r="G25" s="37">
        <f>ROUND(E25*F25,2)</f>
        <v>0</v>
      </c>
    </row>
    <row r="26" spans="1:7" ht="18" customHeight="1" x14ac:dyDescent="0.25">
      <c r="A26" s="38" t="s">
        <v>42</v>
      </c>
      <c r="B26" s="39" t="s">
        <v>77</v>
      </c>
      <c r="C26" s="40" t="s">
        <v>27</v>
      </c>
      <c r="D26" s="41"/>
      <c r="E26" s="42"/>
      <c r="F26" s="43"/>
      <c r="G26" s="44">
        <f>SUMIF(AG27:AG27,"&lt;&gt;NOR",G27:G27)</f>
        <v>0</v>
      </c>
    </row>
    <row r="27" spans="1:7" ht="18" customHeight="1" x14ac:dyDescent="0.25">
      <c r="A27" s="32">
        <v>8</v>
      </c>
      <c r="B27" s="33" t="s">
        <v>78</v>
      </c>
      <c r="C27" s="34" t="s">
        <v>79</v>
      </c>
      <c r="D27" s="35" t="s">
        <v>44</v>
      </c>
      <c r="E27" s="36">
        <v>20</v>
      </c>
      <c r="F27" s="94"/>
      <c r="G27" s="37">
        <f>ROUND(E27*F27,2)</f>
        <v>0</v>
      </c>
    </row>
    <row r="28" spans="1:7" ht="18" customHeight="1" x14ac:dyDescent="0.25">
      <c r="A28" s="38" t="s">
        <v>42</v>
      </c>
      <c r="B28" s="39" t="s">
        <v>80</v>
      </c>
      <c r="C28" s="40" t="s">
        <v>28</v>
      </c>
      <c r="D28" s="41"/>
      <c r="E28" s="42"/>
      <c r="F28" s="43"/>
      <c r="G28" s="44">
        <f>SUMIF(AG29:AG45,"&lt;&gt;NOR",G29:G45)</f>
        <v>0</v>
      </c>
    </row>
    <row r="29" spans="1:7" ht="18" customHeight="1" x14ac:dyDescent="0.25">
      <c r="A29" s="20">
        <v>9</v>
      </c>
      <c r="B29" s="21" t="s">
        <v>81</v>
      </c>
      <c r="C29" s="22" t="s">
        <v>82</v>
      </c>
      <c r="D29" s="23" t="s">
        <v>62</v>
      </c>
      <c r="E29" s="24">
        <v>4</v>
      </c>
      <c r="F29" s="93"/>
      <c r="G29" s="25">
        <f>ROUND(E29*F29,2)</f>
        <v>0</v>
      </c>
    </row>
    <row r="30" spans="1:7" ht="18" customHeight="1" x14ac:dyDescent="0.25">
      <c r="A30" s="26"/>
      <c r="B30" s="27"/>
      <c r="C30" s="28" t="s">
        <v>83</v>
      </c>
      <c r="D30" s="29"/>
      <c r="E30" s="30">
        <v>4</v>
      </c>
      <c r="F30" s="31"/>
      <c r="G30" s="31"/>
    </row>
    <row r="31" spans="1:7" ht="18" customHeight="1" x14ac:dyDescent="0.25">
      <c r="A31" s="20">
        <v>10</v>
      </c>
      <c r="B31" s="21" t="s">
        <v>84</v>
      </c>
      <c r="C31" s="22" t="s">
        <v>85</v>
      </c>
      <c r="D31" s="23" t="s">
        <v>62</v>
      </c>
      <c r="E31" s="24">
        <v>4</v>
      </c>
      <c r="F31" s="93"/>
      <c r="G31" s="25">
        <f>ROUND(E31*F31,2)</f>
        <v>0</v>
      </c>
    </row>
    <row r="32" spans="1:7" ht="18" customHeight="1" x14ac:dyDescent="0.25">
      <c r="A32" s="26"/>
      <c r="B32" s="27"/>
      <c r="C32" s="28" t="s">
        <v>86</v>
      </c>
      <c r="D32" s="29"/>
      <c r="E32" s="30">
        <v>1</v>
      </c>
      <c r="F32" s="31"/>
      <c r="G32" s="31"/>
    </row>
    <row r="33" spans="1:7" ht="18" customHeight="1" x14ac:dyDescent="0.25">
      <c r="A33" s="26"/>
      <c r="B33" s="27"/>
      <c r="C33" s="28" t="s">
        <v>87</v>
      </c>
      <c r="D33" s="29"/>
      <c r="E33" s="30">
        <v>3</v>
      </c>
      <c r="F33" s="31"/>
      <c r="G33" s="31"/>
    </row>
    <row r="34" spans="1:7" ht="18" customHeight="1" x14ac:dyDescent="0.25">
      <c r="A34" s="20">
        <v>11</v>
      </c>
      <c r="B34" s="21" t="s">
        <v>88</v>
      </c>
      <c r="C34" s="22" t="s">
        <v>89</v>
      </c>
      <c r="D34" s="23" t="s">
        <v>62</v>
      </c>
      <c r="E34" s="24">
        <v>1</v>
      </c>
      <c r="F34" s="93"/>
      <c r="G34" s="25">
        <f>ROUND(E34*F34,2)</f>
        <v>0</v>
      </c>
    </row>
    <row r="35" spans="1:7" ht="18" customHeight="1" x14ac:dyDescent="0.25">
      <c r="A35" s="26"/>
      <c r="B35" s="27"/>
      <c r="C35" s="28" t="s">
        <v>90</v>
      </c>
      <c r="D35" s="29"/>
      <c r="E35" s="30">
        <v>1</v>
      </c>
      <c r="F35" s="31"/>
      <c r="G35" s="31"/>
    </row>
    <row r="36" spans="1:7" ht="18" customHeight="1" x14ac:dyDescent="0.25">
      <c r="A36" s="20">
        <v>12</v>
      </c>
      <c r="B36" s="21" t="s">
        <v>91</v>
      </c>
      <c r="C36" s="22" t="s">
        <v>92</v>
      </c>
      <c r="D36" s="23" t="s">
        <v>62</v>
      </c>
      <c r="E36" s="24">
        <v>1</v>
      </c>
      <c r="F36" s="93"/>
      <c r="G36" s="25">
        <f>ROUND(E36*F36,2)</f>
        <v>0</v>
      </c>
    </row>
    <row r="37" spans="1:7" ht="18" customHeight="1" x14ac:dyDescent="0.25">
      <c r="A37" s="26"/>
      <c r="B37" s="27"/>
      <c r="C37" s="28" t="s">
        <v>93</v>
      </c>
      <c r="D37" s="29"/>
      <c r="E37" s="30">
        <v>1</v>
      </c>
      <c r="F37" s="31"/>
      <c r="G37" s="31"/>
    </row>
    <row r="38" spans="1:7" ht="18" customHeight="1" x14ac:dyDescent="0.25">
      <c r="A38" s="20">
        <v>13</v>
      </c>
      <c r="B38" s="21" t="s">
        <v>94</v>
      </c>
      <c r="C38" s="22" t="s">
        <v>95</v>
      </c>
      <c r="D38" s="23" t="s">
        <v>51</v>
      </c>
      <c r="E38" s="24">
        <v>1.5</v>
      </c>
      <c r="F38" s="93"/>
      <c r="G38" s="25">
        <f>ROUND(E38*F38,2)</f>
        <v>0</v>
      </c>
    </row>
    <row r="39" spans="1:7" ht="18" customHeight="1" x14ac:dyDescent="0.25">
      <c r="A39" s="26"/>
      <c r="B39" s="27"/>
      <c r="C39" s="28" t="s">
        <v>72</v>
      </c>
      <c r="D39" s="29"/>
      <c r="E39" s="30">
        <v>1.5</v>
      </c>
      <c r="F39" s="31"/>
      <c r="G39" s="31"/>
    </row>
    <row r="40" spans="1:7" ht="18" customHeight="1" x14ac:dyDescent="0.25">
      <c r="A40" s="20">
        <v>14</v>
      </c>
      <c r="B40" s="21" t="s">
        <v>96</v>
      </c>
      <c r="C40" s="22" t="s">
        <v>97</v>
      </c>
      <c r="D40" s="23" t="s">
        <v>44</v>
      </c>
      <c r="E40" s="24">
        <v>1.6</v>
      </c>
      <c r="F40" s="93"/>
      <c r="G40" s="25">
        <f>ROUND(E40*F40,2)</f>
        <v>0</v>
      </c>
    </row>
    <row r="41" spans="1:7" ht="18" customHeight="1" x14ac:dyDescent="0.25">
      <c r="A41" s="26"/>
      <c r="B41" s="27"/>
      <c r="C41" s="28" t="s">
        <v>98</v>
      </c>
      <c r="D41" s="29"/>
      <c r="E41" s="30">
        <v>1.6</v>
      </c>
      <c r="F41" s="31"/>
      <c r="G41" s="31"/>
    </row>
    <row r="42" spans="1:7" ht="18" customHeight="1" x14ac:dyDescent="0.25">
      <c r="A42" s="20">
        <v>15</v>
      </c>
      <c r="B42" s="21" t="s">
        <v>99</v>
      </c>
      <c r="C42" s="22" t="s">
        <v>100</v>
      </c>
      <c r="D42" s="23" t="s">
        <v>62</v>
      </c>
      <c r="E42" s="24">
        <v>3</v>
      </c>
      <c r="F42" s="93"/>
      <c r="G42" s="25">
        <f>ROUND(E42*F42,2)</f>
        <v>0</v>
      </c>
    </row>
    <row r="43" spans="1:7" ht="18" customHeight="1" x14ac:dyDescent="0.25">
      <c r="A43" s="26"/>
      <c r="B43" s="27"/>
      <c r="C43" s="28" t="s">
        <v>101</v>
      </c>
      <c r="D43" s="29"/>
      <c r="E43" s="30">
        <v>1</v>
      </c>
      <c r="F43" s="31"/>
      <c r="G43" s="31"/>
    </row>
    <row r="44" spans="1:7" ht="18" customHeight="1" x14ac:dyDescent="0.25">
      <c r="A44" s="26"/>
      <c r="B44" s="27"/>
      <c r="C44" s="28" t="s">
        <v>93</v>
      </c>
      <c r="D44" s="29"/>
      <c r="E44" s="30">
        <v>1</v>
      </c>
      <c r="F44" s="31"/>
      <c r="G44" s="31"/>
    </row>
    <row r="45" spans="1:7" ht="18" customHeight="1" x14ac:dyDescent="0.25">
      <c r="A45" s="26"/>
      <c r="B45" s="27"/>
      <c r="C45" s="28" t="s">
        <v>102</v>
      </c>
      <c r="D45" s="29"/>
      <c r="E45" s="30">
        <v>1</v>
      </c>
      <c r="F45" s="31"/>
      <c r="G45" s="31"/>
    </row>
    <row r="46" spans="1:7" ht="18" customHeight="1" x14ac:dyDescent="0.25">
      <c r="A46" s="38" t="s">
        <v>42</v>
      </c>
      <c r="B46" s="39" t="s">
        <v>103</v>
      </c>
      <c r="C46" s="40" t="s">
        <v>29</v>
      </c>
      <c r="D46" s="41"/>
      <c r="E46" s="42"/>
      <c r="F46" s="43"/>
      <c r="G46" s="44">
        <f>SUMIF(AG47:AG47,"&lt;&gt;NOR",G47:G47)</f>
        <v>0</v>
      </c>
    </row>
    <row r="47" spans="1:7" ht="18" customHeight="1" x14ac:dyDescent="0.25">
      <c r="A47" s="32">
        <v>16</v>
      </c>
      <c r="B47" s="33" t="s">
        <v>104</v>
      </c>
      <c r="C47" s="34" t="s">
        <v>105</v>
      </c>
      <c r="D47" s="35" t="s">
        <v>106</v>
      </c>
      <c r="E47" s="36">
        <v>1</v>
      </c>
      <c r="F47" s="94"/>
      <c r="G47" s="37">
        <f>ROUND(E47*F47,2)</f>
        <v>0</v>
      </c>
    </row>
    <row r="48" spans="1:7" ht="18" customHeight="1" x14ac:dyDescent="0.25">
      <c r="A48" s="38" t="s">
        <v>42</v>
      </c>
      <c r="B48" s="39" t="s">
        <v>107</v>
      </c>
      <c r="C48" s="40" t="s">
        <v>30</v>
      </c>
      <c r="D48" s="41"/>
      <c r="E48" s="42"/>
      <c r="F48" s="43"/>
      <c r="G48" s="44">
        <f>SUMIF(AG49:AG51,"&lt;&gt;NOR",G49:G51)</f>
        <v>0</v>
      </c>
    </row>
    <row r="49" spans="1:7" ht="24" customHeight="1" x14ac:dyDescent="0.25">
      <c r="A49" s="32">
        <v>17</v>
      </c>
      <c r="B49" s="33" t="s">
        <v>108</v>
      </c>
      <c r="C49" s="34" t="s">
        <v>109</v>
      </c>
      <c r="D49" s="35" t="s">
        <v>106</v>
      </c>
      <c r="E49" s="36">
        <v>1</v>
      </c>
      <c r="F49" s="94"/>
      <c r="G49" s="37">
        <f>ROUND(E49*F49,2)</f>
        <v>0</v>
      </c>
    </row>
    <row r="50" spans="1:7" ht="18" customHeight="1" x14ac:dyDescent="0.25">
      <c r="A50" s="20">
        <v>18</v>
      </c>
      <c r="B50" s="21" t="s">
        <v>110</v>
      </c>
      <c r="C50" s="22" t="s">
        <v>111</v>
      </c>
      <c r="D50" s="23" t="s">
        <v>106</v>
      </c>
      <c r="E50" s="24">
        <v>1</v>
      </c>
      <c r="F50" s="93"/>
      <c r="G50" s="25">
        <f>ROUND(E50*F50,2)</f>
        <v>0</v>
      </c>
    </row>
    <row r="51" spans="1:7" ht="18" customHeight="1" x14ac:dyDescent="0.25">
      <c r="A51" s="26">
        <v>19</v>
      </c>
      <c r="B51" s="27" t="s">
        <v>112</v>
      </c>
      <c r="C51" s="95" t="s">
        <v>113</v>
      </c>
      <c r="D51" s="96" t="s">
        <v>114</v>
      </c>
      <c r="E51" s="97"/>
      <c r="F51" s="98"/>
      <c r="G51" s="31">
        <f>ROUND(E51*F51,2)</f>
        <v>0</v>
      </c>
    </row>
    <row r="52" spans="1:7" ht="18" customHeight="1" x14ac:dyDescent="0.25">
      <c r="A52" s="38" t="s">
        <v>42</v>
      </c>
      <c r="B52" s="39" t="s">
        <v>343</v>
      </c>
      <c r="C52" s="40" t="s">
        <v>344</v>
      </c>
      <c r="D52" s="41"/>
      <c r="E52" s="42"/>
      <c r="F52" s="43"/>
      <c r="G52" s="44">
        <f>SUMIF(AG53:AG61,"&lt;&gt;NOR",G53:G61)</f>
        <v>0</v>
      </c>
    </row>
    <row r="53" spans="1:7" ht="18" customHeight="1" x14ac:dyDescent="0.25">
      <c r="A53" s="20">
        <v>20</v>
      </c>
      <c r="B53" s="21" t="s">
        <v>46</v>
      </c>
      <c r="C53" s="22" t="s">
        <v>47</v>
      </c>
      <c r="D53" s="23" t="s">
        <v>44</v>
      </c>
      <c r="E53" s="24">
        <v>8.8375000000000004</v>
      </c>
      <c r="F53" s="93"/>
      <c r="G53" s="25">
        <f>ROUND(E53*F53,2)</f>
        <v>0</v>
      </c>
    </row>
    <row r="54" spans="1:7" ht="18" customHeight="1" x14ac:dyDescent="0.25">
      <c r="A54" s="26"/>
      <c r="B54" s="27"/>
      <c r="C54" s="28" t="s">
        <v>345</v>
      </c>
      <c r="D54" s="29"/>
      <c r="E54" s="30">
        <v>3.9375</v>
      </c>
      <c r="F54" s="31"/>
      <c r="G54" s="31"/>
    </row>
    <row r="55" spans="1:7" ht="18" customHeight="1" x14ac:dyDescent="0.25">
      <c r="A55" s="26"/>
      <c r="B55" s="27"/>
      <c r="C55" s="28" t="s">
        <v>48</v>
      </c>
      <c r="D55" s="29"/>
      <c r="E55" s="30">
        <v>2.2999999999999998</v>
      </c>
      <c r="F55" s="31"/>
      <c r="G55" s="31"/>
    </row>
    <row r="56" spans="1:7" ht="21.75" customHeight="1" x14ac:dyDescent="0.25">
      <c r="A56" s="26"/>
      <c r="B56" s="27"/>
      <c r="C56" s="28" t="s">
        <v>49</v>
      </c>
      <c r="D56" s="29"/>
      <c r="E56" s="30">
        <v>2.6</v>
      </c>
      <c r="F56" s="31"/>
      <c r="G56" s="31"/>
    </row>
    <row r="57" spans="1:7" ht="18" customHeight="1" x14ac:dyDescent="0.25">
      <c r="A57" s="20">
        <v>21</v>
      </c>
      <c r="B57" s="21" t="s">
        <v>346</v>
      </c>
      <c r="C57" s="22" t="s">
        <v>347</v>
      </c>
      <c r="D57" s="23" t="s">
        <v>44</v>
      </c>
      <c r="E57" s="24">
        <v>3.9375</v>
      </c>
      <c r="F57" s="93"/>
      <c r="G57" s="25">
        <f>ROUND(E57*F57,2)</f>
        <v>0</v>
      </c>
    </row>
    <row r="58" spans="1:7" ht="18" customHeight="1" x14ac:dyDescent="0.25">
      <c r="A58" s="26"/>
      <c r="B58" s="27"/>
      <c r="C58" s="28" t="s">
        <v>345</v>
      </c>
      <c r="D58" s="29"/>
      <c r="E58" s="30">
        <v>3.9375</v>
      </c>
      <c r="F58" s="31"/>
      <c r="G58" s="31"/>
    </row>
    <row r="59" spans="1:7" ht="18" customHeight="1" x14ac:dyDescent="0.25">
      <c r="A59" s="20">
        <v>22</v>
      </c>
      <c r="B59" s="21" t="s">
        <v>348</v>
      </c>
      <c r="C59" s="22" t="s">
        <v>352</v>
      </c>
      <c r="D59" s="23" t="s">
        <v>44</v>
      </c>
      <c r="E59" s="24">
        <v>3.9375</v>
      </c>
      <c r="F59" s="93"/>
      <c r="G59" s="25">
        <f>ROUND(E59*F59,2)</f>
        <v>0</v>
      </c>
    </row>
    <row r="60" spans="1:7" ht="18" customHeight="1" x14ac:dyDescent="0.25">
      <c r="A60" s="26"/>
      <c r="B60" s="27"/>
      <c r="C60" s="28" t="s">
        <v>45</v>
      </c>
      <c r="D60" s="29"/>
      <c r="E60" s="30">
        <v>3.9375</v>
      </c>
      <c r="F60" s="31"/>
      <c r="G60" s="31"/>
    </row>
    <row r="61" spans="1:7" ht="18" customHeight="1" x14ac:dyDescent="0.25">
      <c r="A61" s="26">
        <v>23</v>
      </c>
      <c r="B61" s="27" t="s">
        <v>349</v>
      </c>
      <c r="C61" s="95" t="s">
        <v>350</v>
      </c>
      <c r="D61" s="96" t="s">
        <v>114</v>
      </c>
      <c r="E61" s="97"/>
      <c r="F61" s="98"/>
      <c r="G61" s="31">
        <f>ROUND(E61*F61,2)</f>
        <v>0</v>
      </c>
    </row>
    <row r="62" spans="1:7" ht="18" customHeight="1" x14ac:dyDescent="0.25">
      <c r="A62" s="38" t="s">
        <v>42</v>
      </c>
      <c r="B62" s="39" t="s">
        <v>115</v>
      </c>
      <c r="C62" s="40" t="s">
        <v>31</v>
      </c>
      <c r="D62" s="41"/>
      <c r="E62" s="42"/>
      <c r="F62" s="43"/>
      <c r="G62" s="44">
        <f>SUMIF(AG63:AG70,"&lt;&gt;NOR",G63:G70)</f>
        <v>0</v>
      </c>
    </row>
    <row r="63" spans="1:7" ht="18" customHeight="1" x14ac:dyDescent="0.25">
      <c r="A63" s="20">
        <v>24</v>
      </c>
      <c r="B63" s="21" t="s">
        <v>116</v>
      </c>
      <c r="C63" s="22" t="s">
        <v>117</v>
      </c>
      <c r="D63" s="23" t="s">
        <v>44</v>
      </c>
      <c r="E63" s="24">
        <v>41.9375</v>
      </c>
      <c r="F63" s="93"/>
      <c r="G63" s="25">
        <f>ROUND(E63*F63,2)</f>
        <v>0</v>
      </c>
    </row>
    <row r="64" spans="1:7" ht="18" customHeight="1" x14ac:dyDescent="0.25">
      <c r="A64" s="26"/>
      <c r="B64" s="27"/>
      <c r="C64" s="28" t="s">
        <v>351</v>
      </c>
      <c r="D64" s="29"/>
      <c r="E64" s="30">
        <v>41.9375</v>
      </c>
      <c r="F64" s="31"/>
      <c r="G64" s="31"/>
    </row>
    <row r="65" spans="1:7" ht="18" customHeight="1" x14ac:dyDescent="0.25">
      <c r="A65" s="32">
        <v>25</v>
      </c>
      <c r="B65" s="33" t="s">
        <v>118</v>
      </c>
      <c r="C65" s="34" t="s">
        <v>119</v>
      </c>
      <c r="D65" s="35" t="s">
        <v>44</v>
      </c>
      <c r="E65" s="36">
        <v>100</v>
      </c>
      <c r="F65" s="94"/>
      <c r="G65" s="37">
        <f>ROUND(E65*F65,2)</f>
        <v>0</v>
      </c>
    </row>
    <row r="66" spans="1:7" ht="18" customHeight="1" x14ac:dyDescent="0.25">
      <c r="A66" s="20">
        <v>26</v>
      </c>
      <c r="B66" s="21" t="s">
        <v>120</v>
      </c>
      <c r="C66" s="22" t="s">
        <v>121</v>
      </c>
      <c r="D66" s="23" t="s">
        <v>44</v>
      </c>
      <c r="E66" s="24">
        <v>41.9375</v>
      </c>
      <c r="F66" s="93"/>
      <c r="G66" s="25">
        <f>ROUND(E66*F66,2)</f>
        <v>0</v>
      </c>
    </row>
    <row r="67" spans="1:7" ht="18" customHeight="1" x14ac:dyDescent="0.25">
      <c r="A67" s="26"/>
      <c r="B67" s="27"/>
      <c r="C67" s="28" t="s">
        <v>122</v>
      </c>
      <c r="D67" s="29"/>
      <c r="E67" s="30">
        <v>5</v>
      </c>
      <c r="F67" s="31"/>
      <c r="G67" s="31"/>
    </row>
    <row r="68" spans="1:7" ht="18" customHeight="1" x14ac:dyDescent="0.25">
      <c r="A68" s="26"/>
      <c r="B68" s="27"/>
      <c r="C68" s="28" t="s">
        <v>123</v>
      </c>
      <c r="D68" s="29"/>
      <c r="E68" s="30">
        <v>21</v>
      </c>
      <c r="F68" s="31"/>
      <c r="G68" s="31"/>
    </row>
    <row r="69" spans="1:7" ht="18" customHeight="1" x14ac:dyDescent="0.25">
      <c r="A69" s="26"/>
      <c r="B69" s="27"/>
      <c r="C69" s="28" t="s">
        <v>124</v>
      </c>
      <c r="D69" s="29"/>
      <c r="E69" s="30">
        <v>10.9375</v>
      </c>
      <c r="F69" s="31"/>
      <c r="G69" s="31"/>
    </row>
    <row r="70" spans="1:7" ht="18" customHeight="1" x14ac:dyDescent="0.25">
      <c r="A70" s="26"/>
      <c r="B70" s="27"/>
      <c r="C70" s="28" t="s">
        <v>125</v>
      </c>
      <c r="D70" s="29"/>
      <c r="E70" s="30">
        <v>5</v>
      </c>
      <c r="F70" s="31"/>
      <c r="G70" s="31"/>
    </row>
    <row r="71" spans="1:7" ht="18" customHeight="1" x14ac:dyDescent="0.25">
      <c r="A71" s="38" t="s">
        <v>42</v>
      </c>
      <c r="B71" s="39" t="s">
        <v>126</v>
      </c>
      <c r="C71" s="40" t="s">
        <v>32</v>
      </c>
      <c r="D71" s="41"/>
      <c r="E71" s="42"/>
      <c r="F71" s="43"/>
      <c r="G71" s="44">
        <f>SUMIF(AG72:AG77,"&lt;&gt;NOR",G72:G77)</f>
        <v>0</v>
      </c>
    </row>
    <row r="72" spans="1:7" ht="18" customHeight="1" x14ac:dyDescent="0.25">
      <c r="A72" s="32">
        <v>27</v>
      </c>
      <c r="B72" s="33" t="s">
        <v>127</v>
      </c>
      <c r="C72" s="34" t="s">
        <v>128</v>
      </c>
      <c r="D72" s="35" t="s">
        <v>129</v>
      </c>
      <c r="E72" s="36">
        <v>0.26769999999999999</v>
      </c>
      <c r="F72" s="94"/>
      <c r="G72" s="37">
        <f t="shared" ref="G72:G77" si="0">ROUND(E72*F72,2)</f>
        <v>0</v>
      </c>
    </row>
    <row r="73" spans="1:7" ht="18" customHeight="1" x14ac:dyDescent="0.25">
      <c r="A73" s="32">
        <v>28</v>
      </c>
      <c r="B73" s="33" t="s">
        <v>130</v>
      </c>
      <c r="C73" s="34" t="s">
        <v>131</v>
      </c>
      <c r="D73" s="35" t="s">
        <v>129</v>
      </c>
      <c r="E73" s="36">
        <v>0.26769999999999999</v>
      </c>
      <c r="F73" s="94"/>
      <c r="G73" s="37">
        <f t="shared" si="0"/>
        <v>0</v>
      </c>
    </row>
    <row r="74" spans="1:7" ht="18" customHeight="1" x14ac:dyDescent="0.25">
      <c r="A74" s="32">
        <v>29</v>
      </c>
      <c r="B74" s="33" t="s">
        <v>132</v>
      </c>
      <c r="C74" s="34" t="s">
        <v>133</v>
      </c>
      <c r="D74" s="35" t="s">
        <v>129</v>
      </c>
      <c r="E74" s="36">
        <v>2.4093</v>
      </c>
      <c r="F74" s="94"/>
      <c r="G74" s="37">
        <f t="shared" si="0"/>
        <v>0</v>
      </c>
    </row>
    <row r="75" spans="1:7" x14ac:dyDescent="0.25">
      <c r="A75" s="32">
        <v>30</v>
      </c>
      <c r="B75" s="33" t="s">
        <v>134</v>
      </c>
      <c r="C75" s="34" t="s">
        <v>135</v>
      </c>
      <c r="D75" s="35" t="s">
        <v>129</v>
      </c>
      <c r="E75" s="36">
        <v>0.26769999999999999</v>
      </c>
      <c r="F75" s="94"/>
      <c r="G75" s="37">
        <f t="shared" si="0"/>
        <v>0</v>
      </c>
    </row>
    <row r="76" spans="1:7" x14ac:dyDescent="0.25">
      <c r="A76" s="32">
        <v>31</v>
      </c>
      <c r="B76" s="33" t="s">
        <v>136</v>
      </c>
      <c r="C76" s="34" t="s">
        <v>137</v>
      </c>
      <c r="D76" s="35" t="s">
        <v>129</v>
      </c>
      <c r="E76" s="36">
        <v>1.3385</v>
      </c>
      <c r="F76" s="94"/>
      <c r="G76" s="37">
        <f t="shared" si="0"/>
        <v>0</v>
      </c>
    </row>
    <row r="77" spans="1:7" x14ac:dyDescent="0.25">
      <c r="A77" s="20">
        <v>32</v>
      </c>
      <c r="B77" s="21" t="s">
        <v>138</v>
      </c>
      <c r="C77" s="22" t="s">
        <v>139</v>
      </c>
      <c r="D77" s="23" t="s">
        <v>129</v>
      </c>
      <c r="E77" s="24">
        <v>0.26769999999999999</v>
      </c>
      <c r="F77" s="93"/>
      <c r="G77" s="25">
        <f t="shared" si="0"/>
        <v>0</v>
      </c>
    </row>
    <row r="78" spans="1:7" x14ac:dyDescent="0.25">
      <c r="A78" s="15"/>
      <c r="B78" s="16"/>
      <c r="C78" s="99"/>
      <c r="D78" s="17"/>
      <c r="E78" s="15"/>
      <c r="F78" s="15"/>
      <c r="G78" s="15"/>
    </row>
    <row r="79" spans="1:7" x14ac:dyDescent="0.25">
      <c r="A79" s="100"/>
      <c r="B79" s="101" t="s">
        <v>41</v>
      </c>
      <c r="C79" s="102"/>
      <c r="D79" s="103"/>
      <c r="E79" s="104"/>
      <c r="F79" s="104"/>
      <c r="G79" s="105">
        <f>G4+G10+G26+G28+G46+G48+G52+G62+G71</f>
        <v>0</v>
      </c>
    </row>
    <row r="80" spans="1:7" x14ac:dyDescent="0.25">
      <c r="A80" s="15"/>
      <c r="B80" s="16"/>
      <c r="C80" s="99"/>
      <c r="D80" s="17"/>
      <c r="E80" s="15"/>
      <c r="F80" s="15"/>
      <c r="G80" s="15"/>
    </row>
  </sheetData>
  <mergeCells count="1">
    <mergeCell ref="A1:G1"/>
  </mergeCells>
  <pageMargins left="0.7" right="0.7" top="0.78740157499999996" bottom="0.78740157499999996" header="0.3" footer="0.3"/>
  <pageSetup paperSize="9" scale="5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A6339-DF66-42A3-A9FD-AECBECA4BB87}">
  <sheetPr>
    <pageSetUpPr fitToPage="1"/>
  </sheetPr>
  <dimension ref="A1:M93"/>
  <sheetViews>
    <sheetView topLeftCell="A43" workbookViewId="0">
      <selection activeCell="F91" sqref="F91"/>
    </sheetView>
  </sheetViews>
  <sheetFormatPr defaultRowHeight="15" x14ac:dyDescent="0.25"/>
  <cols>
    <col min="1" max="1" width="5.85546875" bestFit="1" customWidth="1"/>
    <col min="2" max="2" width="42.28515625" bestFit="1" customWidth="1"/>
    <col min="3" max="3" width="4" bestFit="1" customWidth="1"/>
    <col min="4" max="4" width="5.28515625" bestFit="1" customWidth="1"/>
    <col min="5" max="5" width="8.7109375" bestFit="1" customWidth="1"/>
    <col min="6" max="6" width="13.140625" bestFit="1" customWidth="1"/>
    <col min="7" max="7" width="7" bestFit="1" customWidth="1"/>
    <col min="8" max="8" width="12.5703125" bestFit="1" customWidth="1"/>
    <col min="9" max="9" width="8.7109375" bestFit="1" customWidth="1"/>
    <col min="10" max="10" width="12.7109375" bestFit="1" customWidth="1"/>
    <col min="11" max="11" width="8.7109375" bestFit="1" customWidth="1"/>
    <col min="12" max="12" width="14.7109375" bestFit="1" customWidth="1"/>
  </cols>
  <sheetData>
    <row r="1" spans="1:12" ht="15.75" x14ac:dyDescent="0.25">
      <c r="A1" s="109" t="s">
        <v>145</v>
      </c>
      <c r="B1" s="109"/>
      <c r="C1" s="109"/>
      <c r="D1" s="109"/>
      <c r="E1" s="109"/>
      <c r="F1" s="109"/>
      <c r="G1" s="109"/>
      <c r="H1" s="110"/>
      <c r="I1" s="110"/>
      <c r="J1" s="110"/>
      <c r="K1" s="110"/>
      <c r="L1" s="110"/>
    </row>
    <row r="2" spans="1:12" x14ac:dyDescent="0.25">
      <c r="A2" s="1" t="s">
        <v>146</v>
      </c>
      <c r="B2" s="77" t="s">
        <v>23</v>
      </c>
      <c r="C2" s="1" t="s">
        <v>147</v>
      </c>
      <c r="D2" s="45" t="s">
        <v>148</v>
      </c>
      <c r="E2" s="78"/>
      <c r="F2" s="45" t="s">
        <v>150</v>
      </c>
      <c r="G2" s="78"/>
      <c r="H2" s="45" t="s">
        <v>152</v>
      </c>
      <c r="I2" s="45" t="s">
        <v>153</v>
      </c>
      <c r="J2" s="45" t="s">
        <v>154</v>
      </c>
      <c r="K2" s="45" t="s">
        <v>155</v>
      </c>
      <c r="L2" s="45" t="s">
        <v>156</v>
      </c>
    </row>
    <row r="3" spans="1:12" ht="16.5" x14ac:dyDescent="0.3">
      <c r="A3" s="2" t="s">
        <v>11</v>
      </c>
      <c r="B3" s="79" t="s">
        <v>141</v>
      </c>
      <c r="C3" s="2" t="s">
        <v>11</v>
      </c>
      <c r="D3" s="48"/>
      <c r="E3" s="80"/>
      <c r="F3" s="48"/>
      <c r="G3" s="80"/>
      <c r="H3" s="48"/>
      <c r="I3" s="48"/>
      <c r="J3" s="48"/>
      <c r="K3" s="48"/>
      <c r="L3" s="48"/>
    </row>
    <row r="4" spans="1:12" x14ac:dyDescent="0.25">
      <c r="A4" s="3" t="s">
        <v>11</v>
      </c>
      <c r="B4" s="81" t="s">
        <v>141</v>
      </c>
      <c r="C4" s="3" t="s">
        <v>11</v>
      </c>
      <c r="D4" s="51"/>
      <c r="E4" s="82"/>
      <c r="F4" s="51"/>
      <c r="G4" s="82"/>
      <c r="H4" s="51"/>
      <c r="I4" s="51"/>
      <c r="J4" s="51"/>
      <c r="K4" s="51"/>
      <c r="L4" s="51"/>
    </row>
    <row r="5" spans="1:12" x14ac:dyDescent="0.25">
      <c r="A5" s="52" t="s">
        <v>11</v>
      </c>
      <c r="B5" s="83" t="s">
        <v>157</v>
      </c>
      <c r="C5" s="52" t="s">
        <v>11</v>
      </c>
      <c r="D5" s="53"/>
      <c r="E5" s="84"/>
      <c r="F5" s="53"/>
      <c r="G5" s="84"/>
      <c r="H5" s="53"/>
      <c r="I5" s="53"/>
      <c r="J5" s="53"/>
      <c r="K5" s="53"/>
      <c r="L5" s="53"/>
    </row>
    <row r="6" spans="1:12" x14ac:dyDescent="0.25">
      <c r="A6" s="46" t="s">
        <v>158</v>
      </c>
      <c r="B6" s="85" t="s">
        <v>159</v>
      </c>
      <c r="C6" s="46" t="s">
        <v>160</v>
      </c>
      <c r="D6" s="47">
        <v>1</v>
      </c>
      <c r="E6" s="86">
        <v>0</v>
      </c>
      <c r="F6" s="47">
        <f>E6*D6</f>
        <v>0</v>
      </c>
      <c r="G6" s="86">
        <v>0</v>
      </c>
      <c r="H6" s="47">
        <f>G6*D6</f>
        <v>0</v>
      </c>
      <c r="I6" s="47">
        <f>G6+E6</f>
        <v>0</v>
      </c>
      <c r="J6" s="47">
        <f>H6+F6</f>
        <v>0</v>
      </c>
      <c r="K6" s="47">
        <v>148</v>
      </c>
      <c r="L6" s="47">
        <f>K6*D6</f>
        <v>148</v>
      </c>
    </row>
    <row r="7" spans="1:12" x14ac:dyDescent="0.25">
      <c r="A7" s="46" t="s">
        <v>161</v>
      </c>
      <c r="B7" s="85" t="s">
        <v>162</v>
      </c>
      <c r="C7" s="46" t="s">
        <v>160</v>
      </c>
      <c r="D7" s="47">
        <v>7</v>
      </c>
      <c r="E7" s="86">
        <v>0</v>
      </c>
      <c r="F7" s="47">
        <f>E7*D7</f>
        <v>0</v>
      </c>
      <c r="G7" s="86">
        <v>0</v>
      </c>
      <c r="H7" s="47">
        <f>G7*D7</f>
        <v>0</v>
      </c>
      <c r="I7" s="47">
        <f>G7+E7</f>
        <v>0</v>
      </c>
      <c r="J7" s="47">
        <f>H7+F7</f>
        <v>0</v>
      </c>
      <c r="K7" s="47">
        <v>9</v>
      </c>
      <c r="L7" s="47">
        <f>K7*D7</f>
        <v>63</v>
      </c>
    </row>
    <row r="8" spans="1:12" x14ac:dyDescent="0.25">
      <c r="A8" s="52" t="s">
        <v>11</v>
      </c>
      <c r="B8" s="83" t="s">
        <v>163</v>
      </c>
      <c r="C8" s="52" t="s">
        <v>11</v>
      </c>
      <c r="D8" s="53"/>
      <c r="E8" s="84"/>
      <c r="F8" s="53"/>
      <c r="G8" s="84"/>
      <c r="H8" s="53"/>
      <c r="I8" s="53"/>
      <c r="J8" s="53"/>
      <c r="K8" s="53"/>
      <c r="L8" s="53"/>
    </row>
    <row r="9" spans="1:12" x14ac:dyDescent="0.25">
      <c r="A9" s="46" t="s">
        <v>164</v>
      </c>
      <c r="B9" s="85" t="s">
        <v>165</v>
      </c>
      <c r="C9" s="46" t="s">
        <v>160</v>
      </c>
      <c r="D9" s="47">
        <v>2</v>
      </c>
      <c r="E9" s="86">
        <v>0</v>
      </c>
      <c r="F9" s="47">
        <f>E9*D9</f>
        <v>0</v>
      </c>
      <c r="G9" s="86">
        <v>0</v>
      </c>
      <c r="H9" s="47">
        <f>G9*D9</f>
        <v>0</v>
      </c>
      <c r="I9" s="47">
        <f>G9+E9</f>
        <v>0</v>
      </c>
      <c r="J9" s="47">
        <f>H9+F9</f>
        <v>0</v>
      </c>
      <c r="K9" s="47">
        <v>2</v>
      </c>
      <c r="L9" s="47">
        <f>K9*D9</f>
        <v>4</v>
      </c>
    </row>
    <row r="10" spans="1:12" x14ac:dyDescent="0.25">
      <c r="A10" s="52" t="s">
        <v>11</v>
      </c>
      <c r="B10" s="83" t="s">
        <v>166</v>
      </c>
      <c r="C10" s="52" t="s">
        <v>11</v>
      </c>
      <c r="D10" s="53"/>
      <c r="E10" s="84"/>
      <c r="F10" s="53"/>
      <c r="G10" s="84"/>
      <c r="H10" s="53"/>
      <c r="I10" s="53"/>
      <c r="J10" s="53"/>
      <c r="K10" s="53"/>
      <c r="L10" s="53"/>
    </row>
    <row r="11" spans="1:12" x14ac:dyDescent="0.25">
      <c r="A11" s="46" t="s">
        <v>167</v>
      </c>
      <c r="B11" s="85" t="s">
        <v>168</v>
      </c>
      <c r="C11" s="46" t="s">
        <v>169</v>
      </c>
      <c r="D11" s="47">
        <v>80</v>
      </c>
      <c r="E11" s="86">
        <v>0</v>
      </c>
      <c r="F11" s="47">
        <f>E11*D11</f>
        <v>0</v>
      </c>
      <c r="G11" s="86">
        <v>0</v>
      </c>
      <c r="H11" s="47">
        <f>G11*D11</f>
        <v>0</v>
      </c>
      <c r="I11" s="47">
        <f>G11+E11</f>
        <v>0</v>
      </c>
      <c r="J11" s="47">
        <f>H11+F11</f>
        <v>0</v>
      </c>
      <c r="K11" s="47">
        <v>2</v>
      </c>
      <c r="L11" s="47">
        <f>K11*D11</f>
        <v>160</v>
      </c>
    </row>
    <row r="12" spans="1:12" x14ac:dyDescent="0.25">
      <c r="A12" s="52" t="s">
        <v>11</v>
      </c>
      <c r="B12" s="83" t="s">
        <v>170</v>
      </c>
      <c r="C12" s="52" t="s">
        <v>11</v>
      </c>
      <c r="D12" s="53"/>
      <c r="E12" s="84"/>
      <c r="F12" s="53"/>
      <c r="G12" s="84"/>
      <c r="H12" s="53"/>
      <c r="I12" s="53"/>
      <c r="J12" s="53"/>
      <c r="K12" s="53"/>
      <c r="L12" s="53"/>
    </row>
    <row r="13" spans="1:12" x14ac:dyDescent="0.25">
      <c r="A13" s="46" t="s">
        <v>171</v>
      </c>
      <c r="B13" s="85" t="s">
        <v>172</v>
      </c>
      <c r="C13" s="46" t="s">
        <v>169</v>
      </c>
      <c r="D13" s="47">
        <v>28</v>
      </c>
      <c r="E13" s="86">
        <v>0</v>
      </c>
      <c r="F13" s="47">
        <f>E13*D13</f>
        <v>0</v>
      </c>
      <c r="G13" s="86">
        <v>0</v>
      </c>
      <c r="H13" s="47">
        <f>G13*D13</f>
        <v>0</v>
      </c>
      <c r="I13" s="47">
        <f>G13+E13</f>
        <v>0</v>
      </c>
      <c r="J13" s="47">
        <f>H13+F13</f>
        <v>0</v>
      </c>
      <c r="K13" s="47">
        <v>1</v>
      </c>
      <c r="L13" s="47">
        <f>K13*D13</f>
        <v>28</v>
      </c>
    </row>
    <row r="14" spans="1:12" x14ac:dyDescent="0.25">
      <c r="A14" s="46" t="s">
        <v>11</v>
      </c>
      <c r="B14" s="85" t="s">
        <v>173</v>
      </c>
      <c r="C14" s="46" t="s">
        <v>11</v>
      </c>
      <c r="D14" s="47"/>
      <c r="E14" s="86"/>
      <c r="F14" s="47"/>
      <c r="G14" s="86"/>
      <c r="H14" s="47"/>
      <c r="I14" s="47"/>
      <c r="J14" s="47"/>
      <c r="K14" s="47"/>
      <c r="L14" s="47"/>
    </row>
    <row r="15" spans="1:12" x14ac:dyDescent="0.25">
      <c r="A15" s="52" t="s">
        <v>11</v>
      </c>
      <c r="B15" s="83" t="s">
        <v>174</v>
      </c>
      <c r="C15" s="52" t="s">
        <v>11</v>
      </c>
      <c r="D15" s="53"/>
      <c r="E15" s="84"/>
      <c r="F15" s="53"/>
      <c r="G15" s="84"/>
      <c r="H15" s="53"/>
      <c r="I15" s="53"/>
      <c r="J15" s="53"/>
      <c r="K15" s="53"/>
      <c r="L15" s="53"/>
    </row>
    <row r="16" spans="1:12" x14ac:dyDescent="0.25">
      <c r="A16" s="46" t="s">
        <v>175</v>
      </c>
      <c r="B16" s="85" t="s">
        <v>176</v>
      </c>
      <c r="C16" s="46" t="s">
        <v>177</v>
      </c>
      <c r="D16" s="47">
        <v>4</v>
      </c>
      <c r="E16" s="86">
        <v>0</v>
      </c>
      <c r="F16" s="47">
        <f>E16*D16</f>
        <v>0</v>
      </c>
      <c r="G16" s="86">
        <v>0</v>
      </c>
      <c r="H16" s="47">
        <f>G16*D16</f>
        <v>0</v>
      </c>
      <c r="I16" s="47">
        <f>G16+E16</f>
        <v>0</v>
      </c>
      <c r="J16" s="47">
        <f>H16+F16</f>
        <v>0</v>
      </c>
      <c r="K16" s="47">
        <v>0</v>
      </c>
      <c r="L16" s="47">
        <f>K16*D16</f>
        <v>0</v>
      </c>
    </row>
    <row r="17" spans="1:12" x14ac:dyDescent="0.25">
      <c r="A17" s="46" t="s">
        <v>11</v>
      </c>
      <c r="B17" s="85" t="s">
        <v>178</v>
      </c>
      <c r="C17" s="46" t="s">
        <v>11</v>
      </c>
      <c r="D17" s="47"/>
      <c r="E17" s="86"/>
      <c r="F17" s="47"/>
      <c r="G17" s="86"/>
      <c r="H17" s="47"/>
      <c r="I17" s="47"/>
      <c r="J17" s="47"/>
      <c r="K17" s="47"/>
      <c r="L17" s="47"/>
    </row>
    <row r="18" spans="1:12" x14ac:dyDescent="0.25">
      <c r="A18" s="3" t="s">
        <v>11</v>
      </c>
      <c r="B18" s="81" t="s">
        <v>179</v>
      </c>
      <c r="C18" s="3" t="s">
        <v>11</v>
      </c>
      <c r="D18" s="51"/>
      <c r="E18" s="82"/>
      <c r="F18" s="51">
        <f>SUM(F6:F17)</f>
        <v>0</v>
      </c>
      <c r="G18" s="82"/>
      <c r="H18" s="51">
        <f>SUM(H6:H17)</f>
        <v>0</v>
      </c>
      <c r="I18" s="51"/>
      <c r="J18" s="51">
        <f>SUM(J6:J17)</f>
        <v>0</v>
      </c>
      <c r="K18" s="51"/>
      <c r="L18" s="51">
        <f>SUM(L6:L17)</f>
        <v>403</v>
      </c>
    </row>
    <row r="19" spans="1:12" ht="16.5" x14ac:dyDescent="0.3">
      <c r="A19" s="2" t="s">
        <v>11</v>
      </c>
      <c r="B19" s="79" t="s">
        <v>179</v>
      </c>
      <c r="C19" s="2" t="s">
        <v>11</v>
      </c>
      <c r="D19" s="48"/>
      <c r="E19" s="80"/>
      <c r="F19" s="48">
        <f>F18</f>
        <v>0</v>
      </c>
      <c r="G19" s="80"/>
      <c r="H19" s="48">
        <f>H18</f>
        <v>0</v>
      </c>
      <c r="I19" s="48"/>
      <c r="J19" s="48">
        <f>J18</f>
        <v>0</v>
      </c>
      <c r="K19" s="48"/>
      <c r="L19" s="48">
        <f>L18</f>
        <v>403</v>
      </c>
    </row>
    <row r="20" spans="1:12" x14ac:dyDescent="0.25">
      <c r="A20" s="46" t="s">
        <v>11</v>
      </c>
      <c r="B20" s="85" t="s">
        <v>11</v>
      </c>
      <c r="C20" s="46" t="s">
        <v>11</v>
      </c>
      <c r="D20" s="47"/>
      <c r="E20" s="86"/>
      <c r="F20" s="47"/>
      <c r="G20" s="86"/>
      <c r="H20" s="47"/>
      <c r="I20" s="47"/>
      <c r="J20" s="47"/>
      <c r="K20" s="47"/>
      <c r="L20" s="47"/>
    </row>
    <row r="21" spans="1:12" ht="16.5" x14ac:dyDescent="0.3">
      <c r="A21" s="2" t="s">
        <v>11</v>
      </c>
      <c r="B21" s="79" t="s">
        <v>142</v>
      </c>
      <c r="C21" s="2" t="s">
        <v>11</v>
      </c>
      <c r="D21" s="48"/>
      <c r="E21" s="80"/>
      <c r="F21" s="48"/>
      <c r="G21" s="80"/>
      <c r="H21" s="48"/>
      <c r="I21" s="48"/>
      <c r="J21" s="48"/>
      <c r="K21" s="48"/>
      <c r="L21" s="48"/>
    </row>
    <row r="22" spans="1:12" x14ac:dyDescent="0.25">
      <c r="A22" s="46" t="s">
        <v>11</v>
      </c>
      <c r="B22" s="85" t="s">
        <v>180</v>
      </c>
      <c r="C22" s="46" t="s">
        <v>11</v>
      </c>
      <c r="D22" s="47"/>
      <c r="E22" s="86"/>
      <c r="F22" s="47"/>
      <c r="G22" s="86"/>
      <c r="H22" s="47"/>
      <c r="I22" s="47"/>
      <c r="J22" s="47"/>
      <c r="K22" s="47"/>
      <c r="L22" s="47"/>
    </row>
    <row r="23" spans="1:12" x14ac:dyDescent="0.25">
      <c r="A23" s="52" t="s">
        <v>11</v>
      </c>
      <c r="B23" s="83" t="s">
        <v>181</v>
      </c>
      <c r="C23" s="52" t="s">
        <v>11</v>
      </c>
      <c r="D23" s="53"/>
      <c r="E23" s="84"/>
      <c r="F23" s="53"/>
      <c r="G23" s="84"/>
      <c r="H23" s="53"/>
      <c r="I23" s="53"/>
      <c r="J23" s="53"/>
      <c r="K23" s="53"/>
      <c r="L23" s="53"/>
    </row>
    <row r="24" spans="1:12" x14ac:dyDescent="0.25">
      <c r="A24" s="46" t="s">
        <v>182</v>
      </c>
      <c r="B24" s="85" t="s">
        <v>183</v>
      </c>
      <c r="C24" s="46" t="s">
        <v>160</v>
      </c>
      <c r="D24" s="47">
        <v>1</v>
      </c>
      <c r="E24" s="86">
        <v>0</v>
      </c>
      <c r="F24" s="47">
        <f>E24*D24</f>
        <v>0</v>
      </c>
      <c r="G24" s="86">
        <v>0</v>
      </c>
      <c r="H24" s="47">
        <f>G24*D24</f>
        <v>0</v>
      </c>
      <c r="I24" s="47">
        <f>G24+E24</f>
        <v>0</v>
      </c>
      <c r="J24" s="47">
        <f>H24+F24</f>
        <v>0</v>
      </c>
      <c r="K24" s="47">
        <v>98</v>
      </c>
      <c r="L24" s="47">
        <f>K24*D24</f>
        <v>98</v>
      </c>
    </row>
    <row r="25" spans="1:12" x14ac:dyDescent="0.25">
      <c r="A25" s="46" t="s">
        <v>11</v>
      </c>
      <c r="B25" s="85" t="s">
        <v>184</v>
      </c>
      <c r="C25" s="46" t="s">
        <v>11</v>
      </c>
      <c r="D25" s="47"/>
      <c r="E25" s="86"/>
      <c r="F25" s="47"/>
      <c r="G25" s="86"/>
      <c r="H25" s="47"/>
      <c r="I25" s="47"/>
      <c r="J25" s="47"/>
      <c r="K25" s="47"/>
      <c r="L25" s="47"/>
    </row>
    <row r="26" spans="1:12" x14ac:dyDescent="0.25">
      <c r="A26" s="46" t="s">
        <v>11</v>
      </c>
      <c r="B26" s="85" t="s">
        <v>185</v>
      </c>
      <c r="C26" s="46" t="s">
        <v>11</v>
      </c>
      <c r="D26" s="47"/>
      <c r="E26" s="86"/>
      <c r="F26" s="47"/>
      <c r="G26" s="86"/>
      <c r="H26" s="47"/>
      <c r="I26" s="47"/>
      <c r="J26" s="47"/>
      <c r="K26" s="47"/>
      <c r="L26" s="47"/>
    </row>
    <row r="27" spans="1:12" x14ac:dyDescent="0.25">
      <c r="A27" s="46" t="s">
        <v>11</v>
      </c>
      <c r="B27" s="85" t="s">
        <v>186</v>
      </c>
      <c r="C27" s="46" t="s">
        <v>11</v>
      </c>
      <c r="D27" s="47"/>
      <c r="E27" s="86"/>
      <c r="F27" s="47"/>
      <c r="G27" s="86"/>
      <c r="H27" s="47"/>
      <c r="I27" s="47"/>
      <c r="J27" s="47"/>
      <c r="K27" s="47"/>
      <c r="L27" s="47"/>
    </row>
    <row r="28" spans="1:12" x14ac:dyDescent="0.25">
      <c r="A28" s="46" t="s">
        <v>187</v>
      </c>
      <c r="B28" s="85" t="s">
        <v>188</v>
      </c>
      <c r="C28" s="46" t="s">
        <v>160</v>
      </c>
      <c r="D28" s="47">
        <v>5</v>
      </c>
      <c r="E28" s="86">
        <v>0</v>
      </c>
      <c r="F28" s="47">
        <f>E28*D28</f>
        <v>0</v>
      </c>
      <c r="G28" s="86">
        <v>0</v>
      </c>
      <c r="H28" s="47">
        <f>G28*D28</f>
        <v>0</v>
      </c>
      <c r="I28" s="47">
        <f>G28+E28</f>
        <v>0</v>
      </c>
      <c r="J28" s="47">
        <f>H28+F28</f>
        <v>0</v>
      </c>
      <c r="K28" s="47">
        <v>9</v>
      </c>
      <c r="L28" s="47">
        <f>K28*D28</f>
        <v>45</v>
      </c>
    </row>
    <row r="29" spans="1:12" x14ac:dyDescent="0.25">
      <c r="A29" s="46" t="s">
        <v>11</v>
      </c>
      <c r="B29" s="85" t="s">
        <v>189</v>
      </c>
      <c r="C29" s="46" t="s">
        <v>11</v>
      </c>
      <c r="D29" s="47"/>
      <c r="E29" s="86"/>
      <c r="F29" s="47"/>
      <c r="G29" s="86"/>
      <c r="H29" s="47"/>
      <c r="I29" s="47"/>
      <c r="J29" s="47"/>
      <c r="K29" s="47"/>
      <c r="L29" s="47"/>
    </row>
    <row r="30" spans="1:12" x14ac:dyDescent="0.25">
      <c r="A30" s="46" t="s">
        <v>190</v>
      </c>
      <c r="B30" s="85" t="s">
        <v>191</v>
      </c>
      <c r="C30" s="46" t="s">
        <v>160</v>
      </c>
      <c r="D30" s="47">
        <v>1</v>
      </c>
      <c r="E30" s="86">
        <v>0</v>
      </c>
      <c r="F30" s="47">
        <f>E30*D30</f>
        <v>0</v>
      </c>
      <c r="G30" s="86">
        <v>0</v>
      </c>
      <c r="H30" s="47">
        <f>G30*D30</f>
        <v>0</v>
      </c>
      <c r="I30" s="47">
        <f>G30+E30</f>
        <v>0</v>
      </c>
      <c r="J30" s="47">
        <f>H30+F30</f>
        <v>0</v>
      </c>
      <c r="K30" s="47">
        <v>9</v>
      </c>
      <c r="L30" s="47">
        <f>K30*D30</f>
        <v>9</v>
      </c>
    </row>
    <row r="31" spans="1:12" x14ac:dyDescent="0.25">
      <c r="A31" s="46" t="s">
        <v>11</v>
      </c>
      <c r="B31" s="85" t="s">
        <v>189</v>
      </c>
      <c r="C31" s="46" t="s">
        <v>11</v>
      </c>
      <c r="D31" s="47"/>
      <c r="E31" s="86"/>
      <c r="F31" s="47"/>
      <c r="G31" s="86"/>
      <c r="H31" s="47"/>
      <c r="I31" s="47"/>
      <c r="J31" s="47"/>
      <c r="K31" s="47"/>
      <c r="L31" s="47"/>
    </row>
    <row r="32" spans="1:12" x14ac:dyDescent="0.25">
      <c r="A32" s="52" t="s">
        <v>11</v>
      </c>
      <c r="B32" s="83" t="s">
        <v>163</v>
      </c>
      <c r="C32" s="52" t="s">
        <v>11</v>
      </c>
      <c r="D32" s="53"/>
      <c r="E32" s="84"/>
      <c r="F32" s="53"/>
      <c r="G32" s="84"/>
      <c r="H32" s="53"/>
      <c r="I32" s="53"/>
      <c r="J32" s="53"/>
      <c r="K32" s="53"/>
      <c r="L32" s="53"/>
    </row>
    <row r="33" spans="1:12" x14ac:dyDescent="0.25">
      <c r="A33" s="46" t="s">
        <v>192</v>
      </c>
      <c r="B33" s="85" t="s">
        <v>165</v>
      </c>
      <c r="C33" s="46" t="s">
        <v>160</v>
      </c>
      <c r="D33" s="47">
        <v>2</v>
      </c>
      <c r="E33" s="86">
        <v>0</v>
      </c>
      <c r="F33" s="47">
        <f>E33*D33</f>
        <v>0</v>
      </c>
      <c r="G33" s="86">
        <v>0</v>
      </c>
      <c r="H33" s="47">
        <f>G33*D33</f>
        <v>0</v>
      </c>
      <c r="I33" s="47">
        <f>G33+E33</f>
        <v>0</v>
      </c>
      <c r="J33" s="47">
        <f>H33+F33</f>
        <v>0</v>
      </c>
      <c r="K33" s="47">
        <v>2</v>
      </c>
      <c r="L33" s="47">
        <f>K33*D33</f>
        <v>4</v>
      </c>
    </row>
    <row r="34" spans="1:12" x14ac:dyDescent="0.25">
      <c r="A34" s="46" t="s">
        <v>11</v>
      </c>
      <c r="B34" s="85" t="s">
        <v>193</v>
      </c>
      <c r="C34" s="46" t="s">
        <v>11</v>
      </c>
      <c r="D34" s="47"/>
      <c r="E34" s="86"/>
      <c r="F34" s="47"/>
      <c r="G34" s="86"/>
      <c r="H34" s="47"/>
      <c r="I34" s="47"/>
      <c r="J34" s="47"/>
      <c r="K34" s="47"/>
      <c r="L34" s="47"/>
    </row>
    <row r="35" spans="1:12" x14ac:dyDescent="0.25">
      <c r="A35" s="52" t="s">
        <v>11</v>
      </c>
      <c r="B35" s="83" t="s">
        <v>194</v>
      </c>
      <c r="C35" s="52" t="s">
        <v>11</v>
      </c>
      <c r="D35" s="53"/>
      <c r="E35" s="84"/>
      <c r="F35" s="53"/>
      <c r="G35" s="84"/>
      <c r="H35" s="53"/>
      <c r="I35" s="53"/>
      <c r="J35" s="53"/>
      <c r="K35" s="53"/>
      <c r="L35" s="53"/>
    </row>
    <row r="36" spans="1:12" x14ac:dyDescent="0.25">
      <c r="A36" s="46" t="s">
        <v>195</v>
      </c>
      <c r="B36" s="85" t="s">
        <v>196</v>
      </c>
      <c r="C36" s="46" t="s">
        <v>160</v>
      </c>
      <c r="D36" s="47">
        <v>1</v>
      </c>
      <c r="E36" s="86">
        <v>0</v>
      </c>
      <c r="F36" s="47">
        <f>E36*D36</f>
        <v>0</v>
      </c>
      <c r="G36" s="86">
        <v>0</v>
      </c>
      <c r="H36" s="47">
        <f>G36*D36</f>
        <v>0</v>
      </c>
      <c r="I36" s="47">
        <f>G36+E36</f>
        <v>0</v>
      </c>
      <c r="J36" s="47">
        <f>H36+F36</f>
        <v>0</v>
      </c>
      <c r="K36" s="47">
        <v>1</v>
      </c>
      <c r="L36" s="47">
        <f>K36*D36</f>
        <v>1</v>
      </c>
    </row>
    <row r="37" spans="1:12" x14ac:dyDescent="0.25">
      <c r="A37" s="52" t="s">
        <v>11</v>
      </c>
      <c r="B37" s="83" t="s">
        <v>166</v>
      </c>
      <c r="C37" s="52" t="s">
        <v>11</v>
      </c>
      <c r="D37" s="53"/>
      <c r="E37" s="84"/>
      <c r="F37" s="53"/>
      <c r="G37" s="84"/>
      <c r="H37" s="53"/>
      <c r="I37" s="53"/>
      <c r="J37" s="53"/>
      <c r="K37" s="53"/>
      <c r="L37" s="53"/>
    </row>
    <row r="38" spans="1:12" x14ac:dyDescent="0.25">
      <c r="A38" s="46" t="s">
        <v>197</v>
      </c>
      <c r="B38" s="85" t="s">
        <v>198</v>
      </c>
      <c r="C38" s="46" t="s">
        <v>169</v>
      </c>
      <c r="D38" s="47">
        <v>52</v>
      </c>
      <c r="E38" s="86">
        <v>0</v>
      </c>
      <c r="F38" s="47">
        <f>E38*D38</f>
        <v>0</v>
      </c>
      <c r="G38" s="86">
        <v>0</v>
      </c>
      <c r="H38" s="47">
        <f>G38*D38</f>
        <v>0</v>
      </c>
      <c r="I38" s="47">
        <f>G38+E38</f>
        <v>0</v>
      </c>
      <c r="J38" s="47">
        <f>H38+F38</f>
        <v>0</v>
      </c>
      <c r="K38" s="47">
        <v>2</v>
      </c>
      <c r="L38" s="47">
        <f>K38*D38</f>
        <v>104</v>
      </c>
    </row>
    <row r="39" spans="1:12" x14ac:dyDescent="0.25">
      <c r="A39" s="46" t="s">
        <v>199</v>
      </c>
      <c r="B39" s="85" t="s">
        <v>200</v>
      </c>
      <c r="C39" s="46" t="s">
        <v>169</v>
      </c>
      <c r="D39" s="47">
        <v>15</v>
      </c>
      <c r="E39" s="86">
        <v>0</v>
      </c>
      <c r="F39" s="47">
        <f>E39*D39</f>
        <v>0</v>
      </c>
      <c r="G39" s="86">
        <v>0</v>
      </c>
      <c r="H39" s="47">
        <f>G39*D39</f>
        <v>0</v>
      </c>
      <c r="I39" s="47">
        <f>G39+E39</f>
        <v>0</v>
      </c>
      <c r="J39" s="47">
        <f>H39+F39</f>
        <v>0</v>
      </c>
      <c r="K39" s="47">
        <v>2</v>
      </c>
      <c r="L39" s="47">
        <f>K39*D39</f>
        <v>30</v>
      </c>
    </row>
    <row r="40" spans="1:12" x14ac:dyDescent="0.25">
      <c r="A40" s="52" t="s">
        <v>11</v>
      </c>
      <c r="B40" s="83" t="s">
        <v>201</v>
      </c>
      <c r="C40" s="52" t="s">
        <v>11</v>
      </c>
      <c r="D40" s="53"/>
      <c r="E40" s="84"/>
      <c r="F40" s="53"/>
      <c r="G40" s="84"/>
      <c r="H40" s="53"/>
      <c r="I40" s="53"/>
      <c r="J40" s="53"/>
      <c r="K40" s="53"/>
      <c r="L40" s="53"/>
    </row>
    <row r="41" spans="1:12" x14ac:dyDescent="0.25">
      <c r="A41" s="46" t="s">
        <v>202</v>
      </c>
      <c r="B41" s="85" t="s">
        <v>203</v>
      </c>
      <c r="C41" s="46" t="s">
        <v>204</v>
      </c>
      <c r="D41" s="47">
        <v>30</v>
      </c>
      <c r="E41" s="86">
        <v>0</v>
      </c>
      <c r="F41" s="47">
        <f>E41*D41</f>
        <v>0</v>
      </c>
      <c r="G41" s="86">
        <v>0</v>
      </c>
      <c r="H41" s="47">
        <f>G41*D41</f>
        <v>0</v>
      </c>
      <c r="I41" s="47">
        <f>G41+E41</f>
        <v>0</v>
      </c>
      <c r="J41" s="47">
        <f>H41+F41</f>
        <v>0</v>
      </c>
      <c r="K41" s="47">
        <v>1</v>
      </c>
      <c r="L41" s="47">
        <f>K41*D41</f>
        <v>30</v>
      </c>
    </row>
    <row r="42" spans="1:12" x14ac:dyDescent="0.25">
      <c r="A42" s="46" t="s">
        <v>11</v>
      </c>
      <c r="B42" s="85" t="s">
        <v>205</v>
      </c>
      <c r="C42" s="46" t="s">
        <v>11</v>
      </c>
      <c r="D42" s="47"/>
      <c r="E42" s="86"/>
      <c r="F42" s="47"/>
      <c r="G42" s="86"/>
      <c r="H42" s="47"/>
      <c r="I42" s="47"/>
      <c r="J42" s="47"/>
      <c r="K42" s="47"/>
      <c r="L42" s="47"/>
    </row>
    <row r="43" spans="1:12" x14ac:dyDescent="0.25">
      <c r="A43" s="52" t="s">
        <v>11</v>
      </c>
      <c r="B43" s="83" t="s">
        <v>206</v>
      </c>
      <c r="C43" s="52" t="s">
        <v>11</v>
      </c>
      <c r="D43" s="53"/>
      <c r="E43" s="84"/>
      <c r="F43" s="53"/>
      <c r="G43" s="84"/>
      <c r="H43" s="53"/>
      <c r="I43" s="53"/>
      <c r="J43" s="53"/>
      <c r="K43" s="53"/>
      <c r="L43" s="53"/>
    </row>
    <row r="44" spans="1:12" x14ac:dyDescent="0.25">
      <c r="A44" s="46" t="s">
        <v>207</v>
      </c>
      <c r="B44" s="85" t="s">
        <v>208</v>
      </c>
      <c r="C44" s="46" t="s">
        <v>160</v>
      </c>
      <c r="D44" s="47">
        <v>6</v>
      </c>
      <c r="E44" s="86">
        <v>0</v>
      </c>
      <c r="F44" s="47">
        <f>E44*D44</f>
        <v>0</v>
      </c>
      <c r="G44" s="86">
        <v>0</v>
      </c>
      <c r="H44" s="47">
        <f>G44*D44</f>
        <v>0</v>
      </c>
      <c r="I44" s="47">
        <f>G44+E44</f>
        <v>0</v>
      </c>
      <c r="J44" s="47">
        <f>H44+F44</f>
        <v>0</v>
      </c>
      <c r="K44" s="47">
        <v>1</v>
      </c>
      <c r="L44" s="47">
        <f>K44*D44</f>
        <v>6</v>
      </c>
    </row>
    <row r="45" spans="1:12" x14ac:dyDescent="0.25">
      <c r="A45" s="46" t="s">
        <v>11</v>
      </c>
      <c r="B45" s="85" t="s">
        <v>209</v>
      </c>
      <c r="C45" s="46" t="s">
        <v>11</v>
      </c>
      <c r="D45" s="47"/>
      <c r="E45" s="86"/>
      <c r="F45" s="47"/>
      <c r="G45" s="86"/>
      <c r="H45" s="47"/>
      <c r="I45" s="47"/>
      <c r="J45" s="47"/>
      <c r="K45" s="47"/>
      <c r="L45" s="47"/>
    </row>
    <row r="46" spans="1:12" x14ac:dyDescent="0.25">
      <c r="A46" s="52" t="s">
        <v>11</v>
      </c>
      <c r="B46" s="83" t="s">
        <v>210</v>
      </c>
      <c r="C46" s="52" t="s">
        <v>11</v>
      </c>
      <c r="D46" s="53"/>
      <c r="E46" s="84"/>
      <c r="F46" s="53"/>
      <c r="G46" s="84"/>
      <c r="H46" s="53"/>
      <c r="I46" s="53"/>
      <c r="J46" s="53"/>
      <c r="K46" s="53"/>
      <c r="L46" s="53"/>
    </row>
    <row r="47" spans="1:12" x14ac:dyDescent="0.25">
      <c r="A47" s="46" t="s">
        <v>211</v>
      </c>
      <c r="B47" s="85" t="s">
        <v>212</v>
      </c>
      <c r="C47" s="46" t="s">
        <v>204</v>
      </c>
      <c r="D47" s="47">
        <v>3</v>
      </c>
      <c r="E47" s="86">
        <v>0</v>
      </c>
      <c r="F47" s="47">
        <f>E47*D47</f>
        <v>0</v>
      </c>
      <c r="G47" s="86">
        <v>0</v>
      </c>
      <c r="H47" s="47">
        <f>G47*D47</f>
        <v>0</v>
      </c>
      <c r="I47" s="47">
        <f>G47+E47</f>
        <v>0</v>
      </c>
      <c r="J47" s="47">
        <f>H47+F47</f>
        <v>0</v>
      </c>
      <c r="K47" s="47">
        <v>1</v>
      </c>
      <c r="L47" s="47">
        <f>K47*D47</f>
        <v>3</v>
      </c>
    </row>
    <row r="48" spans="1:12" x14ac:dyDescent="0.25">
      <c r="A48" s="52" t="s">
        <v>11</v>
      </c>
      <c r="B48" s="83" t="s">
        <v>213</v>
      </c>
      <c r="C48" s="52" t="s">
        <v>11</v>
      </c>
      <c r="D48" s="53"/>
      <c r="E48" s="84"/>
      <c r="F48" s="53"/>
      <c r="G48" s="84"/>
      <c r="H48" s="53"/>
      <c r="I48" s="53"/>
      <c r="J48" s="53"/>
      <c r="K48" s="53"/>
      <c r="L48" s="53"/>
    </row>
    <row r="49" spans="1:12" x14ac:dyDescent="0.25">
      <c r="A49" s="46" t="s">
        <v>214</v>
      </c>
      <c r="B49" s="85" t="s">
        <v>215</v>
      </c>
      <c r="C49" s="46" t="s">
        <v>160</v>
      </c>
      <c r="D49" s="47">
        <v>2</v>
      </c>
      <c r="E49" s="86">
        <v>0</v>
      </c>
      <c r="F49" s="47">
        <f>E49*D49</f>
        <v>0</v>
      </c>
      <c r="G49" s="86">
        <v>0</v>
      </c>
      <c r="H49" s="47">
        <f>G49*D49</f>
        <v>0</v>
      </c>
      <c r="I49" s="47">
        <f>G49+E49</f>
        <v>0</v>
      </c>
      <c r="J49" s="47">
        <f>H49+F49</f>
        <v>0</v>
      </c>
      <c r="K49" s="47">
        <v>15</v>
      </c>
      <c r="L49" s="47">
        <f>K49*D49</f>
        <v>30</v>
      </c>
    </row>
    <row r="50" spans="1:12" ht="16.5" x14ac:dyDescent="0.3">
      <c r="A50" s="2" t="s">
        <v>11</v>
      </c>
      <c r="B50" s="79" t="s">
        <v>216</v>
      </c>
      <c r="C50" s="2" t="s">
        <v>11</v>
      </c>
      <c r="D50" s="48"/>
      <c r="E50" s="80"/>
      <c r="F50" s="48">
        <f>SUM(F24:F49)</f>
        <v>0</v>
      </c>
      <c r="G50" s="80"/>
      <c r="H50" s="48">
        <f>SUM(H24:H49)</f>
        <v>0</v>
      </c>
      <c r="I50" s="48"/>
      <c r="J50" s="48">
        <f>SUM(J24:J49)</f>
        <v>0</v>
      </c>
      <c r="K50" s="48"/>
      <c r="L50" s="48">
        <f>SUM(L24:L49)</f>
        <v>360</v>
      </c>
    </row>
    <row r="51" spans="1:12" x14ac:dyDescent="0.25">
      <c r="A51" s="46" t="s">
        <v>11</v>
      </c>
      <c r="B51" s="85" t="s">
        <v>11</v>
      </c>
      <c r="C51" s="46" t="s">
        <v>11</v>
      </c>
      <c r="D51" s="47"/>
      <c r="E51" s="86"/>
      <c r="F51" s="47"/>
      <c r="G51" s="86"/>
      <c r="H51" s="47"/>
      <c r="I51" s="47"/>
      <c r="J51" s="47"/>
      <c r="K51" s="47"/>
      <c r="L51" s="47"/>
    </row>
    <row r="52" spans="1:12" ht="16.5" x14ac:dyDescent="0.3">
      <c r="A52" s="2" t="s">
        <v>11</v>
      </c>
      <c r="B52" s="79" t="s">
        <v>143</v>
      </c>
      <c r="C52" s="2" t="s">
        <v>11</v>
      </c>
      <c r="D52" s="48"/>
      <c r="E52" s="80"/>
      <c r="F52" s="48"/>
      <c r="G52" s="80"/>
      <c r="H52" s="48"/>
      <c r="I52" s="48"/>
      <c r="J52" s="48"/>
      <c r="K52" s="48"/>
      <c r="L52" s="48"/>
    </row>
    <row r="53" spans="1:12" x14ac:dyDescent="0.25">
      <c r="A53" s="46" t="s">
        <v>11</v>
      </c>
      <c r="B53" s="85" t="s">
        <v>217</v>
      </c>
      <c r="C53" s="46" t="s">
        <v>11</v>
      </c>
      <c r="D53" s="47"/>
      <c r="E53" s="86"/>
      <c r="F53" s="47"/>
      <c r="G53" s="86"/>
      <c r="H53" s="47"/>
      <c r="I53" s="47"/>
      <c r="J53" s="47"/>
      <c r="K53" s="47"/>
      <c r="L53" s="47"/>
    </row>
    <row r="54" spans="1:12" x14ac:dyDescent="0.25">
      <c r="A54" s="52" t="s">
        <v>11</v>
      </c>
      <c r="B54" s="83" t="s">
        <v>218</v>
      </c>
      <c r="C54" s="52" t="s">
        <v>11</v>
      </c>
      <c r="D54" s="53"/>
      <c r="E54" s="84"/>
      <c r="F54" s="53"/>
      <c r="G54" s="84"/>
      <c r="H54" s="53"/>
      <c r="I54" s="53"/>
      <c r="J54" s="53"/>
      <c r="K54" s="53"/>
      <c r="L54" s="53"/>
    </row>
    <row r="55" spans="1:12" x14ac:dyDescent="0.25">
      <c r="A55" s="46" t="s">
        <v>219</v>
      </c>
      <c r="B55" s="85" t="s">
        <v>220</v>
      </c>
      <c r="C55" s="46" t="s">
        <v>160</v>
      </c>
      <c r="D55" s="47">
        <v>1</v>
      </c>
      <c r="E55" s="86">
        <v>0</v>
      </c>
      <c r="F55" s="47">
        <f>E55*D55</f>
        <v>0</v>
      </c>
      <c r="G55" s="86">
        <v>0</v>
      </c>
      <c r="H55" s="47">
        <f>G55*D55</f>
        <v>0</v>
      </c>
      <c r="I55" s="47">
        <f>G55+E55</f>
        <v>0</v>
      </c>
      <c r="J55" s="47">
        <f>H55+F55</f>
        <v>0</v>
      </c>
      <c r="K55" s="47">
        <v>41</v>
      </c>
      <c r="L55" s="47">
        <f>K55*D55</f>
        <v>41</v>
      </c>
    </row>
    <row r="56" spans="1:12" x14ac:dyDescent="0.25">
      <c r="A56" s="46" t="s">
        <v>11</v>
      </c>
      <c r="B56" s="85" t="s">
        <v>184</v>
      </c>
      <c r="C56" s="46" t="s">
        <v>11</v>
      </c>
      <c r="D56" s="47"/>
      <c r="E56" s="86"/>
      <c r="F56" s="47"/>
      <c r="G56" s="86"/>
      <c r="H56" s="47"/>
      <c r="I56" s="47"/>
      <c r="J56" s="47"/>
      <c r="K56" s="47"/>
      <c r="L56" s="47"/>
    </row>
    <row r="57" spans="1:12" x14ac:dyDescent="0.25">
      <c r="A57" s="46" t="s">
        <v>11</v>
      </c>
      <c r="B57" s="85" t="s">
        <v>221</v>
      </c>
      <c r="C57" s="46" t="s">
        <v>11</v>
      </c>
      <c r="D57" s="47"/>
      <c r="E57" s="86"/>
      <c r="F57" s="47"/>
      <c r="G57" s="86"/>
      <c r="H57" s="47"/>
      <c r="I57" s="47"/>
      <c r="J57" s="47"/>
      <c r="K57" s="47"/>
      <c r="L57" s="47"/>
    </row>
    <row r="58" spans="1:12" x14ac:dyDescent="0.25">
      <c r="A58" s="46" t="s">
        <v>11</v>
      </c>
      <c r="B58" s="85" t="s">
        <v>185</v>
      </c>
      <c r="C58" s="46" t="s">
        <v>11</v>
      </c>
      <c r="D58" s="47"/>
      <c r="E58" s="86"/>
      <c r="F58" s="47"/>
      <c r="G58" s="86"/>
      <c r="H58" s="47"/>
      <c r="I58" s="47"/>
      <c r="J58" s="47"/>
      <c r="K58" s="47"/>
      <c r="L58" s="47"/>
    </row>
    <row r="59" spans="1:12" x14ac:dyDescent="0.25">
      <c r="A59" s="46" t="s">
        <v>11</v>
      </c>
      <c r="B59" s="85" t="s">
        <v>186</v>
      </c>
      <c r="C59" s="46" t="s">
        <v>11</v>
      </c>
      <c r="D59" s="47"/>
      <c r="E59" s="86"/>
      <c r="F59" s="47"/>
      <c r="G59" s="86"/>
      <c r="H59" s="47"/>
      <c r="I59" s="47"/>
      <c r="J59" s="47"/>
      <c r="K59" s="47"/>
      <c r="L59" s="47"/>
    </row>
    <row r="60" spans="1:12" x14ac:dyDescent="0.25">
      <c r="A60" s="46" t="s">
        <v>222</v>
      </c>
      <c r="B60" s="85" t="s">
        <v>191</v>
      </c>
      <c r="C60" s="46" t="s">
        <v>160</v>
      </c>
      <c r="D60" s="47">
        <v>1</v>
      </c>
      <c r="E60" s="86">
        <v>0</v>
      </c>
      <c r="F60" s="47">
        <f>E60*D60</f>
        <v>0</v>
      </c>
      <c r="G60" s="86">
        <v>0</v>
      </c>
      <c r="H60" s="47">
        <f>G60*D60</f>
        <v>0</v>
      </c>
      <c r="I60" s="47">
        <f>G60+E60</f>
        <v>0</v>
      </c>
      <c r="J60" s="47">
        <f>H60+F60</f>
        <v>0</v>
      </c>
      <c r="K60" s="47">
        <v>9</v>
      </c>
      <c r="L60" s="47">
        <f>K60*D60</f>
        <v>9</v>
      </c>
    </row>
    <row r="61" spans="1:12" x14ac:dyDescent="0.25">
      <c r="A61" s="46" t="s">
        <v>11</v>
      </c>
      <c r="B61" s="85" t="s">
        <v>189</v>
      </c>
      <c r="C61" s="46" t="s">
        <v>11</v>
      </c>
      <c r="D61" s="47"/>
      <c r="E61" s="86"/>
      <c r="F61" s="47"/>
      <c r="G61" s="86"/>
      <c r="H61" s="47"/>
      <c r="I61" s="47"/>
      <c r="J61" s="47"/>
      <c r="K61" s="47"/>
      <c r="L61" s="47"/>
    </row>
    <row r="62" spans="1:12" x14ac:dyDescent="0.25">
      <c r="A62" s="52" t="s">
        <v>11</v>
      </c>
      <c r="B62" s="83" t="s">
        <v>166</v>
      </c>
      <c r="C62" s="52" t="s">
        <v>11</v>
      </c>
      <c r="D62" s="53"/>
      <c r="E62" s="84"/>
      <c r="F62" s="53"/>
      <c r="G62" s="84"/>
      <c r="H62" s="53"/>
      <c r="I62" s="53"/>
      <c r="J62" s="53"/>
      <c r="K62" s="53"/>
      <c r="L62" s="53"/>
    </row>
    <row r="63" spans="1:12" x14ac:dyDescent="0.25">
      <c r="A63" s="46" t="s">
        <v>223</v>
      </c>
      <c r="B63" s="85" t="s">
        <v>198</v>
      </c>
      <c r="C63" s="46" t="s">
        <v>169</v>
      </c>
      <c r="D63" s="47">
        <v>10</v>
      </c>
      <c r="E63" s="86">
        <v>0</v>
      </c>
      <c r="F63" s="47">
        <f>E63*D63</f>
        <v>0</v>
      </c>
      <c r="G63" s="86">
        <v>0</v>
      </c>
      <c r="H63" s="47">
        <f>G63*D63</f>
        <v>0</v>
      </c>
      <c r="I63" s="47">
        <f>G63+E63</f>
        <v>0</v>
      </c>
      <c r="J63" s="47">
        <f>H63+F63</f>
        <v>0</v>
      </c>
      <c r="K63" s="47">
        <v>2</v>
      </c>
      <c r="L63" s="47">
        <f>K63*D63</f>
        <v>20</v>
      </c>
    </row>
    <row r="64" spans="1:12" x14ac:dyDescent="0.25">
      <c r="A64" s="52" t="s">
        <v>11</v>
      </c>
      <c r="B64" s="83" t="s">
        <v>201</v>
      </c>
      <c r="C64" s="52" t="s">
        <v>11</v>
      </c>
      <c r="D64" s="53"/>
      <c r="E64" s="84"/>
      <c r="F64" s="53"/>
      <c r="G64" s="84"/>
      <c r="H64" s="53"/>
      <c r="I64" s="53"/>
      <c r="J64" s="53"/>
      <c r="K64" s="53"/>
      <c r="L64" s="53"/>
    </row>
    <row r="65" spans="1:12" x14ac:dyDescent="0.25">
      <c r="A65" s="46" t="s">
        <v>224</v>
      </c>
      <c r="B65" s="85" t="s">
        <v>203</v>
      </c>
      <c r="C65" s="46" t="s">
        <v>204</v>
      </c>
      <c r="D65" s="47">
        <v>10</v>
      </c>
      <c r="E65" s="86">
        <v>0</v>
      </c>
      <c r="F65" s="47">
        <f>E65*D65</f>
        <v>0</v>
      </c>
      <c r="G65" s="86">
        <v>0</v>
      </c>
      <c r="H65" s="47">
        <f>G65*D65</f>
        <v>0</v>
      </c>
      <c r="I65" s="47">
        <f>G65+E65</f>
        <v>0</v>
      </c>
      <c r="J65" s="47">
        <f>H65+F65</f>
        <v>0</v>
      </c>
      <c r="K65" s="47">
        <v>1</v>
      </c>
      <c r="L65" s="47">
        <f>K65*D65</f>
        <v>10</v>
      </c>
    </row>
    <row r="66" spans="1:12" x14ac:dyDescent="0.25">
      <c r="A66" s="52" t="s">
        <v>11</v>
      </c>
      <c r="B66" s="83" t="s">
        <v>206</v>
      </c>
      <c r="C66" s="52" t="s">
        <v>11</v>
      </c>
      <c r="D66" s="53"/>
      <c r="E66" s="84"/>
      <c r="F66" s="53"/>
      <c r="G66" s="84"/>
      <c r="H66" s="53"/>
      <c r="I66" s="53"/>
      <c r="J66" s="53"/>
      <c r="K66" s="53"/>
      <c r="L66" s="53"/>
    </row>
    <row r="67" spans="1:12" x14ac:dyDescent="0.25">
      <c r="A67" s="46" t="s">
        <v>225</v>
      </c>
      <c r="B67" s="85" t="s">
        <v>208</v>
      </c>
      <c r="C67" s="46" t="s">
        <v>160</v>
      </c>
      <c r="D67" s="47">
        <v>1</v>
      </c>
      <c r="E67" s="86">
        <v>0</v>
      </c>
      <c r="F67" s="47">
        <f>E67*D67</f>
        <v>0</v>
      </c>
      <c r="G67" s="86">
        <v>0</v>
      </c>
      <c r="H67" s="47">
        <f>G67*D67</f>
        <v>0</v>
      </c>
      <c r="I67" s="47">
        <f>G67+E67</f>
        <v>0</v>
      </c>
      <c r="J67" s="47">
        <f>H67+F67</f>
        <v>0</v>
      </c>
      <c r="K67" s="47">
        <v>1</v>
      </c>
      <c r="L67" s="47">
        <f>K67*D67</f>
        <v>1</v>
      </c>
    </row>
    <row r="68" spans="1:12" x14ac:dyDescent="0.25">
      <c r="A68" s="46" t="s">
        <v>11</v>
      </c>
      <c r="B68" s="85" t="s">
        <v>209</v>
      </c>
      <c r="C68" s="46" t="s">
        <v>11</v>
      </c>
      <c r="D68" s="47"/>
      <c r="E68" s="86"/>
      <c r="F68" s="47"/>
      <c r="G68" s="86"/>
      <c r="H68" s="47"/>
      <c r="I68" s="47"/>
      <c r="J68" s="47"/>
      <c r="K68" s="47"/>
      <c r="L68" s="47"/>
    </row>
    <row r="69" spans="1:12" x14ac:dyDescent="0.25">
      <c r="A69" s="52" t="s">
        <v>11</v>
      </c>
      <c r="B69" s="83" t="s">
        <v>213</v>
      </c>
      <c r="C69" s="52" t="s">
        <v>11</v>
      </c>
      <c r="D69" s="53"/>
      <c r="E69" s="84"/>
      <c r="F69" s="53"/>
      <c r="G69" s="84"/>
      <c r="H69" s="53"/>
      <c r="I69" s="53"/>
      <c r="J69" s="53"/>
      <c r="K69" s="53"/>
      <c r="L69" s="53"/>
    </row>
    <row r="70" spans="1:12" x14ac:dyDescent="0.25">
      <c r="A70" s="46" t="s">
        <v>226</v>
      </c>
      <c r="B70" s="85" t="s">
        <v>227</v>
      </c>
      <c r="C70" s="46" t="s">
        <v>228</v>
      </c>
      <c r="D70" s="47">
        <v>1</v>
      </c>
      <c r="E70" s="86">
        <v>0</v>
      </c>
      <c r="F70" s="47">
        <f>E70*D70</f>
        <v>0</v>
      </c>
      <c r="G70" s="86">
        <v>0</v>
      </c>
      <c r="H70" s="47">
        <f>G70*D70</f>
        <v>0</v>
      </c>
      <c r="I70" s="47">
        <f>G70+E70</f>
        <v>0</v>
      </c>
      <c r="J70" s="47">
        <f>H70+F70</f>
        <v>0</v>
      </c>
      <c r="K70" s="47">
        <v>20</v>
      </c>
      <c r="L70" s="47">
        <f>K70*D70</f>
        <v>20</v>
      </c>
    </row>
    <row r="71" spans="1:12" ht="16.5" x14ac:dyDescent="0.3">
      <c r="A71" s="2" t="s">
        <v>11</v>
      </c>
      <c r="B71" s="79" t="s">
        <v>229</v>
      </c>
      <c r="C71" s="2" t="s">
        <v>11</v>
      </c>
      <c r="D71" s="48"/>
      <c r="E71" s="80"/>
      <c r="F71" s="48">
        <f>SUM(F55:F70)</f>
        <v>0</v>
      </c>
      <c r="G71" s="80"/>
      <c r="H71" s="48">
        <f>SUM(H55:H70)</f>
        <v>0</v>
      </c>
      <c r="I71" s="48"/>
      <c r="J71" s="48">
        <f>SUM(J55:J70)</f>
        <v>0</v>
      </c>
      <c r="K71" s="48"/>
      <c r="L71" s="48">
        <f>SUM(L55:L70)</f>
        <v>101</v>
      </c>
    </row>
    <row r="72" spans="1:12" x14ac:dyDescent="0.25">
      <c r="A72" s="46" t="s">
        <v>11</v>
      </c>
      <c r="B72" s="85" t="s">
        <v>11</v>
      </c>
      <c r="C72" s="46" t="s">
        <v>11</v>
      </c>
      <c r="D72" s="47"/>
      <c r="E72" s="86"/>
      <c r="F72" s="47"/>
      <c r="G72" s="86"/>
      <c r="H72" s="47"/>
      <c r="I72" s="47"/>
      <c r="J72" s="47"/>
      <c r="K72" s="47"/>
      <c r="L72" s="47"/>
    </row>
    <row r="73" spans="1:12" ht="16.5" x14ac:dyDescent="0.3">
      <c r="A73" s="2" t="s">
        <v>11</v>
      </c>
      <c r="B73" s="79" t="s">
        <v>144</v>
      </c>
      <c r="C73" s="2" t="s">
        <v>11</v>
      </c>
      <c r="D73" s="48"/>
      <c r="E73" s="80"/>
      <c r="F73" s="48"/>
      <c r="G73" s="80"/>
      <c r="H73" s="48"/>
      <c r="I73" s="48"/>
      <c r="J73" s="48"/>
      <c r="K73" s="48"/>
      <c r="L73" s="48"/>
    </row>
    <row r="74" spans="1:12" x14ac:dyDescent="0.25">
      <c r="A74" s="52" t="s">
        <v>11</v>
      </c>
      <c r="B74" s="83" t="s">
        <v>174</v>
      </c>
      <c r="C74" s="52" t="s">
        <v>11</v>
      </c>
      <c r="D74" s="53"/>
      <c r="E74" s="84"/>
      <c r="F74" s="53"/>
      <c r="G74" s="84"/>
      <c r="H74" s="53"/>
      <c r="I74" s="53"/>
      <c r="J74" s="53"/>
      <c r="K74" s="53"/>
      <c r="L74" s="53"/>
    </row>
    <row r="75" spans="1:12" x14ac:dyDescent="0.25">
      <c r="A75" s="46" t="s">
        <v>230</v>
      </c>
      <c r="B75" s="85" t="s">
        <v>231</v>
      </c>
      <c r="C75" s="46" t="s">
        <v>228</v>
      </c>
      <c r="D75" s="47">
        <v>1</v>
      </c>
      <c r="E75" s="86">
        <v>0</v>
      </c>
      <c r="F75" s="47">
        <f>E75*D75</f>
        <v>0</v>
      </c>
      <c r="G75" s="86">
        <v>0</v>
      </c>
      <c r="H75" s="47">
        <f>G75*D75</f>
        <v>0</v>
      </c>
      <c r="I75" s="47">
        <f>G75+E75</f>
        <v>0</v>
      </c>
      <c r="J75" s="47">
        <f>H75+F75</f>
        <v>0</v>
      </c>
      <c r="K75" s="47">
        <v>0</v>
      </c>
      <c r="L75" s="47">
        <v>0</v>
      </c>
    </row>
    <row r="76" spans="1:12" x14ac:dyDescent="0.25">
      <c r="A76" s="46" t="s">
        <v>232</v>
      </c>
      <c r="B76" s="85" t="s">
        <v>233</v>
      </c>
      <c r="C76" s="46" t="s">
        <v>177</v>
      </c>
      <c r="D76" s="47">
        <v>6</v>
      </c>
      <c r="E76" s="86">
        <v>0</v>
      </c>
      <c r="F76" s="47">
        <f t="shared" ref="F76:F90" si="0">E76*D76</f>
        <v>0</v>
      </c>
      <c r="G76" s="86">
        <v>0</v>
      </c>
      <c r="H76" s="47">
        <f t="shared" ref="H76:H90" si="1">G76*D76</f>
        <v>0</v>
      </c>
      <c r="I76" s="47">
        <f t="shared" ref="I76:J90" si="2">G76+E76</f>
        <v>0</v>
      </c>
      <c r="J76" s="47">
        <f t="shared" si="2"/>
        <v>0</v>
      </c>
      <c r="K76" s="47">
        <v>0</v>
      </c>
      <c r="L76" s="47">
        <v>0</v>
      </c>
    </row>
    <row r="77" spans="1:12" x14ac:dyDescent="0.25">
      <c r="A77" s="46" t="s">
        <v>234</v>
      </c>
      <c r="B77" s="85" t="s">
        <v>235</v>
      </c>
      <c r="C77" s="46" t="s">
        <v>160</v>
      </c>
      <c r="D77" s="47">
        <v>1</v>
      </c>
      <c r="E77" s="86">
        <v>0</v>
      </c>
      <c r="F77" s="47">
        <f t="shared" si="0"/>
        <v>0</v>
      </c>
      <c r="G77" s="86">
        <v>0</v>
      </c>
      <c r="H77" s="47">
        <f t="shared" si="1"/>
        <v>0</v>
      </c>
      <c r="I77" s="47">
        <f t="shared" si="2"/>
        <v>0</v>
      </c>
      <c r="J77" s="47">
        <f t="shared" si="2"/>
        <v>0</v>
      </c>
      <c r="K77" s="47">
        <v>0</v>
      </c>
      <c r="L77" s="47">
        <v>0</v>
      </c>
    </row>
    <row r="78" spans="1:12" x14ac:dyDescent="0.25">
      <c r="A78" s="46" t="s">
        <v>236</v>
      </c>
      <c r="B78" s="85" t="s">
        <v>237</v>
      </c>
      <c r="C78" s="46" t="s">
        <v>228</v>
      </c>
      <c r="D78" s="47">
        <v>1</v>
      </c>
      <c r="E78" s="86">
        <v>0</v>
      </c>
      <c r="F78" s="47">
        <f t="shared" si="0"/>
        <v>0</v>
      </c>
      <c r="G78" s="86">
        <v>0</v>
      </c>
      <c r="H78" s="47">
        <f t="shared" si="1"/>
        <v>0</v>
      </c>
      <c r="I78" s="47">
        <f t="shared" si="2"/>
        <v>0</v>
      </c>
      <c r="J78" s="47">
        <f t="shared" si="2"/>
        <v>0</v>
      </c>
      <c r="K78" s="47">
        <v>0</v>
      </c>
      <c r="L78" s="47">
        <v>0</v>
      </c>
    </row>
    <row r="79" spans="1:12" x14ac:dyDescent="0.25">
      <c r="A79" s="46" t="s">
        <v>238</v>
      </c>
      <c r="B79" s="85" t="s">
        <v>239</v>
      </c>
      <c r="C79" s="46" t="s">
        <v>228</v>
      </c>
      <c r="D79" s="47">
        <v>1</v>
      </c>
      <c r="E79" s="86">
        <v>0</v>
      </c>
      <c r="F79" s="47">
        <f t="shared" si="0"/>
        <v>0</v>
      </c>
      <c r="G79" s="86">
        <v>0</v>
      </c>
      <c r="H79" s="47">
        <f t="shared" si="1"/>
        <v>0</v>
      </c>
      <c r="I79" s="47">
        <f t="shared" si="2"/>
        <v>0</v>
      </c>
      <c r="J79" s="47">
        <f t="shared" si="2"/>
        <v>0</v>
      </c>
      <c r="K79" s="47">
        <v>0</v>
      </c>
      <c r="L79" s="47">
        <v>0</v>
      </c>
    </row>
    <row r="80" spans="1:12" x14ac:dyDescent="0.25">
      <c r="A80" s="46" t="s">
        <v>240</v>
      </c>
      <c r="B80" s="85" t="s">
        <v>241</v>
      </c>
      <c r="C80" s="46" t="s">
        <v>228</v>
      </c>
      <c r="D80" s="47">
        <v>1</v>
      </c>
      <c r="E80" s="86">
        <v>0</v>
      </c>
      <c r="F80" s="47">
        <f t="shared" si="0"/>
        <v>0</v>
      </c>
      <c r="G80" s="86">
        <v>0</v>
      </c>
      <c r="H80" s="47">
        <f t="shared" si="1"/>
        <v>0</v>
      </c>
      <c r="I80" s="47">
        <f t="shared" si="2"/>
        <v>0</v>
      </c>
      <c r="J80" s="47">
        <f t="shared" si="2"/>
        <v>0</v>
      </c>
      <c r="K80" s="47">
        <v>0</v>
      </c>
      <c r="L80" s="47">
        <v>0</v>
      </c>
    </row>
    <row r="81" spans="1:13" x14ac:dyDescent="0.25">
      <c r="A81" s="46" t="s">
        <v>242</v>
      </c>
      <c r="B81" s="85" t="s">
        <v>243</v>
      </c>
      <c r="C81" s="46" t="s">
        <v>160</v>
      </c>
      <c r="D81" s="47">
        <v>1</v>
      </c>
      <c r="E81" s="86">
        <v>0</v>
      </c>
      <c r="F81" s="47">
        <f t="shared" si="0"/>
        <v>0</v>
      </c>
      <c r="G81" s="86">
        <v>0</v>
      </c>
      <c r="H81" s="47">
        <f t="shared" si="1"/>
        <v>0</v>
      </c>
      <c r="I81" s="47">
        <f t="shared" si="2"/>
        <v>0</v>
      </c>
      <c r="J81" s="47">
        <f t="shared" si="2"/>
        <v>0</v>
      </c>
      <c r="K81" s="47">
        <v>0</v>
      </c>
      <c r="L81" s="47">
        <v>0</v>
      </c>
    </row>
    <row r="82" spans="1:13" x14ac:dyDescent="0.25">
      <c r="A82" s="46" t="s">
        <v>244</v>
      </c>
      <c r="B82" s="85" t="s">
        <v>245</v>
      </c>
      <c r="C82" s="46" t="s">
        <v>160</v>
      </c>
      <c r="D82" s="47">
        <v>1</v>
      </c>
      <c r="E82" s="86">
        <v>0</v>
      </c>
      <c r="F82" s="47">
        <f t="shared" si="0"/>
        <v>0</v>
      </c>
      <c r="G82" s="86">
        <v>0</v>
      </c>
      <c r="H82" s="47">
        <f t="shared" si="1"/>
        <v>0</v>
      </c>
      <c r="I82" s="47">
        <f t="shared" si="2"/>
        <v>0</v>
      </c>
      <c r="J82" s="47">
        <f t="shared" si="2"/>
        <v>0</v>
      </c>
      <c r="K82" s="47">
        <v>0</v>
      </c>
      <c r="L82" s="47">
        <v>0</v>
      </c>
    </row>
    <row r="83" spans="1:13" x14ac:dyDescent="0.25">
      <c r="A83" s="46" t="s">
        <v>246</v>
      </c>
      <c r="B83" s="85" t="s">
        <v>247</v>
      </c>
      <c r="C83" s="46" t="s">
        <v>160</v>
      </c>
      <c r="D83" s="47">
        <v>1</v>
      </c>
      <c r="E83" s="86">
        <v>0</v>
      </c>
      <c r="F83" s="47">
        <f t="shared" si="0"/>
        <v>0</v>
      </c>
      <c r="G83" s="86">
        <v>0</v>
      </c>
      <c r="H83" s="47">
        <f t="shared" si="1"/>
        <v>0</v>
      </c>
      <c r="I83" s="47">
        <f t="shared" si="2"/>
        <v>0</v>
      </c>
      <c r="J83" s="47">
        <f t="shared" si="2"/>
        <v>0</v>
      </c>
      <c r="K83" s="47">
        <v>0</v>
      </c>
      <c r="L83" s="47">
        <v>0</v>
      </c>
    </row>
    <row r="84" spans="1:13" x14ac:dyDescent="0.25">
      <c r="A84" s="46" t="s">
        <v>248</v>
      </c>
      <c r="B84" s="85" t="s">
        <v>335</v>
      </c>
      <c r="C84" s="46" t="s">
        <v>160</v>
      </c>
      <c r="D84" s="47">
        <v>1</v>
      </c>
      <c r="E84" s="86">
        <v>0</v>
      </c>
      <c r="F84" s="47">
        <f t="shared" si="0"/>
        <v>0</v>
      </c>
      <c r="G84" s="86">
        <v>0</v>
      </c>
      <c r="H84" s="47">
        <f t="shared" si="1"/>
        <v>0</v>
      </c>
      <c r="I84" s="47">
        <f t="shared" si="2"/>
        <v>0</v>
      </c>
      <c r="J84" s="47">
        <f t="shared" si="2"/>
        <v>0</v>
      </c>
      <c r="K84" s="47">
        <v>0</v>
      </c>
      <c r="L84" s="47">
        <v>0</v>
      </c>
    </row>
    <row r="85" spans="1:13" x14ac:dyDescent="0.25">
      <c r="A85" s="46" t="s">
        <v>11</v>
      </c>
      <c r="B85" s="85" t="s">
        <v>336</v>
      </c>
      <c r="C85" s="46" t="s">
        <v>11</v>
      </c>
      <c r="D85" s="54"/>
      <c r="E85" s="86">
        <v>0</v>
      </c>
      <c r="F85" s="47"/>
      <c r="G85" s="86">
        <v>0</v>
      </c>
      <c r="H85" s="47"/>
      <c r="I85" s="47"/>
      <c r="J85" s="47"/>
      <c r="K85" s="54"/>
      <c r="L85" s="54"/>
    </row>
    <row r="86" spans="1:13" x14ac:dyDescent="0.25">
      <c r="A86" s="46" t="s">
        <v>249</v>
      </c>
      <c r="B86" s="85" t="s">
        <v>250</v>
      </c>
      <c r="C86" s="46" t="s">
        <v>160</v>
      </c>
      <c r="D86" s="47">
        <v>1</v>
      </c>
      <c r="E86" s="86">
        <v>0</v>
      </c>
      <c r="F86" s="47">
        <f t="shared" si="0"/>
        <v>0</v>
      </c>
      <c r="G86" s="86">
        <v>0</v>
      </c>
      <c r="H86" s="47">
        <f t="shared" si="1"/>
        <v>0</v>
      </c>
      <c r="I86" s="47">
        <f t="shared" si="2"/>
        <v>0</v>
      </c>
      <c r="J86" s="47">
        <f t="shared" si="2"/>
        <v>0</v>
      </c>
      <c r="K86" s="47">
        <v>0</v>
      </c>
      <c r="L86" s="47">
        <v>0</v>
      </c>
    </row>
    <row r="87" spans="1:13" x14ac:dyDescent="0.25">
      <c r="A87" s="46" t="s">
        <v>251</v>
      </c>
      <c r="B87" s="85" t="s">
        <v>252</v>
      </c>
      <c r="C87" s="46" t="s">
        <v>160</v>
      </c>
      <c r="D87" s="47">
        <v>1</v>
      </c>
      <c r="E87" s="86">
        <v>0</v>
      </c>
      <c r="F87" s="47">
        <f t="shared" si="0"/>
        <v>0</v>
      </c>
      <c r="G87" s="86">
        <v>0</v>
      </c>
      <c r="H87" s="47">
        <f t="shared" si="1"/>
        <v>0</v>
      </c>
      <c r="I87" s="47">
        <f t="shared" si="2"/>
        <v>0</v>
      </c>
      <c r="J87" s="47">
        <f t="shared" si="2"/>
        <v>0</v>
      </c>
      <c r="K87" s="47">
        <v>0</v>
      </c>
      <c r="L87" s="47">
        <v>0</v>
      </c>
    </row>
    <row r="88" spans="1:13" x14ac:dyDescent="0.25">
      <c r="A88" s="46" t="s">
        <v>253</v>
      </c>
      <c r="B88" s="85" t="s">
        <v>337</v>
      </c>
      <c r="C88" s="46" t="s">
        <v>160</v>
      </c>
      <c r="D88" s="47">
        <v>1</v>
      </c>
      <c r="E88" s="86">
        <v>0</v>
      </c>
      <c r="F88" s="47">
        <f t="shared" si="0"/>
        <v>0</v>
      </c>
      <c r="G88" s="86">
        <v>0</v>
      </c>
      <c r="H88" s="47">
        <f t="shared" si="1"/>
        <v>0</v>
      </c>
      <c r="I88" s="47">
        <f t="shared" si="2"/>
        <v>0</v>
      </c>
      <c r="J88" s="47">
        <f t="shared" si="2"/>
        <v>0</v>
      </c>
      <c r="K88" s="47">
        <v>0</v>
      </c>
      <c r="L88" s="47">
        <v>0</v>
      </c>
    </row>
    <row r="89" spans="1:13" x14ac:dyDescent="0.25">
      <c r="A89" s="46" t="s">
        <v>254</v>
      </c>
      <c r="B89" s="85" t="s">
        <v>252</v>
      </c>
      <c r="C89" s="46" t="s">
        <v>160</v>
      </c>
      <c r="D89" s="47">
        <v>1</v>
      </c>
      <c r="E89" s="86">
        <v>0</v>
      </c>
      <c r="F89" s="47">
        <f t="shared" si="0"/>
        <v>0</v>
      </c>
      <c r="G89" s="86">
        <v>0</v>
      </c>
      <c r="H89" s="47">
        <f t="shared" si="1"/>
        <v>0</v>
      </c>
      <c r="I89" s="47">
        <f t="shared" si="2"/>
        <v>0</v>
      </c>
      <c r="J89" s="47">
        <f t="shared" si="2"/>
        <v>0</v>
      </c>
      <c r="K89" s="47">
        <v>0</v>
      </c>
      <c r="L89" s="47">
        <v>0</v>
      </c>
    </row>
    <row r="90" spans="1:13" x14ac:dyDescent="0.25">
      <c r="A90" s="46" t="s">
        <v>338</v>
      </c>
      <c r="B90" s="85" t="s">
        <v>255</v>
      </c>
      <c r="C90" s="46" t="s">
        <v>160</v>
      </c>
      <c r="D90" s="47">
        <v>1</v>
      </c>
      <c r="E90" s="86">
        <v>0</v>
      </c>
      <c r="F90" s="47">
        <f t="shared" si="0"/>
        <v>0</v>
      </c>
      <c r="G90" s="86">
        <v>0</v>
      </c>
      <c r="H90" s="47">
        <f t="shared" si="1"/>
        <v>0</v>
      </c>
      <c r="I90" s="47">
        <f t="shared" si="2"/>
        <v>0</v>
      </c>
      <c r="J90" s="47">
        <f t="shared" si="2"/>
        <v>0</v>
      </c>
      <c r="K90" s="47">
        <v>0</v>
      </c>
      <c r="L90" s="47">
        <v>0</v>
      </c>
    </row>
    <row r="91" spans="1:13" ht="16.5" x14ac:dyDescent="0.3">
      <c r="A91" s="2" t="s">
        <v>11</v>
      </c>
      <c r="B91" s="79" t="s">
        <v>256</v>
      </c>
      <c r="C91" s="2" t="s">
        <v>11</v>
      </c>
      <c r="D91" s="48"/>
      <c r="E91" s="80"/>
      <c r="F91" s="48">
        <f>SUM(F75:F90)</f>
        <v>0</v>
      </c>
      <c r="G91" s="80"/>
      <c r="H91" s="48">
        <f>SUM(H75:H90)</f>
        <v>0</v>
      </c>
      <c r="I91" s="48"/>
      <c r="J91" s="48">
        <f>SUM(J75:J90)</f>
        <v>0</v>
      </c>
      <c r="K91" s="48"/>
      <c r="L91" s="48">
        <f>SUM(L75:L90)</f>
        <v>0</v>
      </c>
    </row>
    <row r="92" spans="1:13" x14ac:dyDescent="0.25">
      <c r="A92" s="46"/>
      <c r="B92" s="85"/>
      <c r="C92" s="46"/>
      <c r="D92" s="47"/>
      <c r="E92" s="86"/>
      <c r="F92" s="47"/>
      <c r="G92" s="86"/>
      <c r="H92" s="47"/>
      <c r="I92" s="47"/>
      <c r="J92" s="47"/>
      <c r="K92" s="47"/>
      <c r="L92" s="47"/>
    </row>
    <row r="93" spans="1:13" ht="16.5" x14ac:dyDescent="0.3">
      <c r="A93" s="88"/>
      <c r="B93" s="89"/>
      <c r="C93" s="88"/>
      <c r="D93" s="90"/>
      <c r="E93" s="91"/>
      <c r="F93" s="90"/>
      <c r="G93" s="91"/>
      <c r="H93" s="90"/>
      <c r="I93" s="90"/>
      <c r="J93" s="90"/>
      <c r="K93" s="90"/>
      <c r="L93" s="90"/>
      <c r="M93" s="92"/>
    </row>
  </sheetData>
  <mergeCells count="1">
    <mergeCell ref="A1:L1"/>
  </mergeCells>
  <pageMargins left="0.7" right="0.7" top="0.78740157499999996" bottom="0.78740157499999996" header="0.3" footer="0.3"/>
  <pageSetup paperSize="9"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5296E-249B-4DB7-88C7-A8287E9DEB4D}">
  <sheetPr>
    <pageSetUpPr fitToPage="1"/>
  </sheetPr>
  <dimension ref="A1:K47"/>
  <sheetViews>
    <sheetView workbookViewId="0">
      <selection activeCell="B52" sqref="B52"/>
    </sheetView>
  </sheetViews>
  <sheetFormatPr defaultRowHeight="15" x14ac:dyDescent="0.25"/>
  <cols>
    <col min="2" max="2" width="70" customWidth="1"/>
    <col min="6" max="6" width="13.140625" bestFit="1" customWidth="1"/>
    <col min="7" max="7" width="7.85546875" bestFit="1" customWidth="1"/>
    <col min="8" max="8" width="12.5703125" bestFit="1" customWidth="1"/>
    <col min="10" max="10" width="10.7109375" bestFit="1" customWidth="1"/>
  </cols>
  <sheetData>
    <row r="1" spans="1:11" x14ac:dyDescent="0.25">
      <c r="A1" s="111" t="s">
        <v>262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55" t="s">
        <v>263</v>
      </c>
      <c r="B3" s="55" t="s">
        <v>23</v>
      </c>
      <c r="C3" s="55" t="s">
        <v>147</v>
      </c>
      <c r="D3" s="56" t="s">
        <v>148</v>
      </c>
      <c r="E3" s="56" t="s">
        <v>149</v>
      </c>
      <c r="F3" s="56" t="s">
        <v>150</v>
      </c>
      <c r="G3" s="56" t="s">
        <v>151</v>
      </c>
      <c r="H3" s="56" t="s">
        <v>152</v>
      </c>
      <c r="I3" s="56" t="s">
        <v>153</v>
      </c>
      <c r="J3" s="56" t="s">
        <v>154</v>
      </c>
      <c r="K3" s="55" t="s">
        <v>264</v>
      </c>
    </row>
    <row r="4" spans="1:11" x14ac:dyDescent="0.25">
      <c r="A4" s="57" t="s">
        <v>11</v>
      </c>
      <c r="B4" s="57" t="s">
        <v>265</v>
      </c>
      <c r="C4" s="57" t="s">
        <v>11</v>
      </c>
      <c r="D4" s="58"/>
      <c r="E4" s="58"/>
      <c r="F4" s="58"/>
      <c r="G4" s="58"/>
      <c r="H4" s="58"/>
      <c r="I4" s="58"/>
      <c r="J4" s="58"/>
      <c r="K4" s="57" t="s">
        <v>11</v>
      </c>
    </row>
    <row r="5" spans="1:11" x14ac:dyDescent="0.25">
      <c r="A5" s="59" t="s">
        <v>11</v>
      </c>
      <c r="B5" s="59" t="s">
        <v>266</v>
      </c>
      <c r="C5" s="59" t="s">
        <v>11</v>
      </c>
      <c r="D5" s="60"/>
      <c r="E5" s="60"/>
      <c r="F5" s="60"/>
      <c r="G5" s="60"/>
      <c r="H5" s="60"/>
      <c r="I5" s="60"/>
      <c r="J5" s="60"/>
      <c r="K5" s="59" t="s">
        <v>11</v>
      </c>
    </row>
    <row r="6" spans="1:11" ht="15" customHeight="1" x14ac:dyDescent="0.25">
      <c r="A6" s="61" t="s">
        <v>267</v>
      </c>
      <c r="B6" s="62" t="s">
        <v>268</v>
      </c>
      <c r="C6" s="61" t="s">
        <v>160</v>
      </c>
      <c r="D6" s="63">
        <v>1</v>
      </c>
      <c r="E6" s="63"/>
      <c r="F6" s="63">
        <f>D6*E6</f>
        <v>0</v>
      </c>
      <c r="G6" s="63"/>
      <c r="H6" s="64">
        <f>D6*G6</f>
        <v>0</v>
      </c>
      <c r="I6" s="64">
        <f t="shared" ref="I6:J8" si="0">E6+G6</f>
        <v>0</v>
      </c>
      <c r="J6" s="64">
        <f t="shared" si="0"/>
        <v>0</v>
      </c>
      <c r="K6" s="65" t="s">
        <v>11</v>
      </c>
    </row>
    <row r="7" spans="1:11" ht="15" customHeight="1" x14ac:dyDescent="0.25">
      <c r="A7" s="61" t="s">
        <v>269</v>
      </c>
      <c r="B7" s="62" t="s">
        <v>270</v>
      </c>
      <c r="C7" s="61" t="s">
        <v>160</v>
      </c>
      <c r="D7" s="63">
        <v>1</v>
      </c>
      <c r="E7" s="63"/>
      <c r="F7" s="63">
        <f>D7*E7</f>
        <v>0</v>
      </c>
      <c r="G7" s="63"/>
      <c r="H7" s="64">
        <f>D7*G7</f>
        <v>0</v>
      </c>
      <c r="I7" s="64">
        <f t="shared" si="0"/>
        <v>0</v>
      </c>
      <c r="J7" s="64">
        <f t="shared" si="0"/>
        <v>0</v>
      </c>
      <c r="K7" s="65"/>
    </row>
    <row r="8" spans="1:11" x14ac:dyDescent="0.25">
      <c r="A8" s="61" t="s">
        <v>43</v>
      </c>
      <c r="B8" s="61" t="s">
        <v>271</v>
      </c>
      <c r="C8" s="61" t="s">
        <v>272</v>
      </c>
      <c r="D8" s="63">
        <v>2</v>
      </c>
      <c r="E8" s="63"/>
      <c r="F8" s="63">
        <f>D8*E8</f>
        <v>0</v>
      </c>
      <c r="G8" s="63"/>
      <c r="H8" s="64">
        <f>D8*G8</f>
        <v>0</v>
      </c>
      <c r="I8" s="64">
        <f t="shared" si="0"/>
        <v>0</v>
      </c>
      <c r="J8" s="64">
        <f t="shared" si="0"/>
        <v>0</v>
      </c>
      <c r="K8" s="65"/>
    </row>
    <row r="9" spans="1:11" x14ac:dyDescent="0.25">
      <c r="A9" s="59" t="s">
        <v>11</v>
      </c>
      <c r="B9" s="59" t="s">
        <v>273</v>
      </c>
      <c r="C9" s="59" t="s">
        <v>11</v>
      </c>
      <c r="D9" s="60"/>
      <c r="E9" s="60"/>
      <c r="F9" s="60"/>
      <c r="G9" s="60"/>
      <c r="H9" s="60"/>
      <c r="I9" s="60"/>
      <c r="J9" s="60"/>
      <c r="K9" s="59" t="s">
        <v>11</v>
      </c>
    </row>
    <row r="10" spans="1:11" x14ac:dyDescent="0.25">
      <c r="A10" s="61" t="s">
        <v>274</v>
      </c>
      <c r="B10" s="61" t="s">
        <v>275</v>
      </c>
      <c r="C10" s="61" t="s">
        <v>160</v>
      </c>
      <c r="D10" s="63">
        <v>1</v>
      </c>
      <c r="E10" s="63"/>
      <c r="F10" s="63">
        <f>D10*E10</f>
        <v>0</v>
      </c>
      <c r="G10" s="63"/>
      <c r="H10" s="64">
        <f>D10*G10</f>
        <v>0</v>
      </c>
      <c r="I10" s="64">
        <f t="shared" ref="I10:J12" si="1">E10+G10</f>
        <v>0</v>
      </c>
      <c r="J10" s="64">
        <f t="shared" si="1"/>
        <v>0</v>
      </c>
      <c r="K10" s="65"/>
    </row>
    <row r="11" spans="1:11" x14ac:dyDescent="0.25">
      <c r="A11" s="61" t="s">
        <v>276</v>
      </c>
      <c r="B11" s="61" t="s">
        <v>277</v>
      </c>
      <c r="C11" s="61" t="s">
        <v>160</v>
      </c>
      <c r="D11" s="63">
        <v>2</v>
      </c>
      <c r="E11" s="63"/>
      <c r="F11" s="63">
        <f t="shared" ref="F11:F12" si="2">D11*E11</f>
        <v>0</v>
      </c>
      <c r="G11" s="63"/>
      <c r="H11" s="64">
        <f t="shared" ref="H11:H12" si="3">D11*G11</f>
        <v>0</v>
      </c>
      <c r="I11" s="64">
        <f t="shared" si="1"/>
        <v>0</v>
      </c>
      <c r="J11" s="64">
        <f t="shared" si="1"/>
        <v>0</v>
      </c>
      <c r="K11" s="65"/>
    </row>
    <row r="12" spans="1:11" x14ac:dyDescent="0.25">
      <c r="A12" s="61" t="s">
        <v>278</v>
      </c>
      <c r="B12" s="61" t="s">
        <v>279</v>
      </c>
      <c r="C12" s="61" t="s">
        <v>272</v>
      </c>
      <c r="D12" s="63">
        <v>1</v>
      </c>
      <c r="E12" s="63"/>
      <c r="F12" s="63">
        <f t="shared" si="2"/>
        <v>0</v>
      </c>
      <c r="G12" s="63"/>
      <c r="H12" s="64">
        <f t="shared" si="3"/>
        <v>0</v>
      </c>
      <c r="I12" s="64">
        <f t="shared" si="1"/>
        <v>0</v>
      </c>
      <c r="J12" s="64">
        <f t="shared" si="1"/>
        <v>0</v>
      </c>
      <c r="K12" s="65"/>
    </row>
    <row r="13" spans="1:11" x14ac:dyDescent="0.25">
      <c r="A13" s="57" t="s">
        <v>11</v>
      </c>
      <c r="B13" s="57" t="s">
        <v>280</v>
      </c>
      <c r="C13" s="57" t="s">
        <v>11</v>
      </c>
      <c r="D13" s="58"/>
      <c r="E13" s="58"/>
      <c r="F13" s="58">
        <f>SUM(F6:F12)</f>
        <v>0</v>
      </c>
      <c r="G13" s="58"/>
      <c r="H13" s="58">
        <f>SUM(H6:H12)</f>
        <v>0</v>
      </c>
      <c r="I13" s="58"/>
      <c r="J13" s="58">
        <f>SUM(F13+H13)</f>
        <v>0</v>
      </c>
      <c r="K13" s="57" t="s">
        <v>11</v>
      </c>
    </row>
    <row r="14" spans="1:11" x14ac:dyDescent="0.25">
      <c r="A14" s="66"/>
      <c r="B14" s="66"/>
      <c r="C14" s="66"/>
      <c r="D14" s="67"/>
      <c r="E14" s="67"/>
      <c r="F14" s="67"/>
      <c r="G14" s="67"/>
      <c r="H14" s="67"/>
      <c r="I14" s="67"/>
      <c r="J14" s="67"/>
      <c r="K14" s="66"/>
    </row>
    <row r="15" spans="1:11" x14ac:dyDescent="0.25">
      <c r="A15" s="68" t="s">
        <v>11</v>
      </c>
      <c r="B15" s="68" t="s">
        <v>259</v>
      </c>
      <c r="C15" s="68" t="s">
        <v>11</v>
      </c>
      <c r="D15" s="69"/>
      <c r="E15" s="69"/>
      <c r="F15" s="69"/>
      <c r="G15" s="69"/>
      <c r="H15" s="69"/>
      <c r="I15" s="69"/>
      <c r="J15" s="69"/>
      <c r="K15" s="68" t="s">
        <v>11</v>
      </c>
    </row>
    <row r="16" spans="1:11" x14ac:dyDescent="0.25">
      <c r="A16" s="70" t="s">
        <v>11</v>
      </c>
      <c r="B16" s="70" t="s">
        <v>281</v>
      </c>
      <c r="C16" s="70" t="s">
        <v>11</v>
      </c>
      <c r="D16" s="71"/>
      <c r="E16" s="71"/>
      <c r="F16" s="71"/>
      <c r="G16" s="71"/>
      <c r="H16" s="71"/>
      <c r="I16" s="71"/>
      <c r="J16" s="71"/>
      <c r="K16" s="70" t="s">
        <v>11</v>
      </c>
    </row>
    <row r="17" spans="1:11" x14ac:dyDescent="0.25">
      <c r="A17" s="61" t="s">
        <v>282</v>
      </c>
      <c r="B17" s="61" t="s">
        <v>283</v>
      </c>
      <c r="C17" s="61" t="s">
        <v>169</v>
      </c>
      <c r="D17" s="63">
        <v>30</v>
      </c>
      <c r="E17" s="63"/>
      <c r="F17" s="63">
        <f>D17*E17</f>
        <v>0</v>
      </c>
      <c r="G17" s="63"/>
      <c r="H17" s="63">
        <f>D17*G17</f>
        <v>0</v>
      </c>
      <c r="I17" s="63">
        <f t="shared" ref="I17:J19" si="4">E17+G17</f>
        <v>0</v>
      </c>
      <c r="J17" s="63">
        <f t="shared" si="4"/>
        <v>0</v>
      </c>
      <c r="K17" s="70"/>
    </row>
    <row r="18" spans="1:11" x14ac:dyDescent="0.25">
      <c r="A18" s="61" t="s">
        <v>284</v>
      </c>
      <c r="B18" s="61" t="s">
        <v>285</v>
      </c>
      <c r="C18" s="61" t="s">
        <v>169</v>
      </c>
      <c r="D18" s="63">
        <v>70</v>
      </c>
      <c r="E18" s="63"/>
      <c r="F18" s="63">
        <f>D18*E18</f>
        <v>0</v>
      </c>
      <c r="G18" s="63"/>
      <c r="H18" s="63">
        <f>D18*G18</f>
        <v>0</v>
      </c>
      <c r="I18" s="63">
        <f t="shared" si="4"/>
        <v>0</v>
      </c>
      <c r="J18" s="63">
        <f t="shared" si="4"/>
        <v>0</v>
      </c>
      <c r="K18" s="61" t="s">
        <v>11</v>
      </c>
    </row>
    <row r="19" spans="1:11" x14ac:dyDescent="0.25">
      <c r="A19" s="61" t="s">
        <v>286</v>
      </c>
      <c r="B19" s="61" t="s">
        <v>287</v>
      </c>
      <c r="C19" s="61" t="s">
        <v>169</v>
      </c>
      <c r="D19" s="63">
        <v>120</v>
      </c>
      <c r="E19" s="63"/>
      <c r="F19" s="63">
        <f>D19*E19</f>
        <v>0</v>
      </c>
      <c r="G19" s="63"/>
      <c r="H19" s="63">
        <f>D19*G19</f>
        <v>0</v>
      </c>
      <c r="I19" s="63">
        <f t="shared" si="4"/>
        <v>0</v>
      </c>
      <c r="J19" s="63">
        <f t="shared" si="4"/>
        <v>0</v>
      </c>
      <c r="K19" s="61"/>
    </row>
    <row r="20" spans="1:11" x14ac:dyDescent="0.25">
      <c r="A20" s="61" t="s">
        <v>288</v>
      </c>
      <c r="B20" s="61" t="s">
        <v>289</v>
      </c>
      <c r="C20" s="61" t="s">
        <v>169</v>
      </c>
      <c r="D20" s="63">
        <v>60</v>
      </c>
      <c r="E20" s="63"/>
      <c r="F20" s="72">
        <f>D20*E20</f>
        <v>0</v>
      </c>
      <c r="G20" s="63"/>
      <c r="H20" s="63">
        <f>D20*G20</f>
        <v>0</v>
      </c>
      <c r="I20" s="63">
        <f>E20+G20</f>
        <v>0</v>
      </c>
      <c r="J20" s="63">
        <f>F20+H20</f>
        <v>0</v>
      </c>
      <c r="K20" s="61"/>
    </row>
    <row r="21" spans="1:11" x14ac:dyDescent="0.25">
      <c r="A21" s="61" t="s">
        <v>290</v>
      </c>
      <c r="B21" s="61" t="s">
        <v>291</v>
      </c>
      <c r="C21" s="61" t="s">
        <v>169</v>
      </c>
      <c r="D21" s="63">
        <v>20</v>
      </c>
      <c r="E21" s="63"/>
      <c r="F21" s="63">
        <f>D21*E21</f>
        <v>0</v>
      </c>
      <c r="G21" s="63"/>
      <c r="H21" s="63">
        <f>D21*G21</f>
        <v>0</v>
      </c>
      <c r="I21" s="63">
        <f t="shared" ref="I21:J22" si="5">E21+G21</f>
        <v>0</v>
      </c>
      <c r="J21" s="63">
        <f t="shared" si="5"/>
        <v>0</v>
      </c>
      <c r="K21" s="61"/>
    </row>
    <row r="22" spans="1:11" x14ac:dyDescent="0.25">
      <c r="A22" s="61" t="s">
        <v>292</v>
      </c>
      <c r="B22" t="s">
        <v>293</v>
      </c>
      <c r="C22" s="73" t="s">
        <v>272</v>
      </c>
      <c r="D22" s="74">
        <v>1</v>
      </c>
      <c r="F22" s="63">
        <f t="shared" ref="F22" si="6">D22*E22</f>
        <v>0</v>
      </c>
      <c r="G22" s="63"/>
      <c r="H22" s="63">
        <f t="shared" ref="H22" si="7">D22*G22</f>
        <v>0</v>
      </c>
      <c r="I22" s="63">
        <f t="shared" si="5"/>
        <v>0</v>
      </c>
      <c r="J22" s="63">
        <f t="shared" si="5"/>
        <v>0</v>
      </c>
      <c r="K22" s="61" t="s">
        <v>11</v>
      </c>
    </row>
    <row r="23" spans="1:11" x14ac:dyDescent="0.25">
      <c r="A23" s="57" t="s">
        <v>11</v>
      </c>
      <c r="B23" s="57" t="s">
        <v>294</v>
      </c>
      <c r="C23" s="57" t="s">
        <v>11</v>
      </c>
      <c r="D23" s="58"/>
      <c r="E23" s="58"/>
      <c r="F23" s="58">
        <f>SUM(F17:F22)</f>
        <v>0</v>
      </c>
      <c r="G23" s="58"/>
      <c r="H23" s="58">
        <f>SUM(H17:H22)</f>
        <v>0</v>
      </c>
      <c r="I23" s="58"/>
      <c r="J23" s="58">
        <f>SUM(F23+H23)</f>
        <v>0</v>
      </c>
      <c r="K23" s="57" t="s">
        <v>11</v>
      </c>
    </row>
    <row r="25" spans="1:11" x14ac:dyDescent="0.25">
      <c r="A25" s="57" t="s">
        <v>11</v>
      </c>
      <c r="B25" s="57" t="s">
        <v>295</v>
      </c>
      <c r="C25" s="57" t="s">
        <v>11</v>
      </c>
      <c r="D25" s="58"/>
      <c r="E25" s="58"/>
      <c r="F25" s="58"/>
      <c r="G25" s="58"/>
      <c r="H25" s="58"/>
      <c r="I25" s="58"/>
      <c r="J25" s="58"/>
      <c r="K25" s="57" t="s">
        <v>11</v>
      </c>
    </row>
    <row r="26" spans="1:11" x14ac:dyDescent="0.25">
      <c r="A26" s="59" t="s">
        <v>11</v>
      </c>
      <c r="B26" s="59" t="s">
        <v>201</v>
      </c>
      <c r="C26" s="59" t="s">
        <v>11</v>
      </c>
      <c r="D26" s="60"/>
      <c r="E26" s="60"/>
      <c r="F26" s="60"/>
      <c r="G26" s="60"/>
      <c r="H26" s="60"/>
      <c r="I26" s="60"/>
      <c r="J26" s="60"/>
      <c r="K26" s="59" t="s">
        <v>11</v>
      </c>
    </row>
    <row r="27" spans="1:11" x14ac:dyDescent="0.25">
      <c r="A27" s="61" t="s">
        <v>334</v>
      </c>
      <c r="B27" s="61" t="s">
        <v>297</v>
      </c>
      <c r="C27" s="61" t="s">
        <v>169</v>
      </c>
      <c r="D27" s="63">
        <v>5</v>
      </c>
      <c r="E27" s="63"/>
      <c r="F27" s="63">
        <f t="shared" ref="F27:F30" si="8">D27*E27</f>
        <v>0</v>
      </c>
      <c r="G27" s="63"/>
      <c r="H27" s="63">
        <f t="shared" ref="H27:H30" si="9">D27*G27</f>
        <v>0</v>
      </c>
      <c r="I27" s="63">
        <f t="shared" ref="I27:J30" si="10">E27+G27</f>
        <v>0</v>
      </c>
      <c r="J27" s="63">
        <f t="shared" si="10"/>
        <v>0</v>
      </c>
      <c r="K27" s="61"/>
    </row>
    <row r="28" spans="1:11" x14ac:dyDescent="0.25">
      <c r="A28" s="61" t="s">
        <v>324</v>
      </c>
      <c r="B28" s="61" t="s">
        <v>299</v>
      </c>
      <c r="C28" s="61" t="s">
        <v>169</v>
      </c>
      <c r="D28" s="63">
        <v>20</v>
      </c>
      <c r="E28" s="63"/>
      <c r="F28" s="63">
        <f t="shared" si="8"/>
        <v>0</v>
      </c>
      <c r="G28" s="63"/>
      <c r="H28" s="63">
        <f t="shared" si="9"/>
        <v>0</v>
      </c>
      <c r="I28" s="63">
        <f t="shared" si="10"/>
        <v>0</v>
      </c>
      <c r="J28" s="63">
        <f t="shared" si="10"/>
        <v>0</v>
      </c>
      <c r="K28" s="61"/>
    </row>
    <row r="29" spans="1:11" x14ac:dyDescent="0.25">
      <c r="A29" s="61" t="s">
        <v>325</v>
      </c>
      <c r="B29" s="61" t="s">
        <v>301</v>
      </c>
      <c r="C29" s="61" t="s">
        <v>272</v>
      </c>
      <c r="D29" s="63">
        <v>1</v>
      </c>
      <c r="E29" s="63"/>
      <c r="F29" s="63">
        <f t="shared" si="8"/>
        <v>0</v>
      </c>
      <c r="G29" s="63"/>
      <c r="H29" s="63">
        <f t="shared" si="9"/>
        <v>0</v>
      </c>
      <c r="I29" s="63">
        <f t="shared" si="10"/>
        <v>0</v>
      </c>
      <c r="J29" s="63">
        <f t="shared" si="10"/>
        <v>0</v>
      </c>
      <c r="K29" s="61"/>
    </row>
    <row r="30" spans="1:11" x14ac:dyDescent="0.25">
      <c r="A30" s="61" t="s">
        <v>326</v>
      </c>
      <c r="B30" s="61" t="s">
        <v>303</v>
      </c>
      <c r="C30" s="61" t="s">
        <v>160</v>
      </c>
      <c r="D30" s="63">
        <v>4</v>
      </c>
      <c r="E30" s="63"/>
      <c r="F30" s="63">
        <f t="shared" si="8"/>
        <v>0</v>
      </c>
      <c r="G30" s="63"/>
      <c r="H30" s="63">
        <f t="shared" si="9"/>
        <v>0</v>
      </c>
      <c r="I30" s="63">
        <f t="shared" si="10"/>
        <v>0</v>
      </c>
      <c r="J30" s="63">
        <f t="shared" si="10"/>
        <v>0</v>
      </c>
      <c r="K30" s="61"/>
    </row>
    <row r="31" spans="1:11" x14ac:dyDescent="0.25">
      <c r="A31" s="68" t="s">
        <v>11</v>
      </c>
      <c r="B31" s="68" t="s">
        <v>304</v>
      </c>
      <c r="C31" s="68" t="s">
        <v>11</v>
      </c>
      <c r="D31" s="69"/>
      <c r="E31" s="69"/>
      <c r="F31" s="69">
        <f>SUM(F27:F30)</f>
        <v>0</v>
      </c>
      <c r="G31" s="69"/>
      <c r="H31" s="69">
        <f>SUM(H27:H30)</f>
        <v>0</v>
      </c>
      <c r="I31" s="69"/>
      <c r="J31" s="69">
        <f>F31+H31</f>
        <v>0</v>
      </c>
      <c r="K31" s="68" t="s">
        <v>11</v>
      </c>
    </row>
    <row r="33" spans="1:11" x14ac:dyDescent="0.25">
      <c r="A33" s="57" t="s">
        <v>11</v>
      </c>
      <c r="B33" s="57" t="s">
        <v>261</v>
      </c>
      <c r="C33" s="57" t="s">
        <v>11</v>
      </c>
      <c r="D33" s="58"/>
      <c r="E33" s="58"/>
      <c r="F33" s="58"/>
      <c r="G33" s="58"/>
      <c r="H33" s="58"/>
      <c r="I33" s="58"/>
      <c r="J33" s="58"/>
      <c r="K33" s="57" t="s">
        <v>11</v>
      </c>
    </row>
    <row r="34" spans="1:11" x14ac:dyDescent="0.25">
      <c r="A34" s="59" t="s">
        <v>11</v>
      </c>
      <c r="B34" s="59" t="s">
        <v>305</v>
      </c>
      <c r="C34" s="59" t="s">
        <v>11</v>
      </c>
      <c r="D34" s="60"/>
      <c r="E34" s="60"/>
      <c r="F34" s="60"/>
      <c r="G34" s="60"/>
      <c r="H34" s="60"/>
      <c r="I34" s="60"/>
      <c r="J34" s="60"/>
      <c r="K34" s="59" t="s">
        <v>11</v>
      </c>
    </row>
    <row r="35" spans="1:11" x14ac:dyDescent="0.25">
      <c r="A35" s="49" t="s">
        <v>327</v>
      </c>
      <c r="B35" s="49" t="s">
        <v>307</v>
      </c>
      <c r="C35" s="49" t="s">
        <v>272</v>
      </c>
      <c r="D35" s="64">
        <v>1</v>
      </c>
      <c r="E35" s="64"/>
      <c r="F35" s="64">
        <f t="shared" ref="F35:F46" si="11">D35*E35</f>
        <v>0</v>
      </c>
      <c r="G35" s="64"/>
      <c r="H35" s="64">
        <f t="shared" ref="H35:H46" si="12">D35*G35</f>
        <v>0</v>
      </c>
      <c r="I35" s="64">
        <f t="shared" ref="I35:J46" si="13">E35+G35</f>
        <v>0</v>
      </c>
      <c r="J35" s="64">
        <f t="shared" si="13"/>
        <v>0</v>
      </c>
      <c r="K35" s="49" t="s">
        <v>11</v>
      </c>
    </row>
    <row r="36" spans="1:11" x14ac:dyDescent="0.25">
      <c r="A36" s="49" t="s">
        <v>296</v>
      </c>
      <c r="B36" s="49" t="s">
        <v>309</v>
      </c>
      <c r="C36" s="49" t="s">
        <v>272</v>
      </c>
      <c r="D36" s="64">
        <v>1</v>
      </c>
      <c r="E36" s="64"/>
      <c r="F36" s="64">
        <f>D36*E36</f>
        <v>0</v>
      </c>
      <c r="G36" s="64"/>
      <c r="H36" s="64">
        <f>D36*G36</f>
        <v>0</v>
      </c>
      <c r="I36" s="64">
        <f>E36+G36</f>
        <v>0</v>
      </c>
      <c r="J36" s="64">
        <f>F36+H36</f>
        <v>0</v>
      </c>
      <c r="K36" s="49"/>
    </row>
    <row r="37" spans="1:11" x14ac:dyDescent="0.25">
      <c r="A37" s="49" t="s">
        <v>328</v>
      </c>
      <c r="B37" s="49" t="s">
        <v>311</v>
      </c>
      <c r="C37" s="49" t="s">
        <v>272</v>
      </c>
      <c r="D37" s="64">
        <v>1</v>
      </c>
      <c r="E37" s="64"/>
      <c r="F37" s="64">
        <f t="shared" si="11"/>
        <v>0</v>
      </c>
      <c r="G37" s="64"/>
      <c r="H37" s="64">
        <f t="shared" si="12"/>
        <v>0</v>
      </c>
      <c r="I37" s="64">
        <f t="shared" si="13"/>
        <v>0</v>
      </c>
      <c r="J37" s="64">
        <f t="shared" si="13"/>
        <v>0</v>
      </c>
      <c r="K37" s="49" t="s">
        <v>11</v>
      </c>
    </row>
    <row r="38" spans="1:11" x14ac:dyDescent="0.25">
      <c r="A38" s="49" t="s">
        <v>298</v>
      </c>
      <c r="B38" s="49" t="s">
        <v>313</v>
      </c>
      <c r="C38" s="49" t="s">
        <v>272</v>
      </c>
      <c r="D38" s="64">
        <v>1</v>
      </c>
      <c r="E38" s="64"/>
      <c r="F38" s="64">
        <f t="shared" si="11"/>
        <v>0</v>
      </c>
      <c r="G38" s="64"/>
      <c r="H38" s="64">
        <f t="shared" si="12"/>
        <v>0</v>
      </c>
      <c r="I38" s="64">
        <f t="shared" si="13"/>
        <v>0</v>
      </c>
      <c r="J38" s="64">
        <f t="shared" si="13"/>
        <v>0</v>
      </c>
      <c r="K38" s="49" t="s">
        <v>11</v>
      </c>
    </row>
    <row r="39" spans="1:11" x14ac:dyDescent="0.25">
      <c r="A39" s="49" t="s">
        <v>300</v>
      </c>
      <c r="B39" s="49" t="s">
        <v>315</v>
      </c>
      <c r="C39" s="49" t="s">
        <v>272</v>
      </c>
      <c r="D39" s="64">
        <v>1</v>
      </c>
      <c r="E39" s="64"/>
      <c r="F39" s="64">
        <f>D39*E39</f>
        <v>0</v>
      </c>
      <c r="G39" s="64"/>
      <c r="H39" s="64">
        <f>D39*G39</f>
        <v>0</v>
      </c>
      <c r="I39" s="64">
        <f>E39+G39</f>
        <v>0</v>
      </c>
      <c r="J39" s="64">
        <f>F39+H39</f>
        <v>0</v>
      </c>
      <c r="K39" s="49"/>
    </row>
    <row r="40" spans="1:11" x14ac:dyDescent="0.25">
      <c r="A40" s="49" t="s">
        <v>302</v>
      </c>
      <c r="B40" s="49" t="s">
        <v>316</v>
      </c>
      <c r="C40" s="49" t="s">
        <v>272</v>
      </c>
      <c r="D40" s="64">
        <v>1</v>
      </c>
      <c r="E40" s="64"/>
      <c r="F40" s="64">
        <f t="shared" si="11"/>
        <v>0</v>
      </c>
      <c r="G40" s="64"/>
      <c r="H40" s="64">
        <f t="shared" si="12"/>
        <v>0</v>
      </c>
      <c r="I40" s="64">
        <f t="shared" si="13"/>
        <v>0</v>
      </c>
      <c r="J40" s="64">
        <f t="shared" si="13"/>
        <v>0</v>
      </c>
      <c r="K40" s="49" t="s">
        <v>11</v>
      </c>
    </row>
    <row r="41" spans="1:11" x14ac:dyDescent="0.25">
      <c r="A41" s="49" t="s">
        <v>329</v>
      </c>
      <c r="B41" s="49" t="s">
        <v>317</v>
      </c>
      <c r="C41" s="49" t="s">
        <v>272</v>
      </c>
      <c r="D41" s="64">
        <v>1</v>
      </c>
      <c r="E41" s="64"/>
      <c r="F41" s="64">
        <f t="shared" si="11"/>
        <v>0</v>
      </c>
      <c r="G41" s="64"/>
      <c r="H41" s="64">
        <f t="shared" si="12"/>
        <v>0</v>
      </c>
      <c r="I41" s="64">
        <f t="shared" si="13"/>
        <v>0</v>
      </c>
      <c r="J41" s="64">
        <f t="shared" si="13"/>
        <v>0</v>
      </c>
      <c r="K41" s="49" t="s">
        <v>11</v>
      </c>
    </row>
    <row r="42" spans="1:11" x14ac:dyDescent="0.25">
      <c r="A42" s="49" t="s">
        <v>306</v>
      </c>
      <c r="B42" s="49" t="s">
        <v>318</v>
      </c>
      <c r="C42" s="49" t="s">
        <v>272</v>
      </c>
      <c r="D42" s="64">
        <v>1</v>
      </c>
      <c r="E42" s="64"/>
      <c r="F42" s="64">
        <f>D42*E42</f>
        <v>0</v>
      </c>
      <c r="G42" s="64"/>
      <c r="H42" s="64">
        <f>D42*G42</f>
        <v>0</v>
      </c>
      <c r="I42" s="64">
        <f>E42+G42</f>
        <v>0</v>
      </c>
      <c r="J42" s="64">
        <f>F42+H42</f>
        <v>0</v>
      </c>
      <c r="K42" s="49"/>
    </row>
    <row r="43" spans="1:11" x14ac:dyDescent="0.25">
      <c r="A43" s="49" t="s">
        <v>308</v>
      </c>
      <c r="B43" s="49" t="s">
        <v>319</v>
      </c>
      <c r="C43" s="49" t="s">
        <v>272</v>
      </c>
      <c r="D43" s="64">
        <v>1</v>
      </c>
      <c r="E43" s="64"/>
      <c r="F43" s="64">
        <f t="shared" si="11"/>
        <v>0</v>
      </c>
      <c r="G43" s="64"/>
      <c r="H43" s="64">
        <f t="shared" si="12"/>
        <v>0</v>
      </c>
      <c r="I43" s="64">
        <f t="shared" si="13"/>
        <v>0</v>
      </c>
      <c r="J43" s="64">
        <f t="shared" si="13"/>
        <v>0</v>
      </c>
      <c r="K43" s="49" t="s">
        <v>11</v>
      </c>
    </row>
    <row r="44" spans="1:11" x14ac:dyDescent="0.25">
      <c r="A44" s="49" t="s">
        <v>310</v>
      </c>
      <c r="B44" s="49" t="s">
        <v>320</v>
      </c>
      <c r="C44" s="49" t="s">
        <v>272</v>
      </c>
      <c r="D44" s="64">
        <v>1</v>
      </c>
      <c r="E44" s="64"/>
      <c r="F44" s="64">
        <f t="shared" si="11"/>
        <v>0</v>
      </c>
      <c r="G44" s="64"/>
      <c r="H44" s="64">
        <f t="shared" si="12"/>
        <v>0</v>
      </c>
      <c r="I44" s="64">
        <f t="shared" si="13"/>
        <v>0</v>
      </c>
      <c r="J44" s="64">
        <f t="shared" si="13"/>
        <v>0</v>
      </c>
      <c r="K44" s="49"/>
    </row>
    <row r="45" spans="1:11" x14ac:dyDescent="0.25">
      <c r="A45" s="49" t="s">
        <v>312</v>
      </c>
      <c r="B45" s="49" t="s">
        <v>321</v>
      </c>
      <c r="C45" s="49" t="s">
        <v>272</v>
      </c>
      <c r="D45" s="64">
        <v>1</v>
      </c>
      <c r="E45" s="64"/>
      <c r="F45" s="64">
        <f t="shared" si="11"/>
        <v>0</v>
      </c>
      <c r="G45" s="64"/>
      <c r="H45" s="64">
        <f t="shared" si="12"/>
        <v>0</v>
      </c>
      <c r="I45" s="64">
        <f t="shared" si="13"/>
        <v>0</v>
      </c>
      <c r="J45" s="64">
        <f t="shared" si="13"/>
        <v>0</v>
      </c>
      <c r="K45" s="49" t="s">
        <v>11</v>
      </c>
    </row>
    <row r="46" spans="1:11" x14ac:dyDescent="0.25">
      <c r="A46" s="49" t="s">
        <v>314</v>
      </c>
      <c r="B46" s="49" t="s">
        <v>322</v>
      </c>
      <c r="C46" s="49" t="s">
        <v>272</v>
      </c>
      <c r="D46" s="64">
        <v>1</v>
      </c>
      <c r="E46" s="64"/>
      <c r="F46" s="64">
        <f t="shared" si="11"/>
        <v>0</v>
      </c>
      <c r="G46" s="64"/>
      <c r="H46" s="64">
        <f t="shared" si="12"/>
        <v>0</v>
      </c>
      <c r="I46" s="64">
        <f t="shared" si="13"/>
        <v>0</v>
      </c>
      <c r="J46" s="64">
        <f t="shared" si="13"/>
        <v>0</v>
      </c>
      <c r="K46" s="49" t="s">
        <v>11</v>
      </c>
    </row>
    <row r="47" spans="1:11" x14ac:dyDescent="0.25">
      <c r="A47" s="57" t="s">
        <v>11</v>
      </c>
      <c r="B47" s="57" t="s">
        <v>323</v>
      </c>
      <c r="C47" s="57" t="s">
        <v>11</v>
      </c>
      <c r="D47" s="58"/>
      <c r="E47" s="58"/>
      <c r="F47" s="58">
        <f>SUM(F35:F46)</f>
        <v>0</v>
      </c>
      <c r="G47" s="58"/>
      <c r="H47" s="58">
        <f>SUM(H35:H46)</f>
        <v>0</v>
      </c>
      <c r="I47" s="58"/>
      <c r="J47" s="58">
        <f>SUM(F47+H47)</f>
        <v>0</v>
      </c>
      <c r="K47" s="57" t="s">
        <v>11</v>
      </c>
    </row>
  </sheetData>
  <mergeCells count="1">
    <mergeCell ref="A1:K2"/>
  </mergeCells>
  <phoneticPr fontId="15" type="noConversion"/>
  <pageMargins left="0.7" right="0.7" top="0.78740157499999996" bottom="0.78740157499999996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REKAPITULACE</vt:lpstr>
      <vt:lpstr>D1.1.b</vt:lpstr>
      <vt:lpstr>D.1.4.b</vt:lpstr>
      <vt:lpstr>D.1.4.d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Buchlovský</dc:creator>
  <cp:lastModifiedBy>Petr Buchlovský</cp:lastModifiedBy>
  <cp:lastPrinted>2020-04-08T07:17:37Z</cp:lastPrinted>
  <dcterms:created xsi:type="dcterms:W3CDTF">2020-04-01T12:41:18Z</dcterms:created>
  <dcterms:modified xsi:type="dcterms:W3CDTF">2020-04-08T07:18:08Z</dcterms:modified>
</cp:coreProperties>
</file>