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8695" windowHeight="15075" activeTab="1"/>
  </bookViews>
  <sheets>
    <sheet name="Titulní list" sheetId="1" r:id="rId1"/>
    <sheet name="Položky" sheetId="2" r:id="rId2"/>
    <sheet name="Rekapitulace" sheetId="3" r:id="rId3"/>
  </sheets>
  <calcPr calcId="145621"/>
</workbook>
</file>

<file path=xl/calcChain.xml><?xml version="1.0" encoding="utf-8"?>
<calcChain xmlns="http://schemas.openxmlformats.org/spreadsheetml/2006/main">
  <c r="G103" i="2" l="1"/>
  <c r="G104" i="2"/>
  <c r="G105" i="2"/>
  <c r="G102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69" i="2"/>
  <c r="G62" i="2"/>
  <c r="G63" i="2" s="1"/>
  <c r="G65" i="2" s="1"/>
  <c r="G61" i="2"/>
  <c r="G47" i="2"/>
  <c r="G48" i="2" s="1"/>
  <c r="G50" i="2" s="1"/>
  <c r="G53" i="2" s="1"/>
  <c r="G40" i="2"/>
  <c r="G41" i="2" s="1"/>
  <c r="G26" i="2"/>
  <c r="G27" i="2" s="1"/>
  <c r="G13" i="2"/>
  <c r="G12" i="2"/>
  <c r="G5" i="2"/>
  <c r="G6" i="2" s="1"/>
  <c r="G8" i="2" s="1"/>
  <c r="G4" i="2"/>
  <c r="G106" i="2" l="1"/>
  <c r="G108" i="2" s="1"/>
  <c r="G111" i="2" s="1"/>
  <c r="G87" i="2"/>
  <c r="G89" i="2" s="1"/>
  <c r="D95" i="2"/>
  <c r="G92" i="2"/>
  <c r="D98" i="2"/>
  <c r="C8" i="3" s="1"/>
  <c r="D8" i="3" s="1"/>
  <c r="G43" i="2"/>
  <c r="D56" i="2"/>
  <c r="C7" i="3" s="1"/>
  <c r="D7" i="3" s="1"/>
  <c r="C6" i="3"/>
  <c r="D6" i="3" s="1"/>
  <c r="D35" i="2"/>
  <c r="G29" i="2"/>
  <c r="G32" i="2" s="1"/>
  <c r="G14" i="2"/>
  <c r="G16" i="2" s="1"/>
  <c r="G19" i="2" s="1"/>
  <c r="D22" i="2" l="1"/>
  <c r="C5" i="3" s="1"/>
  <c r="D114" i="2"/>
  <c r="C12" i="3" s="1"/>
  <c r="C13" i="3" s="1"/>
  <c r="D12" i="3"/>
  <c r="D13" i="3" s="1"/>
  <c r="C9" i="3" l="1"/>
  <c r="C19" i="3" s="1"/>
  <c r="D5" i="3"/>
  <c r="D9" i="3" s="1"/>
  <c r="D19" i="3" l="1"/>
  <c r="D20" i="3" s="1"/>
  <c r="C20" i="3"/>
  <c r="C22" i="3" s="1"/>
  <c r="D22" i="3" s="1"/>
  <c r="D26" i="3" s="1"/>
  <c r="D28" i="3" s="1"/>
  <c r="D27" i="3" s="1"/>
</calcChain>
</file>

<file path=xl/sharedStrings.xml><?xml version="1.0" encoding="utf-8"?>
<sst xmlns="http://schemas.openxmlformats.org/spreadsheetml/2006/main" count="266" uniqueCount="139">
  <si>
    <t>Karel Sadílek - PROJEKČNÍ ČINNOST</t>
  </si>
  <si>
    <t xml:space="preserve">   Žitná 1955, 688 01 Uherský Brod   </t>
  </si>
  <si>
    <t>Zakázka číslo:</t>
  </si>
  <si>
    <t>F-11-2020</t>
  </si>
  <si>
    <t>Investor:</t>
  </si>
  <si>
    <t>Vypracoval:</t>
  </si>
  <si>
    <t>Dne:</t>
  </si>
  <si>
    <t>03.05.2020</t>
  </si>
  <si>
    <t>C21M - Elektromontáže</t>
  </si>
  <si>
    <t>22 - Vedení uzemňovací\Jímací tyče, svorky, zemniče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</si>
  <si>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</si>
  <si>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</si>
  <si>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</si>
  <si>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</si>
  <si>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</si>
  <si>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</si>
  <si>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</si>
  <si>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</si>
  <si>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210220302</t>
  </si>
  <si>
    <t>svorky hromosv.nad 2 šrouby(ST;SJ;SK;SZ;SR01;02)</t>
  </si>
  <si>
    <t>ks</t>
  </si>
  <si>
    <t>podpěry vedení do zdi a pod střešní krytinu</t>
  </si>
  <si>
    <t>Celkem za skupinu:</t>
  </si>
  <si>
    <t>22 - Vedení uzemňovací\Vedení uzemňovací</t>
  </si>
  <si>
    <t>210220022</t>
  </si>
  <si>
    <t>vedení AlMgSi 8 mm vč.svorek;propoj.aj.</t>
  </si>
  <si>
    <t>m</t>
  </si>
  <si>
    <t>vedeníFeZn 10 mm vč.svorek;propoj.aj.</t>
  </si>
  <si>
    <t>Celkem za ceník:</t>
  </si>
  <si>
    <t>C25M - Nátěry</t>
  </si>
  <si>
    <t>250060032</t>
  </si>
  <si>
    <t>nátěr části zemnícího drátu FeZn 10 mm</t>
  </si>
  <si>
    <t>m2</t>
  </si>
  <si>
    <t>C46M - Zemní práce</t>
  </si>
  <si>
    <t>20 - Kabelové rýhy</t>
  </si>
  <si>
    <t>460200154</t>
  </si>
  <si>
    <t>kabel.rýha 35cm šíř. 70cm hl. zem.tř.4</t>
  </si>
  <si>
    <t>56 - Záhozy rýh</t>
  </si>
  <si>
    <t>460560154</t>
  </si>
  <si>
    <t>ruč.zához.kab.rýhy 35cm šíř.70cm hl.zem.tř.4</t>
  </si>
  <si>
    <t>Materiály</t>
  </si>
  <si>
    <t>Barvy, ředidla</t>
  </si>
  <si>
    <t>90116</t>
  </si>
  <si>
    <t>barva syntetická - nátěrová ochrana zemního drátu</t>
  </si>
  <si>
    <t>kg</t>
  </si>
  <si>
    <t>90119</t>
  </si>
  <si>
    <t>ředidlo S 6006</t>
  </si>
  <si>
    <t>Zemnící materiál</t>
  </si>
  <si>
    <t>01403</t>
  </si>
  <si>
    <t>dráz AlMgSi 8 mm</t>
  </si>
  <si>
    <t>dráz FeZn 10 mm</t>
  </si>
  <si>
    <t>O 3</t>
  </si>
  <si>
    <t>01429</t>
  </si>
  <si>
    <t>svorka zkušební SZ</t>
  </si>
  <si>
    <t>O 4</t>
  </si>
  <si>
    <t>svorka universální SU</t>
  </si>
  <si>
    <t>O 5</t>
  </si>
  <si>
    <t>svorka okapová SO</t>
  </si>
  <si>
    <t>O 6</t>
  </si>
  <si>
    <t>01473</t>
  </si>
  <si>
    <t>svorka k zemnící tyči</t>
  </si>
  <si>
    <t>O 7</t>
  </si>
  <si>
    <t>svorka k jímací tyči SJ1b</t>
  </si>
  <si>
    <t>svorka na kovové konstrukce SP1</t>
  </si>
  <si>
    <t>O 9</t>
  </si>
  <si>
    <t>podpěra vedení do zdiva PV 17</t>
  </si>
  <si>
    <t>O 10</t>
  </si>
  <si>
    <t>01487</t>
  </si>
  <si>
    <t>podpěra vedení pod krytinu PV 22a</t>
  </si>
  <si>
    <t>O 11</t>
  </si>
  <si>
    <t>01488</t>
  </si>
  <si>
    <t>jímací tyč AlMgSi l= 1,5 m</t>
  </si>
  <si>
    <t>O 12</t>
  </si>
  <si>
    <t>izol. tyč ITJc</t>
  </si>
  <si>
    <t>O 13</t>
  </si>
  <si>
    <t>držák oddál. hrom. DOHT2</t>
  </si>
  <si>
    <t>O 14</t>
  </si>
  <si>
    <t>zemnící tyč ZT l = 2m</t>
  </si>
  <si>
    <t>O 15</t>
  </si>
  <si>
    <t>ochranný úhelník do zdiva</t>
  </si>
  <si>
    <t>O 16</t>
  </si>
  <si>
    <t>držák ochanného úhelníku</t>
  </si>
  <si>
    <t>O 17</t>
  </si>
  <si>
    <t>štítek z umělé hmoty</t>
  </si>
  <si>
    <t>O 18</t>
  </si>
  <si>
    <t>držák jímací tyče DJD</t>
  </si>
  <si>
    <t>Celkem za materiály:</t>
  </si>
  <si>
    <t>Práce v HZS</t>
  </si>
  <si>
    <t/>
  </si>
  <si>
    <t>Demontáž stávající hromosvodní ochrany</t>
  </si>
  <si>
    <t>hod.</t>
  </si>
  <si>
    <t>Revize hromosvodu</t>
  </si>
  <si>
    <t>Dokumentace skutečného provedení stavby</t>
  </si>
  <si>
    <t>Úklid pracoviště</t>
  </si>
  <si>
    <t>Celkem za práci v HZS:</t>
  </si>
  <si>
    <t>Kap.</t>
  </si>
  <si>
    <t>Základ DPH</t>
  </si>
  <si>
    <t>Základ 15%</t>
  </si>
  <si>
    <t>Rekapitulace</t>
  </si>
  <si>
    <t xml:space="preserve">A.  </t>
  </si>
  <si>
    <t>UPRAVENÉ ROZPOČTOVÉ NÁKLADY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</si>
  <si>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</si>
  <si>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</si>
  <si>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</si>
  <si>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</si>
  <si>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</si>
  <si>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</si>
  <si>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</si>
  <si>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</si>
  <si>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</si>
  <si>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</si>
  <si>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 xml:space="preserve">  GZS z C21M a navázaného materiálu</t>
  </si>
  <si>
    <t>CELKEM VRN</t>
  </si>
  <si>
    <t>REKAPITULACE CELKEM</t>
  </si>
  <si>
    <t>CELKEM - náklady bez DPH [Kč]:</t>
  </si>
  <si>
    <t xml:space="preserve"> e-mail: k.sadilek@seznam.cz   </t>
  </si>
  <si>
    <t>Město Uh. Brod, Masarykovo nám.100, 688 01 Uh. Brod</t>
  </si>
  <si>
    <t>Karel Sadílek</t>
  </si>
  <si>
    <t>Stavba :</t>
  </si>
  <si>
    <t>Oprava střešního pláště budovy Azylového domu č.p. 664</t>
  </si>
  <si>
    <t>v Uherském Brodě</t>
  </si>
  <si>
    <t>Celkem:</t>
  </si>
  <si>
    <t>Celkem</t>
  </si>
  <si>
    <t>Cena za ceník celkem:</t>
  </si>
  <si>
    <t>Kč</t>
  </si>
  <si>
    <t xml:space="preserve">Cena za ceník celkem:  </t>
  </si>
  <si>
    <t xml:space="preserve">Cena za materiály celkem: </t>
  </si>
  <si>
    <t xml:space="preserve">Prořez (5,00%): </t>
  </si>
  <si>
    <t xml:space="preserve">Cena za práci v HZS celkem: </t>
  </si>
  <si>
    <t>Cena celkem vč. DPH</t>
  </si>
  <si>
    <t>*</t>
  </si>
  <si>
    <t>Poznámka:</t>
  </si>
  <si>
    <r>
      <rPr>
        <sz val="8"/>
        <color rgb="FFFF0000"/>
        <rFont val="Arial"/>
        <family val="2"/>
        <charset val="238"/>
      </rPr>
      <t>*</t>
    </r>
    <r>
      <rPr>
        <sz val="8"/>
        <color rgb="FF000000"/>
        <rFont val="Arial"/>
        <family val="2"/>
        <charset val="238"/>
      </rPr>
      <t xml:space="preserve"> Cenu bez DPH uveďte do celkového stavebního rozpočtu v příslušném oddílu M21 Elektromontáže</t>
    </r>
  </si>
  <si>
    <t xml:space="preserve">                             Základ DPH  Základ 15%</t>
  </si>
  <si>
    <t xml:space="preserve">                       Základ DPH  Základ 15%</t>
  </si>
  <si>
    <t xml:space="preserve">                      Základ DPH Základ 15%</t>
  </si>
  <si>
    <t xml:space="preserve">                Základ DPH ZZáklad 15%</t>
  </si>
  <si>
    <t xml:space="preserve">                           Základ DPH  Základ 15%</t>
  </si>
  <si>
    <t>DPH celkem (15%)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</si>
</sst>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0"/>
      <color rgb="FF00008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sz val="11"/>
      <color rgb="FF000000"/>
      <name val="Arial"/>
      <family val="2"/>
      <charset val="238"/>
    </font>
    <font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7" xfId="0" applyFont="1" applyFill="1" applyBorder="1" applyAlignment="1">
      <alignment vertical="top"/>
    </xf>
    <xf numFmtId="0" fontId="3" fillId="2" borderId="2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 indent="1"/>
    </xf>
    <xf numFmtId="0" fontId="1" fillId="2" borderId="9" xfId="0" applyFont="1" applyFill="1" applyBorder="1" applyAlignment="1">
      <alignment vertical="top"/>
    </xf>
    <xf numFmtId="0" fontId="1" fillId="2" borderId="11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2" xfId="0" applyFont="1" applyBorder="1" applyAlignment="1">
      <alignment vertical="top"/>
    </xf>
    <xf numFmtId="2" fontId="7" fillId="0" borderId="12" xfId="0" applyNumberFormat="1" applyFont="1" applyBorder="1" applyAlignment="1">
      <alignment horizontal="right" vertical="top"/>
    </xf>
    <xf numFmtId="0" fontId="1" fillId="0" borderId="13" xfId="0" applyFont="1" applyBorder="1" applyAlignment="1">
      <alignment vertical="top"/>
    </xf>
    <xf numFmtId="2" fontId="7" fillId="0" borderId="13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1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6" fillId="0" borderId="13" xfId="0" applyFont="1" applyBorder="1" applyAlignment="1">
      <alignment horizontal="right" vertical="top"/>
    </xf>
    <xf numFmtId="0" fontId="6" fillId="0" borderId="13" xfId="0" applyFont="1" applyBorder="1" applyAlignment="1">
      <alignment vertical="top" wrapText="1"/>
    </xf>
    <xf numFmtId="2" fontId="6" fillId="0" borderId="13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indent="1"/>
    </xf>
    <xf numFmtId="0" fontId="9" fillId="2" borderId="3" xfId="0" applyFont="1" applyFill="1" applyBorder="1" applyAlignment="1">
      <alignment horizontal="right" vertical="top"/>
    </xf>
    <xf numFmtId="0" fontId="9" fillId="2" borderId="4" xfId="0" applyFont="1" applyFill="1" applyBorder="1" applyAlignment="1">
      <alignment horizontal="left" vertical="top" indent="1"/>
    </xf>
    <xf numFmtId="2" fontId="1" fillId="3" borderId="0" xfId="0" applyNumberFormat="1" applyFont="1" applyFill="1" applyAlignment="1" applyProtection="1">
      <alignment horizontal="right" vertical="top"/>
      <protection locked="0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4" borderId="14" xfId="0" applyNumberFormat="1" applyFont="1" applyFill="1" applyBorder="1" applyAlignment="1" applyProtection="1">
      <alignment vertical="top"/>
    </xf>
    <xf numFmtId="4" fontId="6" fillId="4" borderId="14" xfId="0" applyNumberFormat="1" applyFont="1" applyFill="1" applyBorder="1" applyAlignment="1" applyProtection="1">
      <alignment vertical="top"/>
    </xf>
    <xf numFmtId="4" fontId="8" fillId="4" borderId="14" xfId="0" applyNumberFormat="1" applyFont="1" applyFill="1" applyBorder="1" applyAlignment="1" applyProtection="1">
      <alignment horizontal="right" vertical="top"/>
    </xf>
    <xf numFmtId="0" fontId="1" fillId="4" borderId="15" xfId="0" applyFont="1" applyFill="1" applyBorder="1" applyAlignment="1">
      <alignment vertical="top"/>
    </xf>
    <xf numFmtId="4" fontId="8" fillId="4" borderId="16" xfId="0" applyNumberFormat="1" applyFont="1" applyFill="1" applyBorder="1" applyAlignment="1" applyProtection="1">
      <alignment vertical="top"/>
    </xf>
    <xf numFmtId="4" fontId="6" fillId="4" borderId="16" xfId="0" applyNumberFormat="1" applyFont="1" applyFill="1" applyBorder="1" applyAlignment="1" applyProtection="1">
      <alignment vertical="top"/>
    </xf>
    <xf numFmtId="4" fontId="8" fillId="4" borderId="16" xfId="0" applyNumberFormat="1" applyFont="1" applyFill="1" applyBorder="1" applyAlignment="1" applyProtection="1">
      <alignment horizontal="right" vertical="top"/>
    </xf>
    <xf numFmtId="0" fontId="1" fillId="4" borderId="18" xfId="0" applyFont="1" applyFill="1" applyBorder="1" applyAlignment="1">
      <alignment vertical="top"/>
    </xf>
    <xf numFmtId="0" fontId="1" fillId="4" borderId="19" xfId="0" applyFont="1" applyFill="1" applyBorder="1" applyAlignment="1">
      <alignment vertical="top"/>
    </xf>
    <xf numFmtId="0" fontId="1" fillId="4" borderId="20" xfId="0" applyFont="1" applyFill="1" applyBorder="1" applyAlignment="1">
      <alignment vertical="top"/>
    </xf>
    <xf numFmtId="4" fontId="8" fillId="4" borderId="21" xfId="0" applyNumberFormat="1" applyFont="1" applyFill="1" applyBorder="1" applyAlignment="1" applyProtection="1">
      <alignment vertical="top"/>
    </xf>
    <xf numFmtId="4" fontId="6" fillId="4" borderId="21" xfId="0" applyNumberFormat="1" applyFont="1" applyFill="1" applyBorder="1" applyAlignment="1" applyProtection="1">
      <alignment vertical="top"/>
    </xf>
    <xf numFmtId="4" fontId="8" fillId="4" borderId="21" xfId="0" applyNumberFormat="1" applyFont="1" applyFill="1" applyBorder="1" applyAlignment="1" applyProtection="1">
      <alignment horizontal="right" vertical="top"/>
    </xf>
    <xf numFmtId="0" fontId="1" fillId="4" borderId="22" xfId="0" applyFont="1" applyFill="1" applyBorder="1" applyAlignment="1">
      <alignment vertical="top"/>
    </xf>
    <xf numFmtId="2" fontId="1" fillId="3" borderId="0" xfId="0" applyNumberFormat="1" applyFont="1" applyFill="1" applyAlignment="1" applyProtection="1">
      <alignment vertical="top"/>
      <protection locked="0"/>
    </xf>
    <xf numFmtId="0" fontId="10" fillId="4" borderId="17" xfId="0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top"/>
    </xf>
    <xf numFmtId="0" fontId="4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3" sqref="B33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61" t="s">
        <v>0</v>
      </c>
      <c r="B1" s="61"/>
      <c r="C1" s="61"/>
    </row>
    <row r="2" spans="1:3" ht="15" x14ac:dyDescent="0.25">
      <c r="A2" s="62" t="s">
        <v>1</v>
      </c>
      <c r="B2" s="62"/>
      <c r="C2" s="62"/>
    </row>
    <row r="3" spans="1:3" ht="15.75" thickBot="1" x14ac:dyDescent="0.3">
      <c r="A3" s="63" t="s">
        <v>115</v>
      </c>
      <c r="B3" s="63"/>
      <c r="C3" s="63"/>
    </row>
    <row r="4" spans="1:3" ht="12.75" thickTop="1" thickBot="1" x14ac:dyDescent="0.3"/>
    <row r="5" spans="1:3" ht="14.25" x14ac:dyDescent="0.25">
      <c r="A5" s="40" t="s">
        <v>2</v>
      </c>
      <c r="B5" s="41" t="s">
        <v>3</v>
      </c>
      <c r="C5" s="3"/>
    </row>
    <row r="6" spans="1:3" ht="15" x14ac:dyDescent="0.25">
      <c r="A6" s="4"/>
      <c r="B6" s="5"/>
      <c r="C6" s="6"/>
    </row>
    <row r="7" spans="1:3" ht="15.75" thickBot="1" x14ac:dyDescent="0.3">
      <c r="A7" s="7"/>
      <c r="B7" s="8"/>
      <c r="C7" s="9"/>
    </row>
    <row r="8" spans="1:3" ht="14.25" x14ac:dyDescent="0.25">
      <c r="A8" s="37"/>
      <c r="B8" s="37"/>
    </row>
    <row r="9" spans="1:3" ht="14.25" x14ac:dyDescent="0.25">
      <c r="A9" s="38" t="s">
        <v>4</v>
      </c>
      <c r="B9" s="37" t="s">
        <v>116</v>
      </c>
    </row>
    <row r="10" spans="1:3" ht="14.25" x14ac:dyDescent="0.25">
      <c r="A10" s="37"/>
      <c r="B10" s="37"/>
    </row>
    <row r="11" spans="1:3" ht="14.25" x14ac:dyDescent="0.25">
      <c r="A11" s="38" t="s">
        <v>5</v>
      </c>
      <c r="B11" s="37" t="s">
        <v>117</v>
      </c>
    </row>
    <row r="12" spans="1:3" ht="14.25" x14ac:dyDescent="0.25">
      <c r="A12" s="38"/>
      <c r="B12" s="39"/>
    </row>
    <row r="13" spans="1:3" ht="14.25" x14ac:dyDescent="0.25">
      <c r="A13" s="38" t="s">
        <v>6</v>
      </c>
      <c r="B13" s="37" t="s">
        <v>7</v>
      </c>
    </row>
    <row r="14" spans="1:3" ht="14.25" x14ac:dyDescent="0.25">
      <c r="A14" s="37"/>
      <c r="B14" s="37"/>
    </row>
    <row r="15" spans="1:3" ht="14.25" x14ac:dyDescent="0.25">
      <c r="A15" s="38" t="s">
        <v>118</v>
      </c>
      <c r="B15" s="37" t="s">
        <v>119</v>
      </c>
    </row>
    <row r="16" spans="1:3" ht="14.25" x14ac:dyDescent="0.25">
      <c r="A16" s="37"/>
      <c r="B16" s="37" t="s">
        <v>120</v>
      </c>
    </row>
    <row r="17" spans="1:2" ht="14.25" x14ac:dyDescent="0.25">
      <c r="A17" s="37"/>
      <c r="B17" s="37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horizontalDpi="4294967293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zoomScale="175" zoomScaleNormal="175" workbookViewId="0">
      <selection activeCell="F21" sqref="F21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65" t="s">
        <v>8</v>
      </c>
      <c r="B1" s="65"/>
      <c r="C1" s="65"/>
      <c r="D1" s="65"/>
      <c r="E1" s="65"/>
      <c r="F1" s="65"/>
      <c r="G1" s="65"/>
      <c r="H1" s="65"/>
    </row>
    <row r="2" spans="1:8" ht="12.75" x14ac:dyDescent="0.25">
      <c r="A2" s="66" t="s">
        <v>9</v>
      </c>
      <c r="B2" s="66"/>
      <c r="C2" s="66"/>
      <c r="D2" s="66"/>
      <c r="E2" s="66"/>
      <c r="F2" s="66"/>
      <c r="G2" s="66"/>
      <c r="H2" s="66"/>
    </row>
    <row r="3" spans="1:8" x14ac:dyDescent="0.25">
      <c r="A3" s="10" t="s">
        <v>10</v>
      </c>
      <c r="B3" s="11" t="s">
        <v>11</v>
      </c>
      <c r="C3" s="11" t="s">
        <v>12</v>
      </c>
      <c r="D3" s="10" t="s">
        <v>13</v>
      </c>
      <c r="E3" s="10" t="s">
        <v>14</v>
      </c>
      <c r="F3" s="11" t="s">
        <v>15</v>
      </c>
      <c r="G3" s="10" t="s">
        <v>16</v>
      </c>
      <c r="H3" s="10" t="s">
        <v>17</v>
      </c>
    </row>
    <row r="4" spans="1:8" ht="33.75" x14ac:dyDescent="0.25">
      <c r="A4" s="12">
        <v>1</v>
      </c>
      <c r="B4" s="13" t="s">
        <v>18</v>
      </c>
      <c r="C4" s="13" t="s">
        <v>19</v>
      </c>
      <c r="D4" s="42"/>
      <c r="E4" s="14">
        <v>40</v>
      </c>
      <c r="F4" s="13" t="s">
        <v>20</v>
      </c>
      <c r="G4" s="14">
        <f>D4*E4</f>
        <v>0</v>
      </c>
      <c r="H4" s="15">
        <v>0.15</v>
      </c>
    </row>
    <row r="5" spans="1:8" ht="22.5" x14ac:dyDescent="0.25">
      <c r="A5" s="12">
        <v>2</v>
      </c>
      <c r="B5" s="13" t="s">
        <v>18</v>
      </c>
      <c r="C5" s="13" t="s">
        <v>21</v>
      </c>
      <c r="D5" s="42"/>
      <c r="E5" s="14">
        <v>130</v>
      </c>
      <c r="F5" s="13" t="s">
        <v>20</v>
      </c>
      <c r="G5" s="14">
        <f>D5*E5</f>
        <v>0</v>
      </c>
      <c r="H5" s="15">
        <v>0.15</v>
      </c>
    </row>
    <row r="6" spans="1:8" x14ac:dyDescent="0.25">
      <c r="F6" s="1" t="s">
        <v>121</v>
      </c>
      <c r="G6" s="25">
        <f>G5+G4</f>
        <v>0</v>
      </c>
      <c r="H6" s="2"/>
    </row>
    <row r="7" spans="1:8" ht="12" thickBot="1" x14ac:dyDescent="0.3">
      <c r="A7" s="16" t="s">
        <v>22</v>
      </c>
    </row>
    <row r="8" spans="1:8" ht="12.75" thickTop="1" x14ac:dyDescent="0.25">
      <c r="A8" s="17"/>
      <c r="B8" s="17"/>
      <c r="C8" s="17"/>
      <c r="D8" s="17"/>
      <c r="E8" s="17"/>
      <c r="F8" s="17"/>
      <c r="G8" s="18">
        <f>G6</f>
        <v>0</v>
      </c>
      <c r="H8" s="17"/>
    </row>
    <row r="10" spans="1:8" ht="12.75" x14ac:dyDescent="0.25">
      <c r="A10" s="64" t="s">
        <v>23</v>
      </c>
      <c r="B10" s="64"/>
      <c r="C10" s="64"/>
      <c r="D10" s="64"/>
      <c r="E10" s="64"/>
      <c r="F10" s="64"/>
      <c r="G10" s="64"/>
      <c r="H10" s="64"/>
    </row>
    <row r="11" spans="1:8" x14ac:dyDescent="0.25">
      <c r="A11" s="10" t="s">
        <v>10</v>
      </c>
      <c r="B11" s="11" t="s">
        <v>11</v>
      </c>
      <c r="C11" s="11" t="s">
        <v>12</v>
      </c>
      <c r="D11" s="10" t="s">
        <v>13</v>
      </c>
      <c r="E11" s="10" t="s">
        <v>14</v>
      </c>
      <c r="F11" s="11" t="s">
        <v>15</v>
      </c>
      <c r="G11" s="10" t="s">
        <v>16</v>
      </c>
      <c r="H11" s="10" t="s">
        <v>17</v>
      </c>
    </row>
    <row r="12" spans="1:8" ht="22.5" x14ac:dyDescent="0.25">
      <c r="A12" s="12">
        <v>1</v>
      </c>
      <c r="B12" s="13" t="s">
        <v>24</v>
      </c>
      <c r="C12" s="13" t="s">
        <v>25</v>
      </c>
      <c r="D12" s="42"/>
      <c r="E12" s="14">
        <v>150</v>
      </c>
      <c r="F12" s="13" t="s">
        <v>26</v>
      </c>
      <c r="G12" s="14">
        <f>D12*E12</f>
        <v>0</v>
      </c>
      <c r="H12" s="15">
        <v>0.15</v>
      </c>
    </row>
    <row r="13" spans="1:8" ht="22.5" x14ac:dyDescent="0.25">
      <c r="A13" s="12">
        <v>2</v>
      </c>
      <c r="B13" s="13" t="s">
        <v>24</v>
      </c>
      <c r="C13" s="13" t="s">
        <v>27</v>
      </c>
      <c r="D13" s="42"/>
      <c r="E13" s="14">
        <v>60</v>
      </c>
      <c r="F13" s="13" t="s">
        <v>26</v>
      </c>
      <c r="G13" s="14">
        <f>D13*E13</f>
        <v>0</v>
      </c>
      <c r="H13" s="15">
        <v>0.15</v>
      </c>
    </row>
    <row r="14" spans="1:8" x14ac:dyDescent="0.25">
      <c r="F14" s="1" t="s">
        <v>122</v>
      </c>
      <c r="G14" s="25">
        <f>G13+G12</f>
        <v>0</v>
      </c>
      <c r="H14" s="2"/>
    </row>
    <row r="15" spans="1:8" ht="12" thickBot="1" x14ac:dyDescent="0.3">
      <c r="A15" s="16" t="s">
        <v>22</v>
      </c>
    </row>
    <row r="16" spans="1:8" ht="12.75" thickTop="1" x14ac:dyDescent="0.25">
      <c r="A16" s="17"/>
      <c r="B16" s="17"/>
      <c r="C16" s="17"/>
      <c r="D16" s="17"/>
      <c r="E16" s="17"/>
      <c r="F16" s="17"/>
      <c r="G16" s="18">
        <f>G14</f>
        <v>0</v>
      </c>
      <c r="H16" s="17"/>
    </row>
    <row r="18" spans="1:8" ht="12" thickBot="1" x14ac:dyDescent="0.3">
      <c r="A18" s="16" t="s">
        <v>28</v>
      </c>
    </row>
    <row r="19" spans="1:8" ht="12.75" thickTop="1" x14ac:dyDescent="0.25">
      <c r="A19" s="19"/>
      <c r="B19" s="19"/>
      <c r="C19" s="19"/>
      <c r="D19" s="19"/>
      <c r="E19" s="19"/>
      <c r="F19" s="19"/>
      <c r="G19" s="20">
        <f>G16</f>
        <v>0</v>
      </c>
      <c r="H19" s="19"/>
    </row>
    <row r="21" spans="1:8" ht="12.75" x14ac:dyDescent="0.25">
      <c r="A21" s="22" t="s">
        <v>134</v>
      </c>
    </row>
    <row r="22" spans="1:8" ht="12" x14ac:dyDescent="0.25">
      <c r="A22" s="21" t="s">
        <v>123</v>
      </c>
      <c r="D22" s="44">
        <f>G14+G6</f>
        <v>0</v>
      </c>
      <c r="E22" s="43" t="s">
        <v>124</v>
      </c>
    </row>
    <row r="24" spans="1:8" ht="15.75" x14ac:dyDescent="0.25">
      <c r="A24" s="65" t="s">
        <v>29</v>
      </c>
      <c r="B24" s="65"/>
      <c r="C24" s="65"/>
      <c r="D24" s="65"/>
      <c r="E24" s="65"/>
      <c r="F24" s="65"/>
      <c r="G24" s="65"/>
      <c r="H24" s="65"/>
    </row>
    <row r="25" spans="1:8" x14ac:dyDescent="0.25">
      <c r="A25" s="10" t="s">
        <v>10</v>
      </c>
      <c r="B25" s="11" t="s">
        <v>11</v>
      </c>
      <c r="C25" s="11" t="s">
        <v>12</v>
      </c>
      <c r="D25" s="10" t="s">
        <v>13</v>
      </c>
      <c r="E25" s="10" t="s">
        <v>14</v>
      </c>
      <c r="F25" s="11" t="s">
        <v>15</v>
      </c>
      <c r="G25" s="10" t="s">
        <v>16</v>
      </c>
      <c r="H25" s="10" t="s">
        <v>17</v>
      </c>
    </row>
    <row r="26" spans="1:8" ht="22.5" x14ac:dyDescent="0.25">
      <c r="A26" s="12">
        <v>1</v>
      </c>
      <c r="B26" s="13" t="s">
        <v>30</v>
      </c>
      <c r="C26" s="13" t="s">
        <v>31</v>
      </c>
      <c r="D26" s="42"/>
      <c r="E26" s="14">
        <v>3</v>
      </c>
      <c r="F26" s="13" t="s">
        <v>32</v>
      </c>
      <c r="G26" s="14">
        <f>D26*E26</f>
        <v>0</v>
      </c>
      <c r="H26" s="15">
        <v>0.15</v>
      </c>
    </row>
    <row r="27" spans="1:8" x14ac:dyDescent="0.25">
      <c r="F27" s="1" t="s">
        <v>122</v>
      </c>
      <c r="G27" s="25">
        <f>G26</f>
        <v>0</v>
      </c>
      <c r="H27" s="2"/>
    </row>
    <row r="28" spans="1:8" ht="12" thickBot="1" x14ac:dyDescent="0.3">
      <c r="A28" s="16" t="s">
        <v>22</v>
      </c>
    </row>
    <row r="29" spans="1:8" ht="12.75" thickTop="1" x14ac:dyDescent="0.25">
      <c r="A29" s="17"/>
      <c r="B29" s="17"/>
      <c r="C29" s="17"/>
      <c r="D29" s="17"/>
      <c r="E29" s="17"/>
      <c r="F29" s="17"/>
      <c r="G29" s="18">
        <f>G27</f>
        <v>0</v>
      </c>
      <c r="H29" s="17"/>
    </row>
    <row r="31" spans="1:8" ht="12" thickBot="1" x14ac:dyDescent="0.3">
      <c r="A31" s="16" t="s">
        <v>28</v>
      </c>
    </row>
    <row r="32" spans="1:8" ht="12.75" thickTop="1" x14ac:dyDescent="0.25">
      <c r="A32" s="19"/>
      <c r="B32" s="19"/>
      <c r="C32" s="19"/>
      <c r="D32" s="19"/>
      <c r="E32" s="19"/>
      <c r="F32" s="19"/>
      <c r="G32" s="20">
        <f>G29</f>
        <v>0</v>
      </c>
      <c r="H32" s="19"/>
    </row>
    <row r="34" spans="1:8" ht="12.75" x14ac:dyDescent="0.25">
      <c r="A34" s="22" t="s">
        <v>135</v>
      </c>
    </row>
    <row r="35" spans="1:8" ht="12" x14ac:dyDescent="0.25">
      <c r="A35" s="21" t="s">
        <v>125</v>
      </c>
      <c r="D35" s="28">
        <f>G27</f>
        <v>0</v>
      </c>
      <c r="E35" s="43" t="s">
        <v>124</v>
      </c>
    </row>
    <row r="37" spans="1:8" ht="15.75" x14ac:dyDescent="0.25">
      <c r="A37" s="65" t="s">
        <v>33</v>
      </c>
      <c r="B37" s="65"/>
      <c r="C37" s="65"/>
      <c r="D37" s="65"/>
      <c r="E37" s="65"/>
      <c r="F37" s="65"/>
      <c r="G37" s="65"/>
      <c r="H37" s="65"/>
    </row>
    <row r="38" spans="1:8" ht="12.75" x14ac:dyDescent="0.25">
      <c r="A38" s="66" t="s">
        <v>34</v>
      </c>
      <c r="B38" s="66"/>
      <c r="C38" s="66"/>
      <c r="D38" s="66"/>
      <c r="E38" s="66"/>
      <c r="F38" s="66"/>
      <c r="G38" s="66"/>
      <c r="H38" s="66"/>
    </row>
    <row r="39" spans="1:8" x14ac:dyDescent="0.25">
      <c r="A39" s="10" t="s">
        <v>10</v>
      </c>
      <c r="B39" s="11" t="s">
        <v>11</v>
      </c>
      <c r="C39" s="11" t="s">
        <v>12</v>
      </c>
      <c r="D39" s="10" t="s">
        <v>13</v>
      </c>
      <c r="E39" s="10" t="s">
        <v>14</v>
      </c>
      <c r="F39" s="11" t="s">
        <v>15</v>
      </c>
      <c r="G39" s="10" t="s">
        <v>16</v>
      </c>
      <c r="H39" s="10" t="s">
        <v>17</v>
      </c>
    </row>
    <row r="40" spans="1:8" ht="22.5" x14ac:dyDescent="0.25">
      <c r="A40" s="12">
        <v>1</v>
      </c>
      <c r="B40" s="13" t="s">
        <v>35</v>
      </c>
      <c r="C40" s="13" t="s">
        <v>36</v>
      </c>
      <c r="D40" s="42"/>
      <c r="E40" s="14">
        <v>20</v>
      </c>
      <c r="F40" s="13" t="s">
        <v>26</v>
      </c>
      <c r="G40" s="14">
        <f>D40*E40</f>
        <v>0</v>
      </c>
      <c r="H40" s="15">
        <v>0.15</v>
      </c>
    </row>
    <row r="41" spans="1:8" x14ac:dyDescent="0.25">
      <c r="F41" s="1" t="s">
        <v>122</v>
      </c>
      <c r="G41" s="25">
        <f>G40</f>
        <v>0</v>
      </c>
      <c r="H41" s="2"/>
    </row>
    <row r="42" spans="1:8" ht="12" thickBot="1" x14ac:dyDescent="0.3">
      <c r="A42" s="16" t="s">
        <v>22</v>
      </c>
    </row>
    <row r="43" spans="1:8" ht="12.75" thickTop="1" x14ac:dyDescent="0.25">
      <c r="A43" s="17"/>
      <c r="B43" s="17"/>
      <c r="C43" s="17"/>
      <c r="D43" s="17"/>
      <c r="E43" s="17"/>
      <c r="F43" s="17"/>
      <c r="G43" s="18">
        <f>G41</f>
        <v>0</v>
      </c>
      <c r="H43" s="17"/>
    </row>
    <row r="45" spans="1:8" ht="12.75" x14ac:dyDescent="0.25">
      <c r="A45" s="64" t="s">
        <v>37</v>
      </c>
      <c r="B45" s="64"/>
      <c r="C45" s="64"/>
      <c r="D45" s="64"/>
      <c r="E45" s="64"/>
      <c r="F45" s="64"/>
      <c r="G45" s="64"/>
      <c r="H45" s="64"/>
    </row>
    <row r="46" spans="1:8" x14ac:dyDescent="0.25">
      <c r="A46" s="10" t="s">
        <v>10</v>
      </c>
      <c r="B46" s="11" t="s">
        <v>11</v>
      </c>
      <c r="C46" s="11" t="s">
        <v>12</v>
      </c>
      <c r="D46" s="10" t="s">
        <v>13</v>
      </c>
      <c r="E46" s="10" t="s">
        <v>14</v>
      </c>
      <c r="F46" s="11" t="s">
        <v>15</v>
      </c>
      <c r="G46" s="10" t="s">
        <v>16</v>
      </c>
      <c r="H46" s="10" t="s">
        <v>17</v>
      </c>
    </row>
    <row r="47" spans="1:8" ht="33.75" x14ac:dyDescent="0.25">
      <c r="A47" s="12">
        <v>1</v>
      </c>
      <c r="B47" s="13" t="s">
        <v>38</v>
      </c>
      <c r="C47" s="13" t="s">
        <v>39</v>
      </c>
      <c r="D47" s="42"/>
      <c r="E47" s="14">
        <v>20</v>
      </c>
      <c r="F47" s="13" t="s">
        <v>26</v>
      </c>
      <c r="G47" s="14">
        <f>D47*E47</f>
        <v>0</v>
      </c>
      <c r="H47" s="15">
        <v>0.15</v>
      </c>
    </row>
    <row r="48" spans="1:8" x14ac:dyDescent="0.25">
      <c r="F48" s="1" t="s">
        <v>122</v>
      </c>
      <c r="G48" s="25">
        <f>G47</f>
        <v>0</v>
      </c>
      <c r="H48" s="2"/>
    </row>
    <row r="49" spans="1:8" ht="12" thickBot="1" x14ac:dyDescent="0.3">
      <c r="A49" s="16" t="s">
        <v>22</v>
      </c>
    </row>
    <row r="50" spans="1:8" ht="12.75" thickTop="1" x14ac:dyDescent="0.25">
      <c r="A50" s="17"/>
      <c r="B50" s="17"/>
      <c r="C50" s="17"/>
      <c r="D50" s="17"/>
      <c r="E50" s="17"/>
      <c r="F50" s="17"/>
      <c r="G50" s="18">
        <f>G48</f>
        <v>0</v>
      </c>
      <c r="H50" s="17"/>
    </row>
    <row r="52" spans="1:8" ht="12" thickBot="1" x14ac:dyDescent="0.3">
      <c r="A52" s="16" t="s">
        <v>28</v>
      </c>
    </row>
    <row r="53" spans="1:8" ht="12.75" thickTop="1" x14ac:dyDescent="0.25">
      <c r="A53" s="19"/>
      <c r="B53" s="19"/>
      <c r="C53" s="19"/>
      <c r="D53" s="19"/>
      <c r="E53" s="19"/>
      <c r="F53" s="19"/>
      <c r="G53" s="20">
        <f>G50</f>
        <v>0</v>
      </c>
      <c r="H53" s="19"/>
    </row>
    <row r="55" spans="1:8" ht="12.75" x14ac:dyDescent="0.25">
      <c r="A55" s="22" t="s">
        <v>135</v>
      </c>
    </row>
    <row r="56" spans="1:8" ht="12" x14ac:dyDescent="0.25">
      <c r="A56" s="21" t="s">
        <v>123</v>
      </c>
      <c r="D56" s="28">
        <f>G48+G41</f>
        <v>0</v>
      </c>
      <c r="E56" s="43" t="s">
        <v>124</v>
      </c>
    </row>
    <row r="58" spans="1:8" ht="15.75" x14ac:dyDescent="0.25">
      <c r="A58" s="65" t="s">
        <v>40</v>
      </c>
      <c r="B58" s="65"/>
      <c r="C58" s="65"/>
      <c r="D58" s="65"/>
      <c r="E58" s="65"/>
      <c r="F58" s="65"/>
      <c r="G58" s="65"/>
      <c r="H58" s="65"/>
    </row>
    <row r="59" spans="1:8" ht="12.75" x14ac:dyDescent="0.25">
      <c r="A59" s="66" t="s">
        <v>41</v>
      </c>
      <c r="B59" s="66"/>
      <c r="C59" s="66"/>
      <c r="D59" s="66"/>
      <c r="E59" s="66"/>
      <c r="F59" s="66"/>
      <c r="G59" s="66"/>
      <c r="H59" s="66"/>
    </row>
    <row r="60" spans="1:8" x14ac:dyDescent="0.25">
      <c r="A60" s="10" t="s">
        <v>10</v>
      </c>
      <c r="B60" s="11" t="s">
        <v>11</v>
      </c>
      <c r="C60" s="11" t="s">
        <v>12</v>
      </c>
      <c r="D60" s="10" t="s">
        <v>13</v>
      </c>
      <c r="E60" s="10" t="s">
        <v>14</v>
      </c>
      <c r="F60" s="11" t="s">
        <v>15</v>
      </c>
      <c r="G60" s="10" t="s">
        <v>16</v>
      </c>
      <c r="H60" s="10" t="s">
        <v>17</v>
      </c>
    </row>
    <row r="61" spans="1:8" ht="33.75" x14ac:dyDescent="0.25">
      <c r="A61" s="12">
        <v>1</v>
      </c>
      <c r="B61" s="13" t="s">
        <v>42</v>
      </c>
      <c r="C61" s="13" t="s">
        <v>43</v>
      </c>
      <c r="D61" s="42"/>
      <c r="E61" s="14">
        <v>3</v>
      </c>
      <c r="F61" s="13" t="s">
        <v>44</v>
      </c>
      <c r="G61" s="14">
        <f>D61*E61</f>
        <v>0</v>
      </c>
      <c r="H61" s="15">
        <v>0.15</v>
      </c>
    </row>
    <row r="62" spans="1:8" x14ac:dyDescent="0.25">
      <c r="A62" s="12">
        <v>2</v>
      </c>
      <c r="B62" s="13" t="s">
        <v>45</v>
      </c>
      <c r="C62" s="13" t="s">
        <v>46</v>
      </c>
      <c r="D62" s="42"/>
      <c r="E62" s="14">
        <v>1</v>
      </c>
      <c r="F62" s="13" t="s">
        <v>44</v>
      </c>
      <c r="G62" s="14">
        <f>D62*E62</f>
        <v>0</v>
      </c>
      <c r="H62" s="15">
        <v>0.15</v>
      </c>
    </row>
    <row r="63" spans="1:8" x14ac:dyDescent="0.25">
      <c r="F63" s="1" t="s">
        <v>122</v>
      </c>
      <c r="G63" s="25">
        <f>G62+G61</f>
        <v>0</v>
      </c>
      <c r="H63" s="2"/>
    </row>
    <row r="64" spans="1:8" ht="12" thickBot="1" x14ac:dyDescent="0.3">
      <c r="A64" s="16" t="s">
        <v>22</v>
      </c>
    </row>
    <row r="65" spans="1:8" ht="12.75" thickTop="1" x14ac:dyDescent="0.25">
      <c r="A65" s="17"/>
      <c r="B65" s="17"/>
      <c r="C65" s="17"/>
      <c r="D65" s="17"/>
      <c r="E65" s="17"/>
      <c r="F65" s="17"/>
      <c r="G65" s="18">
        <f>G63</f>
        <v>0</v>
      </c>
      <c r="H65" s="17"/>
    </row>
    <row r="67" spans="1:8" ht="12.75" x14ac:dyDescent="0.25">
      <c r="A67" s="64" t="s">
        <v>47</v>
      </c>
      <c r="B67" s="64"/>
      <c r="C67" s="64"/>
      <c r="D67" s="64"/>
      <c r="E67" s="64"/>
      <c r="F67" s="64"/>
      <c r="G67" s="64"/>
      <c r="H67" s="64"/>
    </row>
    <row r="68" spans="1:8" x14ac:dyDescent="0.25">
      <c r="A68" s="10" t="s">
        <v>10</v>
      </c>
      <c r="B68" s="11" t="s">
        <v>11</v>
      </c>
      <c r="C68" s="11" t="s">
        <v>12</v>
      </c>
      <c r="D68" s="10" t="s">
        <v>13</v>
      </c>
      <c r="E68" s="10" t="s">
        <v>14</v>
      </c>
      <c r="F68" s="11" t="s">
        <v>15</v>
      </c>
      <c r="G68" s="10" t="s">
        <v>16</v>
      </c>
      <c r="H68" s="10" t="s">
        <v>17</v>
      </c>
    </row>
    <row r="69" spans="1:8" x14ac:dyDescent="0.25">
      <c r="A69" s="12">
        <v>1</v>
      </c>
      <c r="B69" s="13" t="s">
        <v>48</v>
      </c>
      <c r="C69" s="13" t="s">
        <v>49</v>
      </c>
      <c r="D69" s="42"/>
      <c r="E69" s="14">
        <v>21</v>
      </c>
      <c r="F69" s="13" t="s">
        <v>44</v>
      </c>
      <c r="G69" s="14">
        <f>D69*E69</f>
        <v>0</v>
      </c>
      <c r="H69" s="15">
        <v>0.15</v>
      </c>
    </row>
    <row r="70" spans="1:8" x14ac:dyDescent="0.25">
      <c r="A70" s="12">
        <v>2</v>
      </c>
      <c r="B70" s="13" t="s">
        <v>48</v>
      </c>
      <c r="C70" s="13" t="s">
        <v>50</v>
      </c>
      <c r="D70" s="42"/>
      <c r="E70" s="14">
        <v>40</v>
      </c>
      <c r="F70" s="13" t="s">
        <v>44</v>
      </c>
      <c r="G70" s="14">
        <f t="shared" ref="G70:G86" si="0">D70*E70</f>
        <v>0</v>
      </c>
      <c r="H70" s="15">
        <v>0.15</v>
      </c>
    </row>
    <row r="71" spans="1:8" x14ac:dyDescent="0.25">
      <c r="A71" s="12" t="s">
        <v>51</v>
      </c>
      <c r="B71" s="13" t="s">
        <v>52</v>
      </c>
      <c r="C71" s="13" t="s">
        <v>53</v>
      </c>
      <c r="D71" s="42"/>
      <c r="E71" s="14">
        <v>5</v>
      </c>
      <c r="F71" s="13" t="s">
        <v>20</v>
      </c>
      <c r="G71" s="14">
        <f t="shared" si="0"/>
        <v>0</v>
      </c>
      <c r="H71" s="15">
        <v>0.15</v>
      </c>
    </row>
    <row r="72" spans="1:8" x14ac:dyDescent="0.25">
      <c r="A72" s="12" t="s">
        <v>54</v>
      </c>
      <c r="B72" s="13" t="s">
        <v>52</v>
      </c>
      <c r="C72" s="13" t="s">
        <v>55</v>
      </c>
      <c r="D72" s="42"/>
      <c r="E72" s="14">
        <v>9</v>
      </c>
      <c r="F72" s="13" t="s">
        <v>20</v>
      </c>
      <c r="G72" s="14">
        <f t="shared" si="0"/>
        <v>0</v>
      </c>
      <c r="H72" s="15">
        <v>0.15</v>
      </c>
    </row>
    <row r="73" spans="1:8" x14ac:dyDescent="0.25">
      <c r="A73" s="12" t="s">
        <v>56</v>
      </c>
      <c r="B73" s="13" t="s">
        <v>52</v>
      </c>
      <c r="C73" s="13" t="s">
        <v>57</v>
      </c>
      <c r="D73" s="42"/>
      <c r="E73" s="14">
        <v>5</v>
      </c>
      <c r="F73" s="13" t="s">
        <v>20</v>
      </c>
      <c r="G73" s="14">
        <f t="shared" si="0"/>
        <v>0</v>
      </c>
      <c r="H73" s="15">
        <v>0.15</v>
      </c>
    </row>
    <row r="74" spans="1:8" x14ac:dyDescent="0.25">
      <c r="A74" s="12" t="s">
        <v>58</v>
      </c>
      <c r="B74" s="13" t="s">
        <v>59</v>
      </c>
      <c r="C74" s="13" t="s">
        <v>60</v>
      </c>
      <c r="D74" s="42"/>
      <c r="E74" s="14">
        <v>20</v>
      </c>
      <c r="F74" s="13" t="s">
        <v>20</v>
      </c>
      <c r="G74" s="14">
        <f t="shared" si="0"/>
        <v>0</v>
      </c>
      <c r="H74" s="15">
        <v>0.15</v>
      </c>
    </row>
    <row r="75" spans="1:8" ht="22.5" x14ac:dyDescent="0.25">
      <c r="A75" s="12" t="s">
        <v>61</v>
      </c>
      <c r="B75" s="13" t="s">
        <v>59</v>
      </c>
      <c r="C75" s="13" t="s">
        <v>62</v>
      </c>
      <c r="D75" s="42"/>
      <c r="E75" s="14">
        <v>2</v>
      </c>
      <c r="F75" s="13" t="s">
        <v>20</v>
      </c>
      <c r="G75" s="14">
        <f t="shared" si="0"/>
        <v>0</v>
      </c>
      <c r="H75" s="15">
        <v>0.15</v>
      </c>
    </row>
    <row r="76" spans="1:8" ht="22.5" x14ac:dyDescent="0.25">
      <c r="A76" s="12">
        <v>8</v>
      </c>
      <c r="B76" s="13" t="s">
        <v>59</v>
      </c>
      <c r="C76" s="13" t="s">
        <v>63</v>
      </c>
      <c r="D76" s="42"/>
      <c r="E76" s="14">
        <v>1</v>
      </c>
      <c r="F76" s="13" t="s">
        <v>20</v>
      </c>
      <c r="G76" s="14">
        <f t="shared" si="0"/>
        <v>0</v>
      </c>
      <c r="H76" s="15">
        <v>0.15</v>
      </c>
    </row>
    <row r="77" spans="1:8" ht="22.5" x14ac:dyDescent="0.25">
      <c r="A77" s="12" t="s">
        <v>64</v>
      </c>
      <c r="B77" s="13" t="s">
        <v>59</v>
      </c>
      <c r="C77" s="13" t="s">
        <v>65</v>
      </c>
      <c r="D77" s="42"/>
      <c r="E77" s="14">
        <v>50</v>
      </c>
      <c r="F77" s="13" t="s">
        <v>20</v>
      </c>
      <c r="G77" s="14">
        <f t="shared" si="0"/>
        <v>0</v>
      </c>
      <c r="H77" s="15">
        <v>0.15</v>
      </c>
    </row>
    <row r="78" spans="1:8" ht="22.5" x14ac:dyDescent="0.25">
      <c r="A78" s="12" t="s">
        <v>66</v>
      </c>
      <c r="B78" s="13" t="s">
        <v>67</v>
      </c>
      <c r="C78" s="13" t="s">
        <v>68</v>
      </c>
      <c r="D78" s="42"/>
      <c r="E78" s="14">
        <v>80</v>
      </c>
      <c r="F78" s="13" t="s">
        <v>20</v>
      </c>
      <c r="G78" s="14">
        <f t="shared" si="0"/>
        <v>0</v>
      </c>
      <c r="H78" s="15">
        <v>0.15</v>
      </c>
    </row>
    <row r="79" spans="1:8" ht="22.5" x14ac:dyDescent="0.25">
      <c r="A79" s="12" t="s">
        <v>69</v>
      </c>
      <c r="B79" s="13" t="s">
        <v>70</v>
      </c>
      <c r="C79" s="13" t="s">
        <v>71</v>
      </c>
      <c r="D79" s="42"/>
      <c r="E79" s="14">
        <v>2</v>
      </c>
      <c r="F79" s="13" t="s">
        <v>20</v>
      </c>
      <c r="G79" s="14">
        <f t="shared" si="0"/>
        <v>0</v>
      </c>
      <c r="H79" s="15">
        <v>0.15</v>
      </c>
    </row>
    <row r="80" spans="1:8" x14ac:dyDescent="0.25">
      <c r="A80" s="12" t="s">
        <v>72</v>
      </c>
      <c r="B80" s="13" t="s">
        <v>70</v>
      </c>
      <c r="C80" s="13" t="s">
        <v>73</v>
      </c>
      <c r="D80" s="42"/>
      <c r="E80" s="14">
        <v>2</v>
      </c>
      <c r="F80" s="13" t="s">
        <v>20</v>
      </c>
      <c r="G80" s="14">
        <f t="shared" si="0"/>
        <v>0</v>
      </c>
      <c r="H80" s="15">
        <v>0.15</v>
      </c>
    </row>
    <row r="81" spans="1:8" ht="22.5" x14ac:dyDescent="0.25">
      <c r="A81" s="12" t="s">
        <v>74</v>
      </c>
      <c r="B81" s="13" t="s">
        <v>70</v>
      </c>
      <c r="C81" s="13" t="s">
        <v>75</v>
      </c>
      <c r="D81" s="42"/>
      <c r="E81" s="14">
        <v>2</v>
      </c>
      <c r="F81" s="13" t="s">
        <v>20</v>
      </c>
      <c r="G81" s="14">
        <f t="shared" si="0"/>
        <v>0</v>
      </c>
      <c r="H81" s="15">
        <v>0.15</v>
      </c>
    </row>
    <row r="82" spans="1:8" x14ac:dyDescent="0.25">
      <c r="A82" s="12" t="s">
        <v>76</v>
      </c>
      <c r="B82" s="13" t="s">
        <v>70</v>
      </c>
      <c r="C82" s="13" t="s">
        <v>77</v>
      </c>
      <c r="D82" s="42"/>
      <c r="E82" s="14">
        <v>10</v>
      </c>
      <c r="F82" s="13" t="s">
        <v>20</v>
      </c>
      <c r="G82" s="14">
        <f t="shared" si="0"/>
        <v>0</v>
      </c>
      <c r="H82" s="15">
        <v>0.15</v>
      </c>
    </row>
    <row r="83" spans="1:8" ht="22.5" x14ac:dyDescent="0.25">
      <c r="A83" s="12" t="s">
        <v>78</v>
      </c>
      <c r="B83" s="13" t="s">
        <v>70</v>
      </c>
      <c r="C83" s="13" t="s">
        <v>79</v>
      </c>
      <c r="D83" s="42"/>
      <c r="E83" s="14">
        <v>5</v>
      </c>
      <c r="F83" s="13" t="s">
        <v>20</v>
      </c>
      <c r="G83" s="14">
        <f t="shared" si="0"/>
        <v>0</v>
      </c>
      <c r="H83" s="15">
        <v>0.15</v>
      </c>
    </row>
    <row r="84" spans="1:8" ht="22.5" x14ac:dyDescent="0.25">
      <c r="A84" s="12" t="s">
        <v>80</v>
      </c>
      <c r="B84" s="13" t="s">
        <v>70</v>
      </c>
      <c r="C84" s="13" t="s">
        <v>81</v>
      </c>
      <c r="D84" s="42"/>
      <c r="E84" s="14">
        <v>10</v>
      </c>
      <c r="F84" s="13" t="s">
        <v>20</v>
      </c>
      <c r="G84" s="14">
        <f t="shared" si="0"/>
        <v>0</v>
      </c>
      <c r="H84" s="15">
        <v>0.15</v>
      </c>
    </row>
    <row r="85" spans="1:8" x14ac:dyDescent="0.25">
      <c r="A85" s="12" t="s">
        <v>82</v>
      </c>
      <c r="B85" s="13" t="s">
        <v>70</v>
      </c>
      <c r="C85" s="13" t="s">
        <v>83</v>
      </c>
      <c r="D85" s="42"/>
      <c r="E85" s="14">
        <v>15</v>
      </c>
      <c r="F85" s="13" t="s">
        <v>20</v>
      </c>
      <c r="G85" s="14">
        <f t="shared" si="0"/>
        <v>0</v>
      </c>
      <c r="H85" s="15">
        <v>0.15</v>
      </c>
    </row>
    <row r="86" spans="1:8" x14ac:dyDescent="0.25">
      <c r="A86" s="12" t="s">
        <v>84</v>
      </c>
      <c r="B86" s="13" t="s">
        <v>70</v>
      </c>
      <c r="C86" s="13" t="s">
        <v>85</v>
      </c>
      <c r="D86" s="42"/>
      <c r="E86" s="14">
        <v>2</v>
      </c>
      <c r="F86" s="13" t="s">
        <v>20</v>
      </c>
      <c r="G86" s="14">
        <f t="shared" si="0"/>
        <v>0</v>
      </c>
      <c r="H86" s="15">
        <v>0.15</v>
      </c>
    </row>
    <row r="87" spans="1:8" x14ac:dyDescent="0.25">
      <c r="F87" s="1" t="s">
        <v>122</v>
      </c>
      <c r="G87" s="25">
        <f>SUM(G69:G86)</f>
        <v>0</v>
      </c>
      <c r="H87" s="2"/>
    </row>
    <row r="88" spans="1:8" ht="12" thickBot="1" x14ac:dyDescent="0.3">
      <c r="A88" s="16" t="s">
        <v>22</v>
      </c>
    </row>
    <row r="89" spans="1:8" ht="12.75" thickTop="1" x14ac:dyDescent="0.25">
      <c r="A89" s="17"/>
      <c r="B89" s="17"/>
      <c r="C89" s="17"/>
      <c r="D89" s="17"/>
      <c r="E89" s="17"/>
      <c r="F89" s="17"/>
      <c r="G89" s="18">
        <f>G87</f>
        <v>0</v>
      </c>
      <c r="H89" s="17"/>
    </row>
    <row r="91" spans="1:8" ht="12" thickBot="1" x14ac:dyDescent="0.3">
      <c r="A91" s="16" t="s">
        <v>86</v>
      </c>
    </row>
    <row r="92" spans="1:8" ht="12.75" thickTop="1" x14ac:dyDescent="0.25">
      <c r="A92" s="19"/>
      <c r="B92" s="19"/>
      <c r="C92" s="19"/>
      <c r="D92" s="19"/>
      <c r="E92" s="19"/>
      <c r="F92" s="19"/>
      <c r="G92" s="20">
        <f>G89</f>
        <v>0</v>
      </c>
      <c r="H92" s="19"/>
    </row>
    <row r="94" spans="1:8" ht="12.75" x14ac:dyDescent="0.25">
      <c r="A94" s="22" t="s">
        <v>136</v>
      </c>
    </row>
    <row r="95" spans="1:8" ht="12" x14ac:dyDescent="0.25">
      <c r="A95" s="21" t="s">
        <v>127</v>
      </c>
      <c r="D95" s="1">
        <f>G89/100*1.31</f>
        <v>0</v>
      </c>
      <c r="E95" s="1" t="s">
        <v>124</v>
      </c>
    </row>
    <row r="97" spans="1:8" ht="12.75" x14ac:dyDescent="0.25">
      <c r="A97" s="22" t="s">
        <v>137</v>
      </c>
    </row>
    <row r="98" spans="1:8" ht="12" x14ac:dyDescent="0.25">
      <c r="A98" s="21" t="s">
        <v>126</v>
      </c>
      <c r="D98" s="25">
        <f>D95+G87+G65</f>
        <v>0</v>
      </c>
      <c r="E98" s="1" t="s">
        <v>124</v>
      </c>
    </row>
    <row r="100" spans="1:8" ht="15.75" x14ac:dyDescent="0.25">
      <c r="A100" s="65" t="s">
        <v>87</v>
      </c>
      <c r="B100" s="65"/>
      <c r="C100" s="65"/>
      <c r="D100" s="65"/>
      <c r="E100" s="65"/>
      <c r="F100" s="65"/>
      <c r="G100" s="65"/>
      <c r="H100" s="65"/>
    </row>
    <row r="101" spans="1:8" x14ac:dyDescent="0.25">
      <c r="A101" s="10" t="s">
        <v>10</v>
      </c>
      <c r="B101" s="11" t="s">
        <v>11</v>
      </c>
      <c r="C101" s="11" t="s">
        <v>12</v>
      </c>
      <c r="D101" s="10" t="s">
        <v>13</v>
      </c>
      <c r="E101" s="10" t="s">
        <v>14</v>
      </c>
      <c r="F101" s="11" t="s">
        <v>15</v>
      </c>
      <c r="G101" s="10" t="s">
        <v>16</v>
      </c>
      <c r="H101" s="10" t="s">
        <v>17</v>
      </c>
    </row>
    <row r="102" spans="1:8" ht="22.5" x14ac:dyDescent="0.25">
      <c r="A102" s="12">
        <v>1</v>
      </c>
      <c r="B102" s="13" t="s">
        <v>88</v>
      </c>
      <c r="C102" s="13" t="s">
        <v>89</v>
      </c>
      <c r="D102" s="42"/>
      <c r="E102" s="14">
        <v>10</v>
      </c>
      <c r="F102" s="13" t="s">
        <v>90</v>
      </c>
      <c r="G102" s="14">
        <f>D102*E102</f>
        <v>0</v>
      </c>
      <c r="H102" s="15">
        <v>0.15</v>
      </c>
    </row>
    <row r="103" spans="1:8" x14ac:dyDescent="0.25">
      <c r="A103" s="12">
        <v>2</v>
      </c>
      <c r="B103" s="13" t="s">
        <v>88</v>
      </c>
      <c r="C103" s="13" t="s">
        <v>91</v>
      </c>
      <c r="D103" s="42"/>
      <c r="E103" s="14">
        <v>10</v>
      </c>
      <c r="F103" s="13" t="s">
        <v>90</v>
      </c>
      <c r="G103" s="14">
        <f t="shared" ref="G103:G105" si="1">D103*E103</f>
        <v>0</v>
      </c>
      <c r="H103" s="15">
        <v>0.15</v>
      </c>
    </row>
    <row r="104" spans="1:8" ht="33.75" x14ac:dyDescent="0.25">
      <c r="A104" s="12">
        <v>3</v>
      </c>
      <c r="B104" s="13" t="s">
        <v>88</v>
      </c>
      <c r="C104" s="13" t="s">
        <v>92</v>
      </c>
      <c r="D104" s="42"/>
      <c r="E104" s="14">
        <v>1</v>
      </c>
      <c r="F104" s="13" t="s">
        <v>90</v>
      </c>
      <c r="G104" s="14">
        <f t="shared" si="1"/>
        <v>0</v>
      </c>
      <c r="H104" s="15">
        <v>0.15</v>
      </c>
    </row>
    <row r="105" spans="1:8" x14ac:dyDescent="0.25">
      <c r="A105" s="12">
        <v>4</v>
      </c>
      <c r="B105" s="13" t="s">
        <v>88</v>
      </c>
      <c r="C105" s="13" t="s">
        <v>93</v>
      </c>
      <c r="D105" s="42"/>
      <c r="E105" s="14">
        <v>5</v>
      </c>
      <c r="F105" s="13" t="s">
        <v>90</v>
      </c>
      <c r="G105" s="14">
        <f t="shared" si="1"/>
        <v>0</v>
      </c>
      <c r="H105" s="15">
        <v>0.15</v>
      </c>
    </row>
    <row r="106" spans="1:8" x14ac:dyDescent="0.25">
      <c r="F106" s="1" t="s">
        <v>122</v>
      </c>
      <c r="G106" s="25">
        <f>G105+G104+G103+G102</f>
        <v>0</v>
      </c>
      <c r="H106" s="2"/>
    </row>
    <row r="107" spans="1:8" ht="12" thickBot="1" x14ac:dyDescent="0.3">
      <c r="A107" s="16" t="s">
        <v>22</v>
      </c>
    </row>
    <row r="108" spans="1:8" ht="12.75" thickTop="1" x14ac:dyDescent="0.25">
      <c r="A108" s="17"/>
      <c r="B108" s="17"/>
      <c r="C108" s="17"/>
      <c r="D108" s="17"/>
      <c r="E108" s="17"/>
      <c r="F108" s="17"/>
      <c r="G108" s="18">
        <f>G106</f>
        <v>0</v>
      </c>
      <c r="H108" s="17"/>
    </row>
    <row r="110" spans="1:8" ht="12" thickBot="1" x14ac:dyDescent="0.3">
      <c r="A110" s="16" t="s">
        <v>94</v>
      </c>
    </row>
    <row r="111" spans="1:8" ht="12.75" thickTop="1" x14ac:dyDescent="0.25">
      <c r="A111" s="19"/>
      <c r="B111" s="19"/>
      <c r="C111" s="19"/>
      <c r="D111" s="19"/>
      <c r="E111" s="19"/>
      <c r="F111" s="19"/>
      <c r="G111" s="20">
        <f>G108</f>
        <v>0</v>
      </c>
      <c r="H111" s="19"/>
    </row>
    <row r="113" spans="1:5" ht="12.75" x14ac:dyDescent="0.25">
      <c r="A113" s="22" t="s">
        <v>133</v>
      </c>
    </row>
    <row r="114" spans="1:5" ht="12" x14ac:dyDescent="0.25">
      <c r="A114" s="21" t="s">
        <v>128</v>
      </c>
      <c r="D114" s="25">
        <f>G106</f>
        <v>0</v>
      </c>
      <c r="E114" s="1" t="s">
        <v>124</v>
      </c>
    </row>
  </sheetData>
  <sheetProtection password="DCC5" sheet="1" objects="1" scenarios="1"/>
  <mergeCells count="11">
    <mergeCell ref="A38:H38"/>
    <mergeCell ref="A1:H1"/>
    <mergeCell ref="A2:H2"/>
    <mergeCell ref="A10:H10"/>
    <mergeCell ref="A24:H24"/>
    <mergeCell ref="A37:H37"/>
    <mergeCell ref="A45:H45"/>
    <mergeCell ref="A58:H58"/>
    <mergeCell ref="A59:H59"/>
    <mergeCell ref="A67:H67"/>
    <mergeCell ref="A100:H100"/>
  </mergeCells>
  <pageMargins left="0.7" right="0.7" top="0.78740157499999996" bottom="0.78740157499999996" header="0.3" footer="0.3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="145" zoomScaleNormal="145" workbookViewId="0">
      <selection activeCell="B38" sqref="B38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67" t="s">
        <v>98</v>
      </c>
      <c r="B1" s="67"/>
      <c r="C1" s="67"/>
      <c r="D1" s="67"/>
      <c r="E1" s="67"/>
    </row>
    <row r="3" spans="1:5" x14ac:dyDescent="0.25">
      <c r="A3" s="10" t="s">
        <v>95</v>
      </c>
      <c r="B3" s="23" t="s">
        <v>12</v>
      </c>
      <c r="C3" s="10" t="s">
        <v>96</v>
      </c>
      <c r="D3" s="10" t="s">
        <v>97</v>
      </c>
      <c r="E3" s="10"/>
    </row>
    <row r="4" spans="1:5" x14ac:dyDescent="0.25">
      <c r="A4" s="26" t="s">
        <v>99</v>
      </c>
      <c r="B4" s="27" t="s">
        <v>100</v>
      </c>
      <c r="C4" s="28"/>
      <c r="D4" s="28"/>
      <c r="E4" s="28"/>
    </row>
    <row r="5" spans="1:5" x14ac:dyDescent="0.25">
      <c r="A5" s="2">
        <v>1</v>
      </c>
      <c r="B5" s="24" t="s">
        <v>8</v>
      </c>
      <c r="C5" s="25">
        <f>Položky!D22</f>
        <v>0</v>
      </c>
      <c r="D5" s="25">
        <f>C5</f>
        <v>0</v>
      </c>
      <c r="E5" s="25"/>
    </row>
    <row r="6" spans="1:5" x14ac:dyDescent="0.25">
      <c r="A6" s="2">
        <v>2</v>
      </c>
      <c r="B6" s="24" t="s">
        <v>29</v>
      </c>
      <c r="C6" s="25">
        <f>Položky!G27</f>
        <v>0</v>
      </c>
      <c r="D6" s="25">
        <f>C6</f>
        <v>0</v>
      </c>
      <c r="E6" s="25"/>
    </row>
    <row r="7" spans="1:5" x14ac:dyDescent="0.25">
      <c r="A7" s="2">
        <v>3</v>
      </c>
      <c r="B7" s="24" t="s">
        <v>33</v>
      </c>
      <c r="C7" s="25">
        <f>Položky!D56</f>
        <v>0</v>
      </c>
      <c r="D7" s="25">
        <f>C7</f>
        <v>0</v>
      </c>
      <c r="E7" s="25"/>
    </row>
    <row r="8" spans="1:5" x14ac:dyDescent="0.25">
      <c r="A8" s="2">
        <v>4</v>
      </c>
      <c r="B8" s="24" t="s">
        <v>40</v>
      </c>
      <c r="C8" s="25">
        <f>Položky!D98</f>
        <v>0</v>
      </c>
      <c r="D8" s="25">
        <f>C8</f>
        <v>0</v>
      </c>
      <c r="E8" s="25"/>
    </row>
    <row r="9" spans="1:5" x14ac:dyDescent="0.25">
      <c r="A9" s="29"/>
      <c r="B9" s="30" t="s">
        <v>101</v>
      </c>
      <c r="C9" s="31">
        <f>SUM(C5:C8)</f>
        <v>0</v>
      </c>
      <c r="D9" s="31">
        <f>SUM(D5:D8)</f>
        <v>0</v>
      </c>
      <c r="E9" s="31"/>
    </row>
    <row r="10" spans="1:5" x14ac:dyDescent="0.25">
      <c r="A10" s="2"/>
      <c r="B10" s="24"/>
      <c r="C10" s="25"/>
      <c r="D10" s="25"/>
      <c r="E10" s="25"/>
    </row>
    <row r="11" spans="1:5" x14ac:dyDescent="0.25">
      <c r="A11" s="26" t="s">
        <v>102</v>
      </c>
      <c r="B11" s="27" t="s">
        <v>103</v>
      </c>
      <c r="C11" s="28"/>
      <c r="D11" s="28"/>
      <c r="E11" s="28"/>
    </row>
    <row r="12" spans="1:5" x14ac:dyDescent="0.25">
      <c r="A12" s="2">
        <v>12</v>
      </c>
      <c r="B12" s="24" t="s">
        <v>104</v>
      </c>
      <c r="C12" s="25">
        <f>Položky!D114</f>
        <v>0</v>
      </c>
      <c r="D12" s="25">
        <f>C12</f>
        <v>0</v>
      </c>
      <c r="E12" s="25"/>
    </row>
    <row r="13" spans="1:5" x14ac:dyDescent="0.25">
      <c r="A13" s="29"/>
      <c r="B13" s="30" t="s">
        <v>105</v>
      </c>
      <c r="C13" s="31">
        <f>C12</f>
        <v>0</v>
      </c>
      <c r="D13" s="31">
        <f>D12</f>
        <v>0</v>
      </c>
      <c r="E13" s="31"/>
    </row>
    <row r="14" spans="1:5" x14ac:dyDescent="0.25">
      <c r="A14" s="2"/>
      <c r="B14" s="24"/>
      <c r="C14" s="25"/>
      <c r="D14" s="25"/>
      <c r="E14" s="25"/>
    </row>
    <row r="15" spans="1:5" x14ac:dyDescent="0.25">
      <c r="A15" s="26" t="s">
        <v>106</v>
      </c>
      <c r="B15" s="27" t="s">
        <v>107</v>
      </c>
      <c r="C15" s="28"/>
      <c r="D15" s="28"/>
      <c r="E15" s="28"/>
    </row>
    <row r="16" spans="1:5" x14ac:dyDescent="0.25">
      <c r="A16" s="29"/>
      <c r="B16" s="30" t="s">
        <v>108</v>
      </c>
      <c r="C16" s="31"/>
      <c r="D16" s="31"/>
      <c r="E16" s="31"/>
    </row>
    <row r="17" spans="1:5" x14ac:dyDescent="0.25">
      <c r="A17" s="2"/>
      <c r="B17" s="24"/>
      <c r="C17" s="25"/>
      <c r="D17" s="25"/>
      <c r="E17" s="25"/>
    </row>
    <row r="18" spans="1:5" x14ac:dyDescent="0.25">
      <c r="A18" s="26" t="s">
        <v>109</v>
      </c>
      <c r="B18" s="27" t="s">
        <v>110</v>
      </c>
      <c r="C18" s="28"/>
      <c r="D18" s="28"/>
      <c r="E18" s="28"/>
    </row>
    <row r="19" spans="1:5" x14ac:dyDescent="0.25">
      <c r="A19" s="2">
        <v>13</v>
      </c>
      <c r="B19" s="24" t="s">
        <v>111</v>
      </c>
      <c r="C19" s="59">
        <f>(C9+C13)/100*1.2</f>
        <v>0</v>
      </c>
      <c r="D19" s="25">
        <f>C19</f>
        <v>0</v>
      </c>
      <c r="E19" s="25"/>
    </row>
    <row r="20" spans="1:5" x14ac:dyDescent="0.25">
      <c r="A20" s="29"/>
      <c r="B20" s="30" t="s">
        <v>112</v>
      </c>
      <c r="C20" s="31">
        <f>C19</f>
        <v>0</v>
      </c>
      <c r="D20" s="31">
        <f>D19</f>
        <v>0</v>
      </c>
      <c r="E20" s="31"/>
    </row>
    <row r="21" spans="1:5" ht="12" thickBot="1" x14ac:dyDescent="0.3">
      <c r="A21" s="2"/>
      <c r="B21" s="24"/>
      <c r="C21" s="25"/>
      <c r="D21" s="25"/>
      <c r="E21" s="25"/>
    </row>
    <row r="22" spans="1:5" ht="12" thickTop="1" x14ac:dyDescent="0.25">
      <c r="A22" s="32"/>
      <c r="B22" s="33" t="s">
        <v>113</v>
      </c>
      <c r="C22" s="34">
        <f>C9+C13+C20</f>
        <v>0</v>
      </c>
      <c r="D22" s="34">
        <f>C22</f>
        <v>0</v>
      </c>
      <c r="E22" s="34"/>
    </row>
    <row r="25" spans="1:5" ht="12.75" thickBot="1" x14ac:dyDescent="0.3">
      <c r="B25" s="35"/>
      <c r="D25" s="36"/>
    </row>
    <row r="26" spans="1:5" ht="12.75" x14ac:dyDescent="0.25">
      <c r="A26" s="48"/>
      <c r="B26" s="49" t="s">
        <v>114</v>
      </c>
      <c r="C26" s="50"/>
      <c r="D26" s="51">
        <f>D22</f>
        <v>0</v>
      </c>
      <c r="E26" s="60" t="s">
        <v>130</v>
      </c>
    </row>
    <row r="27" spans="1:5" ht="12.75" x14ac:dyDescent="0.25">
      <c r="A27" s="52"/>
      <c r="B27" s="45" t="s">
        <v>138</v>
      </c>
      <c r="C27" s="46"/>
      <c r="D27" s="47">
        <f>D28-D26</f>
        <v>0</v>
      </c>
      <c r="E27" s="53"/>
    </row>
    <row r="28" spans="1:5" ht="13.5" thickBot="1" x14ac:dyDescent="0.3">
      <c r="A28" s="54"/>
      <c r="B28" s="55" t="s">
        <v>129</v>
      </c>
      <c r="C28" s="56"/>
      <c r="D28" s="57">
        <f>D26*1.15</f>
        <v>0</v>
      </c>
      <c r="E28" s="58"/>
    </row>
    <row r="30" spans="1:5" x14ac:dyDescent="0.25">
      <c r="B30" s="1" t="s">
        <v>131</v>
      </c>
    </row>
    <row r="31" spans="1:5" x14ac:dyDescent="0.25">
      <c r="B31" s="1" t="s">
        <v>132</v>
      </c>
    </row>
  </sheetData>
  <sheetProtection password="DCC5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horizontalDpi="4294967293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Manda Libor, DiS.</cp:lastModifiedBy>
  <cp:lastPrinted>2020-05-15T11:04:12Z</cp:lastPrinted>
  <dcterms:created xsi:type="dcterms:W3CDTF">2020-05-03T10:02:44Z</dcterms:created>
  <dcterms:modified xsi:type="dcterms:W3CDTF">2020-05-25T07:09:50Z</dcterms:modified>
</cp:coreProperties>
</file>