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G:\Servis\2020\Zakázky 2020\20 Uherský Brod CPA Delfín 152\Objednávky, nabídky\200109 investice - výměna bazenových jednotek\projekt\vyhotovení final\!Slepý rozpočet\ELE\"/>
    </mc:Choice>
  </mc:AlternateContent>
  <xr:revisionPtr revIDLastSave="0" documentId="13_ncr:1_{4ABC1F0D-CC40-4C7A-8198-A7E361D1E769}" xr6:coauthVersionLast="45" xr6:coauthVersionMax="45" xr10:uidLastSave="{00000000-0000-0000-0000-000000000000}"/>
  <bookViews>
    <workbookView xWindow="28680" yWindow="-120" windowWidth="29040" windowHeight="16440" xr2:uid="{00000000-000D-0000-FFFF-FFFF00000000}"/>
  </bookViews>
  <sheets>
    <sheet name="Rekapitulace stavby" sheetId="1" r:id="rId1"/>
    <sheet name="01 - VZT č.1" sheetId="2" r:id="rId2"/>
    <sheet name="02 - VZT č.2" sheetId="3" r:id="rId3"/>
  </sheets>
  <definedNames>
    <definedName name="_xlnm._FilterDatabase" localSheetId="1" hidden="1">'01 - VZT č.1'!$C$122:$J$178</definedName>
    <definedName name="_xlnm._FilterDatabase" localSheetId="2" hidden="1">'02 - VZT č.2'!$C$122:$J$167</definedName>
    <definedName name="_xlnm.Print_Titles" localSheetId="1">'01 - VZT č.1'!$122:$122</definedName>
    <definedName name="_xlnm.Print_Titles" localSheetId="2">'02 - VZT č.2'!$122:$122</definedName>
    <definedName name="_xlnm.Print_Titles" localSheetId="0">'Rekapitulace stavby'!$92:$92</definedName>
    <definedName name="_xlnm.Print_Area" localSheetId="1">'01 - VZT č.1'!$C$4:$J$76,'01 - VZT č.1'!$C$82:$J$104,'01 - VZT č.1'!$C$110:$J$178</definedName>
    <definedName name="_xlnm.Print_Area" localSheetId="2">'02 - VZT č.2'!$C$4:$J$76,'02 - VZT č.2'!$C$82:$J$104,'02 - VZT č.2'!$C$110:$J$167</definedName>
    <definedName name="_xlnm.Print_Area" localSheetId="0">'Rekapitulace stavby'!$D$4:$AO$76,'Rekapitulace stavby'!$C$82:$AP$97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K30" i="1" l="1"/>
  <c r="J34" i="3"/>
  <c r="J34" i="2"/>
  <c r="J37" i="3"/>
  <c r="J36" i="3"/>
  <c r="J35" i="3"/>
  <c r="AG167" i="3"/>
  <c r="AF167" i="3"/>
  <c r="AE167" i="3"/>
  <c r="AD167" i="3"/>
  <c r="AI167" i="3"/>
  <c r="AI166" i="3" s="1"/>
  <c r="J166" i="3" s="1"/>
  <c r="J103" i="3" s="1"/>
  <c r="J167" i="3"/>
  <c r="AC167" i="3"/>
  <c r="AG165" i="3"/>
  <c r="AF165" i="3"/>
  <c r="AE165" i="3"/>
  <c r="AD165" i="3"/>
  <c r="AI165" i="3"/>
  <c r="AI164" i="3" s="1"/>
  <c r="J164" i="3" s="1"/>
  <c r="J102" i="3" s="1"/>
  <c r="J165" i="3"/>
  <c r="AC165" i="3"/>
  <c r="AG163" i="3"/>
  <c r="AF163" i="3"/>
  <c r="AE163" i="3"/>
  <c r="AD163" i="3"/>
  <c r="AI163" i="3"/>
  <c r="J163" i="3"/>
  <c r="AC163" i="3"/>
  <c r="AG162" i="3"/>
  <c r="AF162" i="3"/>
  <c r="AE162" i="3"/>
  <c r="AD162" i="3"/>
  <c r="AI162" i="3"/>
  <c r="J162" i="3"/>
  <c r="AC162" i="3" s="1"/>
  <c r="AG159" i="3"/>
  <c r="AF159" i="3"/>
  <c r="AE159" i="3"/>
  <c r="AD159" i="3"/>
  <c r="AI159" i="3"/>
  <c r="J159" i="3"/>
  <c r="AC159" i="3"/>
  <c r="AG158" i="3"/>
  <c r="AF158" i="3"/>
  <c r="AE158" i="3"/>
  <c r="AD158" i="3"/>
  <c r="AI158" i="3"/>
  <c r="J158" i="3"/>
  <c r="AC158" i="3" s="1"/>
  <c r="AG156" i="3"/>
  <c r="AF156" i="3"/>
  <c r="AE156" i="3"/>
  <c r="AD156" i="3"/>
  <c r="AI156" i="3"/>
  <c r="J156" i="3"/>
  <c r="AC156" i="3" s="1"/>
  <c r="AG155" i="3"/>
  <c r="AF155" i="3"/>
  <c r="AE155" i="3"/>
  <c r="AD155" i="3"/>
  <c r="AI155" i="3"/>
  <c r="J155" i="3"/>
  <c r="AC155" i="3"/>
  <c r="AG154" i="3"/>
  <c r="AF154" i="3"/>
  <c r="AE154" i="3"/>
  <c r="AD154" i="3"/>
  <c r="AI154" i="3"/>
  <c r="J154" i="3"/>
  <c r="AC154" i="3" s="1"/>
  <c r="AG153" i="3"/>
  <c r="AF153" i="3"/>
  <c r="AE153" i="3"/>
  <c r="AD153" i="3"/>
  <c r="AI153" i="3"/>
  <c r="J153" i="3"/>
  <c r="AC153" i="3"/>
  <c r="AG152" i="3"/>
  <c r="AF152" i="3"/>
  <c r="AE152" i="3"/>
  <c r="AD152" i="3"/>
  <c r="AI152" i="3"/>
  <c r="J152" i="3"/>
  <c r="AC152" i="3" s="1"/>
  <c r="AG151" i="3"/>
  <c r="AF151" i="3"/>
  <c r="AE151" i="3"/>
  <c r="AD151" i="3"/>
  <c r="AI151" i="3"/>
  <c r="J151" i="3"/>
  <c r="AC151" i="3"/>
  <c r="AG150" i="3"/>
  <c r="AF150" i="3"/>
  <c r="AE150" i="3"/>
  <c r="AD150" i="3"/>
  <c r="AI150" i="3"/>
  <c r="J150" i="3"/>
  <c r="AC150" i="3" s="1"/>
  <c r="AG149" i="3"/>
  <c r="AF149" i="3"/>
  <c r="AE149" i="3"/>
  <c r="AD149" i="3"/>
  <c r="AI149" i="3"/>
  <c r="J149" i="3"/>
  <c r="AC149" i="3" s="1"/>
  <c r="AG148" i="3"/>
  <c r="AF148" i="3"/>
  <c r="AE148" i="3"/>
  <c r="AD148" i="3"/>
  <c r="AI148" i="3"/>
  <c r="J148" i="3"/>
  <c r="AC148" i="3" s="1"/>
  <c r="AG147" i="3"/>
  <c r="AF147" i="3"/>
  <c r="AE147" i="3"/>
  <c r="AD147" i="3"/>
  <c r="AI147" i="3"/>
  <c r="J147" i="3"/>
  <c r="AC147" i="3"/>
  <c r="AG146" i="3"/>
  <c r="AF146" i="3"/>
  <c r="AE146" i="3"/>
  <c r="AD146" i="3"/>
  <c r="AI146" i="3"/>
  <c r="J146" i="3"/>
  <c r="AC146" i="3" s="1"/>
  <c r="AG145" i="3"/>
  <c r="AF145" i="3"/>
  <c r="AE145" i="3"/>
  <c r="AD145" i="3"/>
  <c r="AI145" i="3"/>
  <c r="J145" i="3"/>
  <c r="AC145" i="3"/>
  <c r="AG144" i="3"/>
  <c r="AF144" i="3"/>
  <c r="AE144" i="3"/>
  <c r="AD144" i="3"/>
  <c r="AI144" i="3"/>
  <c r="J144" i="3"/>
  <c r="AC144" i="3" s="1"/>
  <c r="AG143" i="3"/>
  <c r="AF143" i="3"/>
  <c r="AE143" i="3"/>
  <c r="AD143" i="3"/>
  <c r="AI143" i="3"/>
  <c r="J143" i="3"/>
  <c r="AC143" i="3"/>
  <c r="AG142" i="3"/>
  <c r="AF142" i="3"/>
  <c r="AE142" i="3"/>
  <c r="AD142" i="3"/>
  <c r="AI142" i="3"/>
  <c r="J142" i="3"/>
  <c r="AC142" i="3" s="1"/>
  <c r="AG141" i="3"/>
  <c r="AF141" i="3"/>
  <c r="AE141" i="3"/>
  <c r="AD141" i="3"/>
  <c r="AI141" i="3"/>
  <c r="J141" i="3"/>
  <c r="AC141" i="3" s="1"/>
  <c r="AG140" i="3"/>
  <c r="AF140" i="3"/>
  <c r="AE140" i="3"/>
  <c r="AD140" i="3"/>
  <c r="AI140" i="3"/>
  <c r="J140" i="3"/>
  <c r="AC140" i="3" s="1"/>
  <c r="AG139" i="3"/>
  <c r="AF139" i="3"/>
  <c r="AE139" i="3"/>
  <c r="AD139" i="3"/>
  <c r="AI139" i="3"/>
  <c r="J139" i="3"/>
  <c r="AC139" i="3"/>
  <c r="AG138" i="3"/>
  <c r="AF138" i="3"/>
  <c r="AE138" i="3"/>
  <c r="AD138" i="3"/>
  <c r="AI138" i="3"/>
  <c r="J138" i="3"/>
  <c r="AC138" i="3" s="1"/>
  <c r="AG137" i="3"/>
  <c r="AF137" i="3"/>
  <c r="AE137" i="3"/>
  <c r="AD137" i="3"/>
  <c r="AI137" i="3"/>
  <c r="J137" i="3"/>
  <c r="AC137" i="3"/>
  <c r="AG136" i="3"/>
  <c r="AF136" i="3"/>
  <c r="AE136" i="3"/>
  <c r="AD136" i="3"/>
  <c r="AI136" i="3"/>
  <c r="J136" i="3"/>
  <c r="AC136" i="3" s="1"/>
  <c r="AG135" i="3"/>
  <c r="AF135" i="3"/>
  <c r="AE135" i="3"/>
  <c r="AD135" i="3"/>
  <c r="AI135" i="3"/>
  <c r="J135" i="3"/>
  <c r="AC135" i="3"/>
  <c r="AG134" i="3"/>
  <c r="AF134" i="3"/>
  <c r="AE134" i="3"/>
  <c r="AD134" i="3"/>
  <c r="AI134" i="3"/>
  <c r="J134" i="3"/>
  <c r="AC134" i="3" s="1"/>
  <c r="AG133" i="3"/>
  <c r="AF133" i="3"/>
  <c r="AE133" i="3"/>
  <c r="AD133" i="3"/>
  <c r="AI133" i="3"/>
  <c r="J133" i="3"/>
  <c r="AC133" i="3" s="1"/>
  <c r="AG132" i="3"/>
  <c r="AF132" i="3"/>
  <c r="AE132" i="3"/>
  <c r="AD132" i="3"/>
  <c r="AI132" i="3"/>
  <c r="J132" i="3"/>
  <c r="AC132" i="3" s="1"/>
  <c r="AG131" i="3"/>
  <c r="AF131" i="3"/>
  <c r="AE131" i="3"/>
  <c r="AD131" i="3"/>
  <c r="AI131" i="3"/>
  <c r="J131" i="3"/>
  <c r="AC131" i="3"/>
  <c r="AG130" i="3"/>
  <c r="AF130" i="3"/>
  <c r="AE130" i="3"/>
  <c r="AD130" i="3"/>
  <c r="AI130" i="3"/>
  <c r="J130" i="3"/>
  <c r="AC130" i="3" s="1"/>
  <c r="AG129" i="3"/>
  <c r="AF129" i="3"/>
  <c r="AE129" i="3"/>
  <c r="AD129" i="3"/>
  <c r="AI129" i="3"/>
  <c r="J129" i="3"/>
  <c r="AC129" i="3"/>
  <c r="AG128" i="3"/>
  <c r="AF128" i="3"/>
  <c r="AE128" i="3"/>
  <c r="AD128" i="3"/>
  <c r="AI128" i="3"/>
  <c r="J128" i="3"/>
  <c r="AC128" i="3" s="1"/>
  <c r="AG127" i="3"/>
  <c r="AF127" i="3"/>
  <c r="AE127" i="3"/>
  <c r="AD127" i="3"/>
  <c r="AI127" i="3"/>
  <c r="J127" i="3"/>
  <c r="AC127" i="3"/>
  <c r="AG126" i="3"/>
  <c r="AF126" i="3"/>
  <c r="F36" i="3" s="1"/>
  <c r="AE126" i="3"/>
  <c r="AD126" i="3"/>
  <c r="AI126" i="3"/>
  <c r="J126" i="3"/>
  <c r="AC126" i="3" s="1"/>
  <c r="F117" i="3"/>
  <c r="E115" i="3"/>
  <c r="F89" i="3"/>
  <c r="E87" i="3"/>
  <c r="J24" i="3"/>
  <c r="E24" i="3"/>
  <c r="J92" i="3" s="1"/>
  <c r="J23" i="3"/>
  <c r="J21" i="3"/>
  <c r="E21" i="3"/>
  <c r="J20" i="3"/>
  <c r="J18" i="3"/>
  <c r="E18" i="3"/>
  <c r="F120" i="3" s="1"/>
  <c r="F92" i="3"/>
  <c r="J17" i="3"/>
  <c r="J15" i="3"/>
  <c r="E15" i="3"/>
  <c r="F91" i="3" s="1"/>
  <c r="F119" i="3"/>
  <c r="J14" i="3"/>
  <c r="J12" i="3"/>
  <c r="J89" i="3" s="1"/>
  <c r="E7" i="3"/>
  <c r="E113" i="3" s="1"/>
  <c r="E85" i="3"/>
  <c r="AW178" i="2"/>
  <c r="AV178" i="2"/>
  <c r="AU178" i="2"/>
  <c r="AT178" i="2"/>
  <c r="AY178" i="2"/>
  <c r="AY177" i="2" s="1"/>
  <c r="J177" i="2" s="1"/>
  <c r="J103" i="2" s="1"/>
  <c r="J178" i="2"/>
  <c r="AS178" i="2"/>
  <c r="AW176" i="2"/>
  <c r="AV176" i="2"/>
  <c r="AU176" i="2"/>
  <c r="AT176" i="2"/>
  <c r="AY176" i="2"/>
  <c r="AY175" i="2" s="1"/>
  <c r="J175" i="2" s="1"/>
  <c r="J102" i="2" s="1"/>
  <c r="J176" i="2"/>
  <c r="AS176" i="2"/>
  <c r="AW174" i="2"/>
  <c r="AV174" i="2"/>
  <c r="AU174" i="2"/>
  <c r="AT174" i="2"/>
  <c r="AY174" i="2"/>
  <c r="J174" i="2"/>
  <c r="AS174" i="2"/>
  <c r="AW173" i="2"/>
  <c r="AV173" i="2"/>
  <c r="AU173" i="2"/>
  <c r="AT173" i="2"/>
  <c r="AY173" i="2"/>
  <c r="J173" i="2"/>
  <c r="AS173" i="2" s="1"/>
  <c r="AW170" i="2"/>
  <c r="AV170" i="2"/>
  <c r="AU170" i="2"/>
  <c r="AT170" i="2"/>
  <c r="AY170" i="2"/>
  <c r="J170" i="2"/>
  <c r="AS170" i="2"/>
  <c r="AW169" i="2"/>
  <c r="AV169" i="2"/>
  <c r="AU169" i="2"/>
  <c r="AT169" i="2"/>
  <c r="AY169" i="2"/>
  <c r="J169" i="2"/>
  <c r="AS169" i="2" s="1"/>
  <c r="AW167" i="2"/>
  <c r="AV167" i="2"/>
  <c r="AU167" i="2"/>
  <c r="AT167" i="2"/>
  <c r="AY167" i="2"/>
  <c r="J167" i="2"/>
  <c r="AS167" i="2" s="1"/>
  <c r="AW166" i="2"/>
  <c r="AV166" i="2"/>
  <c r="AU166" i="2"/>
  <c r="AT166" i="2"/>
  <c r="AY166" i="2"/>
  <c r="J166" i="2"/>
  <c r="AS166" i="2"/>
  <c r="AW165" i="2"/>
  <c r="AV165" i="2"/>
  <c r="AU165" i="2"/>
  <c r="AT165" i="2"/>
  <c r="AY165" i="2"/>
  <c r="J165" i="2"/>
  <c r="AS165" i="2" s="1"/>
  <c r="AW164" i="2"/>
  <c r="AV164" i="2"/>
  <c r="AU164" i="2"/>
  <c r="AT164" i="2"/>
  <c r="AY164" i="2"/>
  <c r="J164" i="2"/>
  <c r="AS164" i="2" s="1"/>
  <c r="AW163" i="2"/>
  <c r="AV163" i="2"/>
  <c r="AU163" i="2"/>
  <c r="AT163" i="2"/>
  <c r="AY163" i="2"/>
  <c r="J163" i="2"/>
  <c r="AS163" i="2" s="1"/>
  <c r="AW162" i="2"/>
  <c r="AV162" i="2"/>
  <c r="AU162" i="2"/>
  <c r="AT162" i="2"/>
  <c r="AY162" i="2"/>
  <c r="J162" i="2"/>
  <c r="AS162" i="2"/>
  <c r="AW161" i="2"/>
  <c r="AV161" i="2"/>
  <c r="AU161" i="2"/>
  <c r="AT161" i="2"/>
  <c r="AY161" i="2"/>
  <c r="J161" i="2"/>
  <c r="AS161" i="2" s="1"/>
  <c r="AW160" i="2"/>
  <c r="AV160" i="2"/>
  <c r="AU160" i="2"/>
  <c r="AT160" i="2"/>
  <c r="AY160" i="2"/>
  <c r="J160" i="2"/>
  <c r="AS160" i="2"/>
  <c r="AW159" i="2"/>
  <c r="AV159" i="2"/>
  <c r="AU159" i="2"/>
  <c r="AT159" i="2"/>
  <c r="AY159" i="2"/>
  <c r="J159" i="2"/>
  <c r="AS159" i="2" s="1"/>
  <c r="AW158" i="2"/>
  <c r="AV158" i="2"/>
  <c r="AU158" i="2"/>
  <c r="AT158" i="2"/>
  <c r="AY158" i="2"/>
  <c r="J158" i="2"/>
  <c r="AS158" i="2"/>
  <c r="AW157" i="2"/>
  <c r="AV157" i="2"/>
  <c r="AU157" i="2"/>
  <c r="AT157" i="2"/>
  <c r="AY157" i="2"/>
  <c r="J157" i="2"/>
  <c r="AS157" i="2" s="1"/>
  <c r="AW156" i="2"/>
  <c r="AV156" i="2"/>
  <c r="AU156" i="2"/>
  <c r="AT156" i="2"/>
  <c r="AY156" i="2"/>
  <c r="J156" i="2"/>
  <c r="AS156" i="2" s="1"/>
  <c r="AW155" i="2"/>
  <c r="AV155" i="2"/>
  <c r="AU155" i="2"/>
  <c r="AT155" i="2"/>
  <c r="AY155" i="2"/>
  <c r="J155" i="2"/>
  <c r="AS155" i="2" s="1"/>
  <c r="AW154" i="2"/>
  <c r="AV154" i="2"/>
  <c r="AU154" i="2"/>
  <c r="AT154" i="2"/>
  <c r="AY154" i="2"/>
  <c r="J154" i="2"/>
  <c r="AS154" i="2"/>
  <c r="AW153" i="2"/>
  <c r="AV153" i="2"/>
  <c r="AU153" i="2"/>
  <c r="AT153" i="2"/>
  <c r="AY153" i="2"/>
  <c r="J153" i="2"/>
  <c r="AS153" i="2" s="1"/>
  <c r="AW152" i="2"/>
  <c r="AV152" i="2"/>
  <c r="AU152" i="2"/>
  <c r="AT152" i="2"/>
  <c r="AY152" i="2"/>
  <c r="J152" i="2"/>
  <c r="AS152" i="2"/>
  <c r="AW151" i="2"/>
  <c r="AV151" i="2"/>
  <c r="AU151" i="2"/>
  <c r="AT151" i="2"/>
  <c r="AY151" i="2"/>
  <c r="J151" i="2"/>
  <c r="AS151" i="2" s="1"/>
  <c r="AW150" i="2"/>
  <c r="AV150" i="2"/>
  <c r="AU150" i="2"/>
  <c r="AT150" i="2"/>
  <c r="AY150" i="2"/>
  <c r="J150" i="2"/>
  <c r="AS150" i="2"/>
  <c r="AW149" i="2"/>
  <c r="AV149" i="2"/>
  <c r="AU149" i="2"/>
  <c r="AT149" i="2"/>
  <c r="AY149" i="2"/>
  <c r="J149" i="2"/>
  <c r="AS149" i="2" s="1"/>
  <c r="AW148" i="2"/>
  <c r="AV148" i="2"/>
  <c r="AU148" i="2"/>
  <c r="AT148" i="2"/>
  <c r="AY148" i="2"/>
  <c r="J148" i="2"/>
  <c r="AS148" i="2" s="1"/>
  <c r="AW147" i="2"/>
  <c r="AV147" i="2"/>
  <c r="AU147" i="2"/>
  <c r="AT147" i="2"/>
  <c r="AY147" i="2"/>
  <c r="J147" i="2"/>
  <c r="AS147" i="2" s="1"/>
  <c r="AW146" i="2"/>
  <c r="AV146" i="2"/>
  <c r="AU146" i="2"/>
  <c r="AT146" i="2"/>
  <c r="AY146" i="2"/>
  <c r="J146" i="2"/>
  <c r="AS146" i="2"/>
  <c r="AW145" i="2"/>
  <c r="AV145" i="2"/>
  <c r="AU145" i="2"/>
  <c r="AT145" i="2"/>
  <c r="AY145" i="2"/>
  <c r="J145" i="2"/>
  <c r="AS145" i="2" s="1"/>
  <c r="AW144" i="2"/>
  <c r="AV144" i="2"/>
  <c r="AU144" i="2"/>
  <c r="AT144" i="2"/>
  <c r="AY144" i="2"/>
  <c r="J144" i="2"/>
  <c r="AS144" i="2"/>
  <c r="AW143" i="2"/>
  <c r="AV143" i="2"/>
  <c r="AU143" i="2"/>
  <c r="AT143" i="2"/>
  <c r="AY143" i="2"/>
  <c r="J143" i="2"/>
  <c r="AS143" i="2" s="1"/>
  <c r="AW142" i="2"/>
  <c r="AV142" i="2"/>
  <c r="AU142" i="2"/>
  <c r="AT142" i="2"/>
  <c r="AY142" i="2"/>
  <c r="J142" i="2"/>
  <c r="AS142" i="2"/>
  <c r="AW141" i="2"/>
  <c r="AV141" i="2"/>
  <c r="AU141" i="2"/>
  <c r="AT141" i="2"/>
  <c r="AY141" i="2"/>
  <c r="J141" i="2"/>
  <c r="AS141" i="2" s="1"/>
  <c r="AW140" i="2"/>
  <c r="AV140" i="2"/>
  <c r="AU140" i="2"/>
  <c r="AT140" i="2"/>
  <c r="AY140" i="2"/>
  <c r="J140" i="2"/>
  <c r="AS140" i="2" s="1"/>
  <c r="AW139" i="2"/>
  <c r="AV139" i="2"/>
  <c r="AU139" i="2"/>
  <c r="AT139" i="2"/>
  <c r="AY139" i="2"/>
  <c r="J139" i="2"/>
  <c r="AS139" i="2"/>
  <c r="AW138" i="2"/>
  <c r="AV138" i="2"/>
  <c r="AU138" i="2"/>
  <c r="AT138" i="2"/>
  <c r="AY138" i="2"/>
  <c r="J138" i="2"/>
  <c r="AS138" i="2" s="1"/>
  <c r="AW137" i="2"/>
  <c r="AV137" i="2"/>
  <c r="AU137" i="2"/>
  <c r="AT137" i="2"/>
  <c r="AY137" i="2"/>
  <c r="J137" i="2"/>
  <c r="AS137" i="2"/>
  <c r="AW136" i="2"/>
  <c r="AV136" i="2"/>
  <c r="AU136" i="2"/>
  <c r="AT136" i="2"/>
  <c r="AY136" i="2"/>
  <c r="J136" i="2"/>
  <c r="AS136" i="2" s="1"/>
  <c r="AW135" i="2"/>
  <c r="AV135" i="2"/>
  <c r="AU135" i="2"/>
  <c r="AT135" i="2"/>
  <c r="AY135" i="2"/>
  <c r="J135" i="2"/>
  <c r="AS135" i="2"/>
  <c r="AW134" i="2"/>
  <c r="AV134" i="2"/>
  <c r="AU134" i="2"/>
  <c r="AT134" i="2"/>
  <c r="AY134" i="2"/>
  <c r="J134" i="2"/>
  <c r="AS134" i="2" s="1"/>
  <c r="AW133" i="2"/>
  <c r="AV133" i="2"/>
  <c r="AU133" i="2"/>
  <c r="AT133" i="2"/>
  <c r="AY133" i="2"/>
  <c r="J133" i="2"/>
  <c r="AS133" i="2"/>
  <c r="AW132" i="2"/>
  <c r="AV132" i="2"/>
  <c r="AU132" i="2"/>
  <c r="AT132" i="2"/>
  <c r="AY132" i="2"/>
  <c r="J132" i="2"/>
  <c r="AS132" i="2" s="1"/>
  <c r="AW131" i="2"/>
  <c r="AV131" i="2"/>
  <c r="AU131" i="2"/>
  <c r="AT131" i="2"/>
  <c r="AY131" i="2"/>
  <c r="J131" i="2"/>
  <c r="AS131" i="2"/>
  <c r="AW130" i="2"/>
  <c r="AV130" i="2"/>
  <c r="AU130" i="2"/>
  <c r="AT130" i="2"/>
  <c r="AY130" i="2"/>
  <c r="J130" i="2"/>
  <c r="AS130" i="2" s="1"/>
  <c r="AW129" i="2"/>
  <c r="AV129" i="2"/>
  <c r="AU129" i="2"/>
  <c r="AT129" i="2"/>
  <c r="AY129" i="2"/>
  <c r="J129" i="2"/>
  <c r="AS129" i="2"/>
  <c r="AW128" i="2"/>
  <c r="AV128" i="2"/>
  <c r="AU128" i="2"/>
  <c r="AT128" i="2"/>
  <c r="AY128" i="2"/>
  <c r="J128" i="2"/>
  <c r="AS128" i="2" s="1"/>
  <c r="AW127" i="2"/>
  <c r="AV127" i="2"/>
  <c r="AU127" i="2"/>
  <c r="AT127" i="2"/>
  <c r="AY127" i="2"/>
  <c r="J127" i="2"/>
  <c r="AS127" i="2"/>
  <c r="AW126" i="2"/>
  <c r="AV126" i="2"/>
  <c r="AU126" i="2"/>
  <c r="AT126" i="2"/>
  <c r="AY126" i="2"/>
  <c r="J126" i="2"/>
  <c r="AS126" i="2" s="1"/>
  <c r="F117" i="2"/>
  <c r="E115" i="2"/>
  <c r="F89" i="2"/>
  <c r="E87" i="2"/>
  <c r="J24" i="2"/>
  <c r="E24" i="2"/>
  <c r="J120" i="2" s="1"/>
  <c r="J23" i="2"/>
  <c r="J21" i="2"/>
  <c r="E21" i="2"/>
  <c r="J119" i="2" s="1"/>
  <c r="J20" i="2"/>
  <c r="J18" i="2"/>
  <c r="E18" i="2"/>
  <c r="F120" i="2" s="1"/>
  <c r="J17" i="2"/>
  <c r="J15" i="2"/>
  <c r="E15" i="2"/>
  <c r="F91" i="2" s="1"/>
  <c r="J14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AI157" i="3" l="1"/>
  <c r="J157" i="3" s="1"/>
  <c r="J99" i="3" s="1"/>
  <c r="AI161" i="3"/>
  <c r="J161" i="3" s="1"/>
  <c r="J101" i="3" s="1"/>
  <c r="F35" i="3"/>
  <c r="AI125" i="3"/>
  <c r="AI124" i="3" s="1"/>
  <c r="J117" i="3"/>
  <c r="F119" i="2"/>
  <c r="F92" i="2"/>
  <c r="J117" i="2"/>
  <c r="J91" i="2"/>
  <c r="E113" i="2"/>
  <c r="F37" i="2"/>
  <c r="F35" i="2"/>
  <c r="AY168" i="2"/>
  <c r="J168" i="2" s="1"/>
  <c r="J99" i="2" s="1"/>
  <c r="J119" i="3"/>
  <c r="J91" i="3"/>
  <c r="J125" i="3"/>
  <c r="J98" i="3" s="1"/>
  <c r="F36" i="2"/>
  <c r="J92" i="2"/>
  <c r="AY125" i="2"/>
  <c r="AY172" i="2"/>
  <c r="J120" i="3"/>
  <c r="F37" i="3"/>
  <c r="AI160" i="3" l="1"/>
  <c r="J160" i="3" s="1"/>
  <c r="J100" i="3" s="1"/>
  <c r="W33" i="1"/>
  <c r="W32" i="1"/>
  <c r="J172" i="2"/>
  <c r="J101" i="2" s="1"/>
  <c r="AY171" i="2"/>
  <c r="J171" i="2" s="1"/>
  <c r="J100" i="2" s="1"/>
  <c r="J125" i="2"/>
  <c r="J98" i="2" s="1"/>
  <c r="AY124" i="2"/>
  <c r="J124" i="3"/>
  <c r="J97" i="3" s="1"/>
  <c r="AI123" i="3" l="1"/>
  <c r="J123" i="3" s="1"/>
  <c r="J96" i="3" s="1"/>
  <c r="W31" i="1"/>
  <c r="AY123" i="2"/>
  <c r="J123" i="2" s="1"/>
  <c r="J124" i="2"/>
  <c r="J97" i="2" s="1"/>
  <c r="J30" i="3" l="1"/>
  <c r="F33" i="3" s="1"/>
  <c r="J33" i="3" s="1"/>
  <c r="J39" i="3" s="1"/>
  <c r="AN96" i="1" s="1"/>
  <c r="J30" i="2"/>
  <c r="J96" i="2"/>
  <c r="AG96" i="1" l="1"/>
  <c r="F33" i="2"/>
  <c r="J33" i="2" s="1"/>
  <c r="J39" i="2" s="1"/>
  <c r="AN95" i="1" s="1"/>
  <c r="AN94" i="1" s="1"/>
  <c r="AG95" i="1"/>
  <c r="AG94" i="1" l="1"/>
  <c r="W29" i="1" s="1"/>
  <c r="AK29" i="1" s="1"/>
  <c r="AK26" i="1" l="1"/>
  <c r="AK35" i="1" s="1"/>
</calcChain>
</file>

<file path=xl/sharedStrings.xml><?xml version="1.0" encoding="utf-8"?>
<sst xmlns="http://schemas.openxmlformats.org/spreadsheetml/2006/main" count="1432" uniqueCount="302">
  <si>
    <t>Export Komplet</t>
  </si>
  <si>
    <t/>
  </si>
  <si>
    <t>False</t>
  </si>
  <si>
    <t>{474bb5fd-4a85-4709-8dc4-3be27fc4aece}</t>
  </si>
  <si>
    <t>0,01</t>
  </si>
  <si>
    <t>21</t>
  </si>
  <si>
    <t>15</t>
  </si>
  <si>
    <t>REKAPITULACE STAVBY</t>
  </si>
  <si>
    <t>0,001</t>
  </si>
  <si>
    <t>Kód:</t>
  </si>
  <si>
    <t>35</t>
  </si>
  <si>
    <t>Stavba:</t>
  </si>
  <si>
    <t>Uherský Brod Výměna VZT</t>
  </si>
  <si>
    <t>KSO:</t>
  </si>
  <si>
    <t>CC-CZ:</t>
  </si>
  <si>
    <t>Místo:</t>
  </si>
  <si>
    <t xml:space="preserve"> </t>
  </si>
  <si>
    <t>Datum:</t>
  </si>
  <si>
    <t>11. 5. 2020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</si>
  <si>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</si>
  <si>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</si>
  <si>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</si>
  <si>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</si>
  <si>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</si>
  <si>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</si>
  <si>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</si>
  <si>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</si>
  <si>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</si>
  <si>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</si>
  <si>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</si>
  <si>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</si>
  <si>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</si>
  <si>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</si>
  <si>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</si>
  <si>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</si>
  <si>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</si>
  <si>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</si>
  <si>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</si>
  <si>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</si>
  <si>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</si>
  <si>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</si>
  <si>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</si>
  <si>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</si>
  <si>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</si>
  <si>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</si>
  <si>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</si>
  <si>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</si>
  <si>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</si>
  <si>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</si>
  <si>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</si>
  <si>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</si>
  <si>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</si>
  <si>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</si>
  <si>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</si>
  <si>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</si>
  <si>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</si>
  <si>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</si>
  <si>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</si>
  <si>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</si>
  <si>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</si>
  <si>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VZT č.1</t>
  </si>
  <si>
    <t>1</t>
  </si>
  <si>
    <t>{392a37c2-27b3-41f7-8fb8-985f91bfb480}</t>
  </si>
  <si>
    <t>2</t>
  </si>
  <si>
    <t>02</t>
  </si>
  <si>
    <t>VZT č.2</t>
  </si>
  <si>
    <t>{2bb92779-bc1d-47f5-9171-4b989faba763}</t>
  </si>
  <si>
    <t>KRYCÍ LIST SOUPISU PRACÍ</t>
  </si>
  <si>
    <t>Objekt:</t>
  </si>
  <si>
    <t>01 - VZT č.1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</si>
  <si>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</si>
  <si>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</si>
  <si>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</si>
  <si>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</si>
  <si>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</si>
  <si>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</si>
  <si>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</si>
  <si>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>HZS - Hodinové zúčtovací sazby</t>
  </si>
  <si>
    <t>VRN - Vedlejší rozpočtové náklady</t>
  </si>
  <si>
    <t xml:space="preserve">    VRN2 - Příprava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</si>
  <si>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</si>
  <si>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</si>
  <si>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</si>
  <si>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</si>
  <si>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</si>
  <si>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</si>
  <si>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</si>
  <si>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Náklady soupisu celkem</t>
  </si>
  <si>
    <t>PSV</t>
  </si>
  <si>
    <t>Práce a dodávky PSV</t>
  </si>
  <si>
    <t>ROZPOCET</t>
  </si>
  <si>
    <t>741</t>
  </si>
  <si>
    <t>Elektroinstalace - silnoproud</t>
  </si>
  <si>
    <t>135</t>
  </si>
  <si>
    <t>K</t>
  </si>
  <si>
    <t>741110002</t>
  </si>
  <si>
    <t>Montáž trubek elektroinstalačních s nasunutím nebo našroubováním do krabic plastových tuhých, uložených pevně, vnější Ø přes 23 do 35 mm</t>
  </si>
  <si>
    <t>m</t>
  </si>
  <si>
    <t>16</t>
  </si>
  <si>
    <t>2067812015</t>
  </si>
  <si>
    <t>136</t>
  </si>
  <si>
    <t>M</t>
  </si>
  <si>
    <t>34571094</t>
  </si>
  <si>
    <t>trubka elektroinstalační tuhá z PVC D 28,6/32 mm, délka 3 m</t>
  </si>
  <si>
    <t>32</t>
  </si>
  <si>
    <t>1907284230</t>
  </si>
  <si>
    <t>119</t>
  </si>
  <si>
    <t>741110501</t>
  </si>
  <si>
    <t>Montáž lišt a kanálků elektroinstalačních se spojkami, ohyby a rohy a s nasunutím do krabic protahovacích, šířky do 60 mm</t>
  </si>
  <si>
    <t>679987729</t>
  </si>
  <si>
    <t>120</t>
  </si>
  <si>
    <t>34571008</t>
  </si>
  <si>
    <t>lišta elektroinstalační hranatá bílá 40 x 40</t>
  </si>
  <si>
    <t>-1379602224</t>
  </si>
  <si>
    <t>142</t>
  </si>
  <si>
    <t>1285321787</t>
  </si>
  <si>
    <t>143</t>
  </si>
  <si>
    <t>34571004</t>
  </si>
  <si>
    <t>lišta elektroinstalační hranatá bílá 20 x 20</t>
  </si>
  <si>
    <t>1476811468</t>
  </si>
  <si>
    <t>130</t>
  </si>
  <si>
    <t>741112022</t>
  </si>
  <si>
    <t>Montáž krabic elektroinstalačních bez napojení na trubky a lišty, demontáže a montáže víčka a přístroje protahovacích nebo odbočných nástěnných plastových čtyřhranných, vel. do 160x160 mm</t>
  </si>
  <si>
    <t>kus</t>
  </si>
  <si>
    <t>-437197275</t>
  </si>
  <si>
    <t>131</t>
  </si>
  <si>
    <t>34571428</t>
  </si>
  <si>
    <t>krabice pancéřová z PH 117x117x58 mm svorkovnicí krabicovou šroubovací s vodiči 16x4 mm2</t>
  </si>
  <si>
    <t>-454038564</t>
  </si>
  <si>
    <t>48</t>
  </si>
  <si>
    <t>741120001</t>
  </si>
  <si>
    <t>Montáž vodičů izolovaných měděných bez ukončení uložených pod omítku plných a laněných (CY), průřezu žíly 0,35 až 6 mm2</t>
  </si>
  <si>
    <t>-1024404539</t>
  </si>
  <si>
    <t>49</t>
  </si>
  <si>
    <t>34140842</t>
  </si>
  <si>
    <t>vodič izolovaný s Cu jádrem 4mm2</t>
  </si>
  <si>
    <t>-433243868</t>
  </si>
  <si>
    <t>50</t>
  </si>
  <si>
    <t>-2091876417</t>
  </si>
  <si>
    <t>51</t>
  </si>
  <si>
    <t>34140844</t>
  </si>
  <si>
    <t>vodič izolovaný s Cu jádrem 6mm2</t>
  </si>
  <si>
    <t>-1421520661</t>
  </si>
  <si>
    <t>121</t>
  </si>
  <si>
    <t>741120005</t>
  </si>
  <si>
    <t>Montáž vodičů izolovaných měděných bez ukončení uložených pod omítku plných a laněných (CY), průřezu žíly 25 až 35 mm2</t>
  </si>
  <si>
    <t>-543922350</t>
  </si>
  <si>
    <t>122</t>
  </si>
  <si>
    <t>34142160</t>
  </si>
  <si>
    <t>vodič silový s Cu jádrem 25mm2</t>
  </si>
  <si>
    <t>-55457101</t>
  </si>
  <si>
    <t>44</t>
  </si>
  <si>
    <t>741122031</t>
  </si>
  <si>
    <t>Montáž kabelů měděných bez ukončení uložených pod omítku plných kulatých (CYKY), počtu a průřezu žil 5x1,5 až 2,5 mm2</t>
  </si>
  <si>
    <t>-1587759929</t>
  </si>
  <si>
    <t>45</t>
  </si>
  <si>
    <t>34111094</t>
  </si>
  <si>
    <t>kabel silový s Cu jádrem 1 kV 5x2,5mm2</t>
  </si>
  <si>
    <t>-1817597020</t>
  </si>
  <si>
    <t>123</t>
  </si>
  <si>
    <t>741122032</t>
  </si>
  <si>
    <t>Montáž kabelů měděných bez ukončení uložených pod omítku plných kulatých (CYKY), počtu a průřezu žil 5x4 až 6 mm2</t>
  </si>
  <si>
    <t>515864753</t>
  </si>
  <si>
    <t>124</t>
  </si>
  <si>
    <t>34111098</t>
  </si>
  <si>
    <t>kabel silový s Cu jádrem 1 kV 5x4mm2</t>
  </si>
  <si>
    <t>96861577</t>
  </si>
  <si>
    <t>125</t>
  </si>
  <si>
    <t>885069942</t>
  </si>
  <si>
    <t>126</t>
  </si>
  <si>
    <t>34111100</t>
  </si>
  <si>
    <t>kabel silový s Cu jádrem 1 kV 5x6mm2</t>
  </si>
  <si>
    <t>-868223586</t>
  </si>
  <si>
    <t>127</t>
  </si>
  <si>
    <t>741122134</t>
  </si>
  <si>
    <t>Montáž kabelů měděných bez ukončení uložených v trubkách zatažených plných kulatých nebo bezhalogenových (CYKY) počtu a průřezu žil 4x16 až 25 mm2</t>
  </si>
  <si>
    <t>-1404935867</t>
  </si>
  <si>
    <t>128</t>
  </si>
  <si>
    <t>34111080</t>
  </si>
  <si>
    <t>kabel silový s Cu jádrem 1 kV 4x16mm2</t>
  </si>
  <si>
    <t>-1599190656</t>
  </si>
  <si>
    <t>54</t>
  </si>
  <si>
    <t>741128005.R</t>
  </si>
  <si>
    <t>Ostatní práce při montáži vodičů a kabelů úpravy vodičů a kabelů trasování vedení na omítce</t>
  </si>
  <si>
    <t>set</t>
  </si>
  <si>
    <t>752758872</t>
  </si>
  <si>
    <t>7</t>
  </si>
  <si>
    <t>741130001</t>
  </si>
  <si>
    <t>Ukončení vodičů izolovaných s označením a zapojením v rozváděči nebo na přístroji, průřezu žíly do 2,5 mm2</t>
  </si>
  <si>
    <t>512</t>
  </si>
  <si>
    <t>-1276336586</t>
  </si>
  <si>
    <t>9</t>
  </si>
  <si>
    <t>741130003</t>
  </si>
  <si>
    <t>Ukončení vodičů izolovaných s označením a zapojením v rozváděči nebo na přístroji, průřezu žíly do 4 mm2</t>
  </si>
  <si>
    <t>629704384</t>
  </si>
  <si>
    <t>8</t>
  </si>
  <si>
    <t>741130004</t>
  </si>
  <si>
    <t>Ukončení vodičů izolovaných s označením a zapojením v rozváděči nebo na přístroji, průřezu žíly do 6 mm2</t>
  </si>
  <si>
    <t>-1481983862</t>
  </si>
  <si>
    <t>129</t>
  </si>
  <si>
    <t>741130007</t>
  </si>
  <si>
    <t>Ukončení vodičů izolovaných s označením a zapojením v rozváděči nebo na přístroji, průřezu žíly do 25 mm2</t>
  </si>
  <si>
    <t>279713452</t>
  </si>
  <si>
    <t>139</t>
  </si>
  <si>
    <t>741136001</t>
  </si>
  <si>
    <t>Propojení kabelů nebo vodičů spojkou venkovní teplem smršťovací kabelů celoplastových, počtu a průřezu žil 4x10 až 16 mm2</t>
  </si>
  <si>
    <t>1705897220</t>
  </si>
  <si>
    <t>140</t>
  </si>
  <si>
    <t>35436023</t>
  </si>
  <si>
    <t>spojka kabelová smršťovaná přímé do 1kV 91ah-22s 4x16-50mm</t>
  </si>
  <si>
    <t>1072964728</t>
  </si>
  <si>
    <t>10</t>
  </si>
  <si>
    <t>741210001</t>
  </si>
  <si>
    <t>Montáž rozvodnic oceloplechových nebo plastových bez zapojení vodičů běžných, hmotnosti do 20 kg</t>
  </si>
  <si>
    <t>1713562791</t>
  </si>
  <si>
    <t>11</t>
  </si>
  <si>
    <t>35711660.RVM213</t>
  </si>
  <si>
    <t>rozvaděč elektroměrový betonový ER212/KVP7P  1x dvousazbový</t>
  </si>
  <si>
    <t>248400567</t>
  </si>
  <si>
    <t>133</t>
  </si>
  <si>
    <t>-1527665611</t>
  </si>
  <si>
    <t>134</t>
  </si>
  <si>
    <t>35711660.MET</t>
  </si>
  <si>
    <t>-162579598</t>
  </si>
  <si>
    <t>150</t>
  </si>
  <si>
    <t>741320913</t>
  </si>
  <si>
    <t>Výměna částí jistících přístrojů pojistkových vložek (patron) včetně potřebné manipulace s pojistkovou hlavicí vyjmutí vadné vložky a vložení nové, velikosti do 200 A</t>
  </si>
  <si>
    <t>-124461817</t>
  </si>
  <si>
    <t>151</t>
  </si>
  <si>
    <t>35825258</t>
  </si>
  <si>
    <t>pojistka nožová 160A nízkoztrátová 14.29 W, provedení normální, charakteristika gG</t>
  </si>
  <si>
    <t>1499399879</t>
  </si>
  <si>
    <t>132</t>
  </si>
  <si>
    <t>741810002</t>
  </si>
  <si>
    <t>Zkoušky a prohlídky elektrických rozvodů a zařízení celková prohlídka a vyhotovení revizní zprávy pro objem montážních prací přes 100 do 500 tis. Kč</t>
  </si>
  <si>
    <t>-209810077</t>
  </si>
  <si>
    <t>137</t>
  </si>
  <si>
    <t>741910413</t>
  </si>
  <si>
    <t>Montáž žlabů bez stojiny a výložníků kovových s podpěrkami a příslušenstvím bez víka, šířky do 125 mm</t>
  </si>
  <si>
    <t>-1182542985</t>
  </si>
  <si>
    <t>138</t>
  </si>
  <si>
    <t>34575493</t>
  </si>
  <si>
    <t>žlab kabelový pozinkovaný 2m/ks 100X125</t>
  </si>
  <si>
    <t>1082487705</t>
  </si>
  <si>
    <t>148</t>
  </si>
  <si>
    <t>741910511</t>
  </si>
  <si>
    <t>Montáž kovových nosných a doplňkových konstrukcí se zhotovením pro upevnění přístrojů a zařízení celkové hmotnosti do 5 kg</t>
  </si>
  <si>
    <t>-124151740</t>
  </si>
  <si>
    <t>149</t>
  </si>
  <si>
    <t>741910512</t>
  </si>
  <si>
    <t>Montáž kovových nosných a doplňkových konstrukcí se zhotovením pro upevnění přístrojů a zařízení celkové hmotnosti přes 5 do 10 kg</t>
  </si>
  <si>
    <t>-933850562</t>
  </si>
  <si>
    <t>52</t>
  </si>
  <si>
    <t>741910601.P</t>
  </si>
  <si>
    <t>Montáž ostatních nosných prvků příchytek plastových, počtu otvorů do 4</t>
  </si>
  <si>
    <t>942264251</t>
  </si>
  <si>
    <t>53</t>
  </si>
  <si>
    <t>35432540.P</t>
  </si>
  <si>
    <t>příchytka kabelová 11-18mm</t>
  </si>
  <si>
    <t>-275269705</t>
  </si>
  <si>
    <t>HZS</t>
  </si>
  <si>
    <t>Hodinové zúčtovací sazby</t>
  </si>
  <si>
    <t>4</t>
  </si>
  <si>
    <t>141</t>
  </si>
  <si>
    <t>HZS2222</t>
  </si>
  <si>
    <t>Hodinové zúčtovací sazby profesí PSV  provádění stavebních instalací elektrikář odborný</t>
  </si>
  <si>
    <t>hod</t>
  </si>
  <si>
    <t>-1565053128</t>
  </si>
  <si>
    <t>6</t>
  </si>
  <si>
    <t>HZS4211</t>
  </si>
  <si>
    <t>Hodinové zúčtovací sazby ostatních profesí  revizní a kontrolní činnost revizní technik</t>
  </si>
  <si>
    <t>1487784517</t>
  </si>
  <si>
    <t>VRN</t>
  </si>
  <si>
    <t>Vedlejší rozpočtové náklady</t>
  </si>
  <si>
    <t>5</t>
  </si>
  <si>
    <t>VRN2</t>
  </si>
  <si>
    <t>Příprava staveniště</t>
  </si>
  <si>
    <t>144</t>
  </si>
  <si>
    <t>022002000</t>
  </si>
  <si>
    <t>Přeložení konstrukcí</t>
  </si>
  <si>
    <t>1024</t>
  </si>
  <si>
    <t>-1002802965</t>
  </si>
  <si>
    <t>145</t>
  </si>
  <si>
    <t>023002000</t>
  </si>
  <si>
    <t>Odstranění materiálů a konstrukcí</t>
  </si>
  <si>
    <t>-1799763750</t>
  </si>
  <si>
    <t>VRN4</t>
  </si>
  <si>
    <t>Inženýrská činnost</t>
  </si>
  <si>
    <t>146</t>
  </si>
  <si>
    <t>045002000</t>
  </si>
  <si>
    <t>Kompletační a koordinační činnost</t>
  </si>
  <si>
    <t>%</t>
  </si>
  <si>
    <t>-785267544</t>
  </si>
  <si>
    <t>VRN6</t>
  </si>
  <si>
    <t>Územní vlivy</t>
  </si>
  <si>
    <t>147</t>
  </si>
  <si>
    <t>065002000</t>
  </si>
  <si>
    <t>Mimostaveništní doprava materiálů</t>
  </si>
  <si>
    <t>951108339</t>
  </si>
  <si>
    <t>02 - VZT č.2</t>
  </si>
  <si>
    <t>589125746</t>
  </si>
  <si>
    <t>-1185501681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</si>
</sst>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7" formatCode="#,##0.000"/>
  </numFmts>
  <fonts count="2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b/>
      <sz val="12"/>
      <color rgb="FF800000"/>
      <name val="Arial CE"/>
    </font>
    <font>
      <b/>
      <sz val="8"/>
      <name val="Arial CE"/>
    </font>
    <font>
      <i/>
      <sz val="9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rgb="FF969696"/>
      </bottom>
      <diagonal/>
    </border>
    <border>
      <left/>
      <right style="thin">
        <color indexed="64"/>
      </right>
      <top style="hair">
        <color rgb="FF969696"/>
      </top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/>
      <diagonal/>
    </border>
    <border>
      <left/>
      <right style="thin">
        <color indexed="64"/>
      </right>
      <top/>
      <bottom style="hair">
        <color rgb="FF000000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11" fillId="0" borderId="2" xfId="0" applyFont="1" applyBorder="1" applyAlignment="1">
      <alignment horizontal="left" vertical="center"/>
    </xf>
    <xf numFmtId="0" fontId="0" fillId="0" borderId="2" xfId="0" applyFont="1" applyBorder="1" applyAlignment="1">
      <alignment vertical="center"/>
    </xf>
    <xf numFmtId="0" fontId="4" fillId="2" borderId="3" xfId="0" applyFont="1" applyFill="1" applyBorder="1" applyAlignment="1">
      <alignment horizontal="left" vertical="center"/>
    </xf>
    <xf numFmtId="0" fontId="0" fillId="2" borderId="4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3" borderId="4" xfId="0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6" fillId="0" borderId="9" xfId="0" applyFont="1" applyBorder="1" applyAlignment="1">
      <alignment vertical="center"/>
    </xf>
    <xf numFmtId="0" fontId="7" fillId="0" borderId="9" xfId="0" applyFont="1" applyBorder="1" applyAlignment="1">
      <alignment horizontal="left" vertical="center"/>
    </xf>
    <xf numFmtId="0" fontId="7" fillId="0" borderId="9" xfId="0" applyFont="1" applyBorder="1" applyAlignment="1">
      <alignment vertical="center"/>
    </xf>
    <xf numFmtId="0" fontId="15" fillId="3" borderId="7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4" fontId="22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0" fontId="8" fillId="0" borderId="0" xfId="0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5" fillId="0" borderId="10" xfId="0" applyFont="1" applyBorder="1" applyAlignment="1" applyProtection="1">
      <alignment horizontal="center" vertical="center"/>
      <protection locked="0"/>
    </xf>
    <xf numFmtId="49" fontId="15" fillId="0" borderId="10" xfId="0" applyNumberFormat="1" applyFont="1" applyBorder="1" applyAlignment="1" applyProtection="1">
      <alignment horizontal="left" vertical="center" wrapText="1"/>
      <protection locked="0"/>
    </xf>
    <xf numFmtId="0" fontId="15" fillId="0" borderId="10" xfId="0" applyFont="1" applyBorder="1" applyAlignment="1" applyProtection="1">
      <alignment horizontal="left" vertical="center" wrapText="1"/>
      <protection locked="0"/>
    </xf>
    <xf numFmtId="0" fontId="15" fillId="0" borderId="10" xfId="0" applyFont="1" applyBorder="1" applyAlignment="1" applyProtection="1">
      <alignment horizontal="center" vertical="center" wrapText="1"/>
      <protection locked="0"/>
    </xf>
    <xf numFmtId="167" fontId="15" fillId="0" borderId="10" xfId="0" applyNumberFormat="1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0" borderId="10" xfId="0" applyFont="1" applyBorder="1" applyAlignment="1" applyProtection="1">
      <alignment horizontal="center" vertical="center"/>
      <protection locked="0"/>
    </xf>
    <xf numFmtId="49" fontId="23" fillId="0" borderId="10" xfId="0" applyNumberFormat="1" applyFont="1" applyBorder="1" applyAlignment="1" applyProtection="1">
      <alignment horizontal="left" vertical="center" wrapText="1"/>
      <protection locked="0"/>
    </xf>
    <xf numFmtId="0" fontId="23" fillId="0" borderId="10" xfId="0" applyFont="1" applyBorder="1" applyAlignment="1" applyProtection="1">
      <alignment horizontal="left" vertical="center" wrapText="1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167" fontId="23" fillId="0" borderId="10" xfId="0" applyNumberFormat="1" applyFont="1" applyBorder="1" applyAlignment="1" applyProtection="1">
      <alignment vertical="center"/>
      <protection locked="0"/>
    </xf>
    <xf numFmtId="0" fontId="15" fillId="3" borderId="4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left" vertical="center"/>
    </xf>
    <xf numFmtId="4" fontId="11" fillId="0" borderId="2" xfId="0" applyNumberFormat="1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4" fillId="2" borderId="4" xfId="0" applyFont="1" applyFill="1" applyBorder="1" applyAlignment="1">
      <alignment horizontal="left" vertical="center"/>
    </xf>
    <xf numFmtId="0" fontId="0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0" fillId="2" borderId="5" xfId="0" applyFont="1" applyFill="1" applyBorder="1" applyAlignment="1">
      <alignment vertical="center"/>
    </xf>
    <xf numFmtId="0" fontId="15" fillId="3" borderId="3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right"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165" fontId="2" fillId="0" borderId="15" xfId="0" applyNumberFormat="1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4" fontId="16" fillId="0" borderId="15" xfId="0" applyNumberFormat="1" applyFont="1" applyBorder="1" applyAlignment="1"/>
    <xf numFmtId="0" fontId="8" fillId="0" borderId="14" xfId="0" applyFont="1" applyBorder="1" applyAlignment="1"/>
    <xf numFmtId="0" fontId="8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15" xfId="0" applyNumberFormat="1" applyFont="1" applyBorder="1" applyAlignment="1"/>
    <xf numFmtId="0" fontId="7" fillId="0" borderId="0" xfId="0" applyFont="1" applyBorder="1" applyAlignment="1">
      <alignment horizontal="left"/>
    </xf>
    <xf numFmtId="4" fontId="7" fillId="0" borderId="15" xfId="0" applyNumberFormat="1" applyFont="1" applyBorder="1" applyAlignment="1"/>
    <xf numFmtId="0" fontId="0" fillId="0" borderId="14" xfId="0" applyFont="1" applyBorder="1" applyAlignment="1" applyProtection="1">
      <alignment vertical="center"/>
      <protection locked="0"/>
    </xf>
    <xf numFmtId="4" fontId="15" fillId="0" borderId="17" xfId="0" applyNumberFormat="1" applyFont="1" applyBorder="1" applyAlignment="1" applyProtection="1">
      <alignment vertical="center"/>
      <protection locked="0"/>
    </xf>
    <xf numFmtId="4" fontId="23" fillId="0" borderId="17" xfId="0" applyNumberFormat="1" applyFont="1" applyBorder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15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vertical="center"/>
    </xf>
    <xf numFmtId="0" fontId="15" fillId="3" borderId="15" xfId="0" applyFont="1" applyFill="1" applyBorder="1" applyAlignment="1">
      <alignment horizontal="right" vertical="center"/>
    </xf>
    <xf numFmtId="0" fontId="21" fillId="0" borderId="0" xfId="0" applyFont="1" applyBorder="1" applyAlignment="1">
      <alignment horizontal="left" vertical="center"/>
    </xf>
    <xf numFmtId="4" fontId="16" fillId="0" borderId="15" xfId="0" applyNumberFormat="1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2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1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15" xfId="0" applyFont="1" applyBorder="1" applyAlignment="1">
      <alignment vertical="center" wrapText="1"/>
    </xf>
    <xf numFmtId="0" fontId="0" fillId="0" borderId="22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1" fillId="0" borderId="15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4" fontId="1" fillId="0" borderId="15" xfId="0" applyNumberFormat="1" applyFont="1" applyBorder="1" applyAlignment="1">
      <alignment vertical="center"/>
    </xf>
    <xf numFmtId="4" fontId="4" fillId="3" borderId="23" xfId="0" applyNumberFormat="1" applyFont="1" applyFill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1" fillId="0" borderId="25" xfId="0" applyFont="1" applyBorder="1" applyAlignment="1">
      <alignment horizontal="right" vertical="center"/>
    </xf>
    <xf numFmtId="0" fontId="2" fillId="0" borderId="1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15" fillId="3" borderId="23" xfId="0" applyFont="1" applyFill="1" applyBorder="1" applyAlignment="1">
      <alignment horizontal="left" vertical="center"/>
    </xf>
    <xf numFmtId="0" fontId="4" fillId="0" borderId="14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1" fillId="0" borderId="0" xfId="0" applyFont="1" applyBorder="1" applyAlignment="1">
      <alignment horizontal="left" vertical="top"/>
    </xf>
    <xf numFmtId="0" fontId="0" fillId="0" borderId="0" xfId="0" applyBorder="1"/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center"/>
    </xf>
    <xf numFmtId="0" fontId="1" fillId="0" borderId="1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0" fillId="2" borderId="15" xfId="0" applyFont="1" applyFill="1" applyBorder="1" applyAlignment="1">
      <alignment vertical="center"/>
    </xf>
    <xf numFmtId="4" fontId="15" fillId="4" borderId="10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AS29" sqref="AS2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7" max="67" width="9.33203125" hidden="1"/>
  </cols>
  <sheetData>
    <row r="1" spans="1:50">
      <c r="A1" s="12" t="s">
        <v>0</v>
      </c>
      <c r="AV1" s="12" t="s">
        <v>2</v>
      </c>
      <c r="AW1" s="12" t="s">
        <v>2</v>
      </c>
      <c r="AX1" s="12" t="s">
        <v>3</v>
      </c>
    </row>
    <row r="2" spans="1:50" ht="36.950000000000003" customHeight="1">
      <c r="AU2" s="13" t="s">
        <v>4</v>
      </c>
      <c r="AV2" s="13" t="s">
        <v>5</v>
      </c>
    </row>
    <row r="3" spans="1:50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2"/>
      <c r="AU3" s="13" t="s">
        <v>4</v>
      </c>
      <c r="AV3" s="13" t="s">
        <v>6</v>
      </c>
    </row>
    <row r="4" spans="1:50" ht="24.95" customHeight="1">
      <c r="B4" s="113"/>
      <c r="C4" s="114"/>
      <c r="D4" s="73" t="s">
        <v>7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5"/>
      <c r="AU4" s="13" t="s">
        <v>8</v>
      </c>
    </row>
    <row r="5" spans="1:50" ht="12" customHeight="1">
      <c r="B5" s="113"/>
      <c r="C5" s="114"/>
      <c r="D5" s="158" t="s">
        <v>9</v>
      </c>
      <c r="E5" s="114"/>
      <c r="F5" s="114"/>
      <c r="G5" s="114"/>
      <c r="H5" s="114"/>
      <c r="I5" s="114"/>
      <c r="J5" s="114"/>
      <c r="K5" s="117" t="s">
        <v>10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15"/>
      <c r="AU5" s="13" t="s">
        <v>4</v>
      </c>
    </row>
    <row r="6" spans="1:50" ht="36.950000000000003" customHeight="1">
      <c r="B6" s="113"/>
      <c r="C6" s="114"/>
      <c r="D6" s="160" t="s">
        <v>11</v>
      </c>
      <c r="E6" s="114"/>
      <c r="F6" s="114"/>
      <c r="G6" s="114"/>
      <c r="H6" s="114"/>
      <c r="I6" s="114"/>
      <c r="J6" s="114"/>
      <c r="K6" s="161" t="s">
        <v>12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15"/>
      <c r="AU6" s="13" t="s">
        <v>4</v>
      </c>
    </row>
    <row r="7" spans="1:50" ht="12" customHeight="1">
      <c r="B7" s="113"/>
      <c r="C7" s="114"/>
      <c r="D7" s="75" t="s">
        <v>13</v>
      </c>
      <c r="E7" s="114"/>
      <c r="F7" s="114"/>
      <c r="G7" s="114"/>
      <c r="H7" s="114"/>
      <c r="I7" s="114"/>
      <c r="J7" s="114"/>
      <c r="K7" s="80" t="s">
        <v>1</v>
      </c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75" t="s">
        <v>14</v>
      </c>
      <c r="AL7" s="114"/>
      <c r="AM7" s="114"/>
      <c r="AN7" s="80" t="s">
        <v>1</v>
      </c>
      <c r="AO7" s="114"/>
      <c r="AP7" s="115"/>
      <c r="AU7" s="13" t="s">
        <v>4</v>
      </c>
    </row>
    <row r="8" spans="1:50" ht="12" customHeight="1">
      <c r="B8" s="113"/>
      <c r="C8" s="114"/>
      <c r="D8" s="75" t="s">
        <v>15</v>
      </c>
      <c r="E8" s="114"/>
      <c r="F8" s="114"/>
      <c r="G8" s="114"/>
      <c r="H8" s="114"/>
      <c r="I8" s="114"/>
      <c r="J8" s="114"/>
      <c r="K8" s="80" t="s">
        <v>16</v>
      </c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75" t="s">
        <v>17</v>
      </c>
      <c r="AL8" s="114"/>
      <c r="AM8" s="114"/>
      <c r="AN8" s="80" t="s">
        <v>18</v>
      </c>
      <c r="AO8" s="114"/>
      <c r="AP8" s="115"/>
      <c r="AU8" s="13" t="s">
        <v>4</v>
      </c>
    </row>
    <row r="9" spans="1:50" ht="14.45" customHeight="1">
      <c r="B9" s="113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5"/>
      <c r="AU9" s="13" t="s">
        <v>4</v>
      </c>
    </row>
    <row r="10" spans="1:50" ht="12" customHeight="1">
      <c r="B10" s="113"/>
      <c r="C10" s="114"/>
      <c r="D10" s="75" t="s">
        <v>19</v>
      </c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75" t="s">
        <v>20</v>
      </c>
      <c r="AL10" s="114"/>
      <c r="AM10" s="114"/>
      <c r="AN10" s="80" t="s">
        <v>1</v>
      </c>
      <c r="AO10" s="114"/>
      <c r="AP10" s="115"/>
      <c r="AU10" s="13" t="s">
        <v>4</v>
      </c>
    </row>
    <row r="11" spans="1:50" ht="18.399999999999999" customHeight="1">
      <c r="B11" s="113"/>
      <c r="C11" s="114"/>
      <c r="D11" s="114"/>
      <c r="E11" s="80" t="s">
        <v>16</v>
      </c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75" t="s">
        <v>21</v>
      </c>
      <c r="AL11" s="114"/>
      <c r="AM11" s="114"/>
      <c r="AN11" s="80" t="s">
        <v>1</v>
      </c>
      <c r="AO11" s="114"/>
      <c r="AP11" s="115"/>
      <c r="AU11" s="13" t="s">
        <v>4</v>
      </c>
    </row>
    <row r="12" spans="1:50" ht="6.95" customHeight="1">
      <c r="B12" s="113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5"/>
      <c r="AU12" s="13" t="s">
        <v>4</v>
      </c>
    </row>
    <row r="13" spans="1:50" ht="12" customHeight="1">
      <c r="B13" s="113"/>
      <c r="C13" s="114"/>
      <c r="D13" s="75" t="s">
        <v>22</v>
      </c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75" t="s">
        <v>20</v>
      </c>
      <c r="AL13" s="114"/>
      <c r="AM13" s="114"/>
      <c r="AN13" s="80" t="s">
        <v>1</v>
      </c>
      <c r="AO13" s="114"/>
      <c r="AP13" s="115"/>
      <c r="AU13" s="13" t="s">
        <v>4</v>
      </c>
    </row>
    <row r="14" spans="1:50" ht="12.75">
      <c r="B14" s="113"/>
      <c r="C14" s="114"/>
      <c r="D14" s="114"/>
      <c r="E14" s="80" t="s">
        <v>16</v>
      </c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75" t="s">
        <v>21</v>
      </c>
      <c r="AL14" s="114"/>
      <c r="AM14" s="114"/>
      <c r="AN14" s="80" t="s">
        <v>1</v>
      </c>
      <c r="AO14" s="114"/>
      <c r="AP14" s="115"/>
      <c r="AU14" s="13" t="s">
        <v>4</v>
      </c>
    </row>
    <row r="15" spans="1:50" ht="6.95" customHeight="1">
      <c r="B15" s="113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5"/>
      <c r="AU15" s="13" t="s">
        <v>2</v>
      </c>
    </row>
    <row r="16" spans="1:50" ht="12" customHeight="1">
      <c r="B16" s="113"/>
      <c r="C16" s="114"/>
      <c r="D16" s="75" t="s">
        <v>23</v>
      </c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75" t="s">
        <v>20</v>
      </c>
      <c r="AL16" s="114"/>
      <c r="AM16" s="114"/>
      <c r="AN16" s="80" t="s">
        <v>1</v>
      </c>
      <c r="AO16" s="114"/>
      <c r="AP16" s="115"/>
      <c r="AU16" s="13" t="s">
        <v>2</v>
      </c>
    </row>
    <row r="17" spans="2:47" ht="18.399999999999999" customHeight="1">
      <c r="B17" s="113"/>
      <c r="C17" s="114"/>
      <c r="D17" s="114"/>
      <c r="E17" s="80" t="s">
        <v>16</v>
      </c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75" t="s">
        <v>21</v>
      </c>
      <c r="AL17" s="114"/>
      <c r="AM17" s="114"/>
      <c r="AN17" s="80" t="s">
        <v>1</v>
      </c>
      <c r="AO17" s="114"/>
      <c r="AP17" s="115"/>
      <c r="AU17" s="13" t="s">
        <v>24</v>
      </c>
    </row>
    <row r="18" spans="2:47" ht="6.95" customHeight="1">
      <c r="B18" s="113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5"/>
      <c r="AU18" s="13" t="s">
        <v>4</v>
      </c>
    </row>
    <row r="19" spans="2:47" ht="12" customHeight="1">
      <c r="B19" s="113"/>
      <c r="C19" s="114"/>
      <c r="D19" s="75" t="s">
        <v>25</v>
      </c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75" t="s">
        <v>20</v>
      </c>
      <c r="AL19" s="114"/>
      <c r="AM19" s="114"/>
      <c r="AN19" s="80" t="s">
        <v>1</v>
      </c>
      <c r="AO19" s="114"/>
      <c r="AP19" s="115"/>
      <c r="AU19" s="13" t="s">
        <v>4</v>
      </c>
    </row>
    <row r="20" spans="2:47" ht="18.399999999999999" customHeight="1">
      <c r="B20" s="113"/>
      <c r="C20" s="114"/>
      <c r="D20" s="114"/>
      <c r="E20" s="80" t="s">
        <v>16</v>
      </c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75" t="s">
        <v>21</v>
      </c>
      <c r="AL20" s="114"/>
      <c r="AM20" s="114"/>
      <c r="AN20" s="80" t="s">
        <v>1</v>
      </c>
      <c r="AO20" s="114"/>
      <c r="AP20" s="115"/>
      <c r="AU20" s="13" t="s">
        <v>2</v>
      </c>
    </row>
    <row r="21" spans="2:47" ht="6.95" customHeight="1">
      <c r="B21" s="113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4"/>
      <c r="AP21" s="115"/>
    </row>
    <row r="22" spans="2:47" ht="12" customHeight="1">
      <c r="B22" s="113"/>
      <c r="C22" s="114"/>
      <c r="D22" s="75" t="s">
        <v>26</v>
      </c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115"/>
    </row>
    <row r="23" spans="2:47" ht="16.5" customHeight="1">
      <c r="B23" s="113"/>
      <c r="C23" s="114"/>
      <c r="D23" s="114"/>
      <c r="E23" s="120" t="s">
        <v>1</v>
      </c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14"/>
      <c r="AP23" s="115"/>
    </row>
    <row r="24" spans="2:47" ht="6.95" customHeight="1">
      <c r="B24" s="113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  <c r="AO24" s="114"/>
      <c r="AP24" s="115"/>
    </row>
    <row r="25" spans="2:47" ht="6.95" customHeight="1">
      <c r="B25" s="113"/>
      <c r="C25" s="1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15"/>
    </row>
    <row r="26" spans="2:47" s="1" customFormat="1" ht="25.9" customHeight="1">
      <c r="B26" s="72"/>
      <c r="C26" s="25"/>
      <c r="D26" s="15" t="s">
        <v>27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61">
        <f>ROUND(AG94,2)</f>
        <v>0</v>
      </c>
      <c r="AL26" s="62"/>
      <c r="AM26" s="62"/>
      <c r="AN26" s="62"/>
      <c r="AO26" s="62"/>
      <c r="AP26" s="74"/>
    </row>
    <row r="27" spans="2:47" s="1" customFormat="1" ht="6.95" customHeight="1">
      <c r="B27" s="72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74"/>
    </row>
    <row r="28" spans="2:47" s="1" customFormat="1" ht="12.75">
      <c r="B28" s="72"/>
      <c r="C28" s="25"/>
      <c r="D28" s="25"/>
      <c r="E28" s="25"/>
      <c r="F28" s="25"/>
      <c r="G28" s="25"/>
      <c r="H28" s="25"/>
      <c r="I28" s="25"/>
      <c r="J28" s="25"/>
      <c r="K28" s="25"/>
      <c r="L28" s="162" t="s">
        <v>28</v>
      </c>
      <c r="M28" s="162"/>
      <c r="N28" s="162"/>
      <c r="O28" s="162"/>
      <c r="P28" s="162"/>
      <c r="Q28" s="25"/>
      <c r="R28" s="25"/>
      <c r="S28" s="25"/>
      <c r="T28" s="25"/>
      <c r="U28" s="25"/>
      <c r="V28" s="25"/>
      <c r="W28" s="162" t="s">
        <v>29</v>
      </c>
      <c r="X28" s="162"/>
      <c r="Y28" s="162"/>
      <c r="Z28" s="162"/>
      <c r="AA28" s="162"/>
      <c r="AB28" s="162"/>
      <c r="AC28" s="162"/>
      <c r="AD28" s="162"/>
      <c r="AE28" s="162"/>
      <c r="AF28" s="25"/>
      <c r="AG28" s="25"/>
      <c r="AH28" s="25"/>
      <c r="AI28" s="25"/>
      <c r="AJ28" s="25"/>
      <c r="AK28" s="162" t="s">
        <v>30</v>
      </c>
      <c r="AL28" s="162"/>
      <c r="AM28" s="162"/>
      <c r="AN28" s="162"/>
      <c r="AO28" s="162"/>
      <c r="AP28" s="74"/>
    </row>
    <row r="29" spans="2:47" s="2" customFormat="1" ht="14.45" customHeight="1">
      <c r="B29" s="163"/>
      <c r="C29" s="164"/>
      <c r="D29" s="75" t="s">
        <v>31</v>
      </c>
      <c r="E29" s="164"/>
      <c r="F29" s="75" t="s">
        <v>32</v>
      </c>
      <c r="G29" s="164"/>
      <c r="H29" s="164"/>
      <c r="I29" s="164"/>
      <c r="J29" s="164"/>
      <c r="K29" s="164"/>
      <c r="L29" s="165">
        <v>0.21</v>
      </c>
      <c r="M29" s="166"/>
      <c r="N29" s="166"/>
      <c r="O29" s="166"/>
      <c r="P29" s="166"/>
      <c r="Q29" s="164"/>
      <c r="R29" s="164"/>
      <c r="S29" s="164"/>
      <c r="T29" s="164"/>
      <c r="U29" s="164"/>
      <c r="V29" s="164"/>
      <c r="W29" s="167">
        <f>AG94</f>
        <v>0</v>
      </c>
      <c r="X29" s="166"/>
      <c r="Y29" s="166"/>
      <c r="Z29" s="166"/>
      <c r="AA29" s="166"/>
      <c r="AB29" s="166"/>
      <c r="AC29" s="166"/>
      <c r="AD29" s="166"/>
      <c r="AE29" s="166"/>
      <c r="AF29" s="164"/>
      <c r="AG29" s="164"/>
      <c r="AH29" s="164"/>
      <c r="AI29" s="164"/>
      <c r="AJ29" s="164"/>
      <c r="AK29" s="167">
        <f>W29*L29</f>
        <v>0</v>
      </c>
      <c r="AL29" s="166"/>
      <c r="AM29" s="166"/>
      <c r="AN29" s="166"/>
      <c r="AO29" s="166"/>
      <c r="AP29" s="168"/>
    </row>
    <row r="30" spans="2:47" s="2" customFormat="1" ht="14.45" customHeight="1">
      <c r="B30" s="163"/>
      <c r="C30" s="164"/>
      <c r="D30" s="164"/>
      <c r="E30" s="164"/>
      <c r="F30" s="75" t="s">
        <v>33</v>
      </c>
      <c r="G30" s="164"/>
      <c r="H30" s="164"/>
      <c r="I30" s="164"/>
      <c r="J30" s="164"/>
      <c r="K30" s="164"/>
      <c r="L30" s="165">
        <v>0.15</v>
      </c>
      <c r="M30" s="166"/>
      <c r="N30" s="166"/>
      <c r="O30" s="166"/>
      <c r="P30" s="166"/>
      <c r="Q30" s="164"/>
      <c r="R30" s="164"/>
      <c r="S30" s="164"/>
      <c r="T30" s="164"/>
      <c r="U30" s="164"/>
      <c r="V30" s="164"/>
      <c r="W30" s="167">
        <v>0</v>
      </c>
      <c r="X30" s="166"/>
      <c r="Y30" s="166"/>
      <c r="Z30" s="166"/>
      <c r="AA30" s="166"/>
      <c r="AB30" s="166"/>
      <c r="AC30" s="166"/>
      <c r="AD30" s="166"/>
      <c r="AE30" s="166"/>
      <c r="AF30" s="164"/>
      <c r="AG30" s="164"/>
      <c r="AH30" s="164"/>
      <c r="AI30" s="164"/>
      <c r="AJ30" s="164"/>
      <c r="AK30" s="167">
        <f>W30*L30</f>
        <v>0</v>
      </c>
      <c r="AL30" s="166"/>
      <c r="AM30" s="166"/>
      <c r="AN30" s="166"/>
      <c r="AO30" s="166"/>
      <c r="AP30" s="168"/>
    </row>
    <row r="31" spans="2:47" s="2" customFormat="1" ht="14.45" hidden="1" customHeight="1">
      <c r="B31" s="163"/>
      <c r="C31" s="164"/>
      <c r="D31" s="164"/>
      <c r="E31" s="164"/>
      <c r="F31" s="75" t="s">
        <v>34</v>
      </c>
      <c r="G31" s="164"/>
      <c r="H31" s="164"/>
      <c r="I31" s="164"/>
      <c r="J31" s="164"/>
      <c r="K31" s="164"/>
      <c r="L31" s="165">
        <v>0.21</v>
      </c>
      <c r="M31" s="166"/>
      <c r="N31" s="166"/>
      <c r="O31" s="166"/>
      <c r="P31" s="166"/>
      <c r="Q31" s="164"/>
      <c r="R31" s="164"/>
      <c r="S31" s="164"/>
      <c r="T31" s="164"/>
      <c r="U31" s="164"/>
      <c r="V31" s="164"/>
      <c r="W31" s="167" t="e">
        <f>ROUND(#REF!, 2)</f>
        <v>#REF!</v>
      </c>
      <c r="X31" s="166"/>
      <c r="Y31" s="166"/>
      <c r="Z31" s="166"/>
      <c r="AA31" s="166"/>
      <c r="AB31" s="166"/>
      <c r="AC31" s="166"/>
      <c r="AD31" s="166"/>
      <c r="AE31" s="166"/>
      <c r="AF31" s="164"/>
      <c r="AG31" s="164"/>
      <c r="AH31" s="164"/>
      <c r="AI31" s="164"/>
      <c r="AJ31" s="164"/>
      <c r="AK31" s="167">
        <v>0</v>
      </c>
      <c r="AL31" s="166"/>
      <c r="AM31" s="166"/>
      <c r="AN31" s="166"/>
      <c r="AO31" s="166"/>
      <c r="AP31" s="168"/>
    </row>
    <row r="32" spans="2:47" s="2" customFormat="1" ht="14.45" hidden="1" customHeight="1">
      <c r="B32" s="163"/>
      <c r="C32" s="164"/>
      <c r="D32" s="164"/>
      <c r="E32" s="164"/>
      <c r="F32" s="75" t="s">
        <v>35</v>
      </c>
      <c r="G32" s="164"/>
      <c r="H32" s="164"/>
      <c r="I32" s="164"/>
      <c r="J32" s="164"/>
      <c r="K32" s="164"/>
      <c r="L32" s="165">
        <v>0.15</v>
      </c>
      <c r="M32" s="166"/>
      <c r="N32" s="166"/>
      <c r="O32" s="166"/>
      <c r="P32" s="166"/>
      <c r="Q32" s="164"/>
      <c r="R32" s="164"/>
      <c r="S32" s="164"/>
      <c r="T32" s="164"/>
      <c r="U32" s="164"/>
      <c r="V32" s="164"/>
      <c r="W32" s="167" t="e">
        <f>ROUND(#REF!, 2)</f>
        <v>#REF!</v>
      </c>
      <c r="X32" s="166"/>
      <c r="Y32" s="166"/>
      <c r="Z32" s="166"/>
      <c r="AA32" s="166"/>
      <c r="AB32" s="166"/>
      <c r="AC32" s="166"/>
      <c r="AD32" s="166"/>
      <c r="AE32" s="166"/>
      <c r="AF32" s="164"/>
      <c r="AG32" s="164"/>
      <c r="AH32" s="164"/>
      <c r="AI32" s="164"/>
      <c r="AJ32" s="164"/>
      <c r="AK32" s="167">
        <v>0</v>
      </c>
      <c r="AL32" s="166"/>
      <c r="AM32" s="166"/>
      <c r="AN32" s="166"/>
      <c r="AO32" s="166"/>
      <c r="AP32" s="168"/>
    </row>
    <row r="33" spans="2:42" s="2" customFormat="1" ht="14.45" hidden="1" customHeight="1">
      <c r="B33" s="163"/>
      <c r="C33" s="164"/>
      <c r="D33" s="164"/>
      <c r="E33" s="164"/>
      <c r="F33" s="75" t="s">
        <v>36</v>
      </c>
      <c r="G33" s="164"/>
      <c r="H33" s="164"/>
      <c r="I33" s="164"/>
      <c r="J33" s="164"/>
      <c r="K33" s="164"/>
      <c r="L33" s="165">
        <v>0</v>
      </c>
      <c r="M33" s="166"/>
      <c r="N33" s="166"/>
      <c r="O33" s="166"/>
      <c r="P33" s="166"/>
      <c r="Q33" s="164"/>
      <c r="R33" s="164"/>
      <c r="S33" s="164"/>
      <c r="T33" s="164"/>
      <c r="U33" s="164"/>
      <c r="V33" s="164"/>
      <c r="W33" s="167" t="e">
        <f>ROUND(#REF!, 2)</f>
        <v>#REF!</v>
      </c>
      <c r="X33" s="166"/>
      <c r="Y33" s="166"/>
      <c r="Z33" s="166"/>
      <c r="AA33" s="166"/>
      <c r="AB33" s="166"/>
      <c r="AC33" s="166"/>
      <c r="AD33" s="166"/>
      <c r="AE33" s="166"/>
      <c r="AF33" s="164"/>
      <c r="AG33" s="164"/>
      <c r="AH33" s="164"/>
      <c r="AI33" s="164"/>
      <c r="AJ33" s="164"/>
      <c r="AK33" s="167">
        <v>0</v>
      </c>
      <c r="AL33" s="166"/>
      <c r="AM33" s="166"/>
      <c r="AN33" s="166"/>
      <c r="AO33" s="166"/>
      <c r="AP33" s="168"/>
    </row>
    <row r="34" spans="2:42" s="1" customFormat="1" ht="6.95" customHeight="1">
      <c r="B34" s="72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74"/>
    </row>
    <row r="35" spans="2:42" s="1" customFormat="1" ht="25.9" customHeight="1">
      <c r="B35" s="72"/>
      <c r="C35" s="169"/>
      <c r="D35" s="17" t="s">
        <v>37</v>
      </c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9" t="s">
        <v>38</v>
      </c>
      <c r="U35" s="18"/>
      <c r="V35" s="18"/>
      <c r="W35" s="18"/>
      <c r="X35" s="63" t="s">
        <v>39</v>
      </c>
      <c r="Y35" s="64"/>
      <c r="Z35" s="64"/>
      <c r="AA35" s="64"/>
      <c r="AB35" s="64"/>
      <c r="AC35" s="18"/>
      <c r="AD35" s="18"/>
      <c r="AE35" s="18"/>
      <c r="AF35" s="18"/>
      <c r="AG35" s="18"/>
      <c r="AH35" s="18"/>
      <c r="AI35" s="18"/>
      <c r="AJ35" s="18"/>
      <c r="AK35" s="65">
        <f>SUM(AK26:AK33)</f>
        <v>0</v>
      </c>
      <c r="AL35" s="64"/>
      <c r="AM35" s="64"/>
      <c r="AN35" s="64"/>
      <c r="AO35" s="66"/>
      <c r="AP35" s="170"/>
    </row>
    <row r="36" spans="2:42" s="1" customFormat="1" ht="6.95" customHeight="1">
      <c r="B36" s="72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74"/>
    </row>
    <row r="37" spans="2:42" s="1" customFormat="1" ht="14.45" customHeight="1">
      <c r="B37" s="72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74"/>
    </row>
    <row r="38" spans="2:42" ht="14.45" customHeight="1">
      <c r="B38" s="113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  <c r="AN38" s="114"/>
      <c r="AO38" s="114"/>
      <c r="AP38" s="115"/>
    </row>
    <row r="39" spans="2:42" ht="14.45" customHeight="1">
      <c r="B39" s="113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4"/>
      <c r="AK39" s="114"/>
      <c r="AL39" s="114"/>
      <c r="AM39" s="114"/>
      <c r="AN39" s="114"/>
      <c r="AO39" s="114"/>
      <c r="AP39" s="115"/>
    </row>
    <row r="40" spans="2:42" ht="14.45" customHeight="1">
      <c r="B40" s="113"/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4"/>
      <c r="AK40" s="114"/>
      <c r="AL40" s="114"/>
      <c r="AM40" s="114"/>
      <c r="AN40" s="114"/>
      <c r="AO40" s="114"/>
      <c r="AP40" s="115"/>
    </row>
    <row r="41" spans="2:42" ht="14.45" customHeight="1">
      <c r="B41" s="113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4"/>
      <c r="AK41" s="114"/>
      <c r="AL41" s="114"/>
      <c r="AM41" s="114"/>
      <c r="AN41" s="114"/>
      <c r="AO41" s="114"/>
      <c r="AP41" s="115"/>
    </row>
    <row r="42" spans="2:42" ht="14.45" customHeight="1">
      <c r="B42" s="113"/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4"/>
      <c r="AK42" s="114"/>
      <c r="AL42" s="114"/>
      <c r="AM42" s="114"/>
      <c r="AN42" s="114"/>
      <c r="AO42" s="114"/>
      <c r="AP42" s="115"/>
    </row>
    <row r="43" spans="2:42" ht="14.45" customHeight="1">
      <c r="B43" s="113"/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4"/>
      <c r="AK43" s="114"/>
      <c r="AL43" s="114"/>
      <c r="AM43" s="114"/>
      <c r="AN43" s="114"/>
      <c r="AO43" s="114"/>
      <c r="AP43" s="115"/>
    </row>
    <row r="44" spans="2:42" ht="14.45" customHeight="1">
      <c r="B44" s="113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4"/>
      <c r="AK44" s="114"/>
      <c r="AL44" s="114"/>
      <c r="AM44" s="114"/>
      <c r="AN44" s="114"/>
      <c r="AO44" s="114"/>
      <c r="AP44" s="115"/>
    </row>
    <row r="45" spans="2:42" ht="14.45" customHeight="1">
      <c r="B45" s="113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/>
      <c r="AM45" s="114"/>
      <c r="AN45" s="114"/>
      <c r="AO45" s="114"/>
      <c r="AP45" s="115"/>
    </row>
    <row r="46" spans="2:42" ht="14.45" customHeight="1">
      <c r="B46" s="113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  <c r="AN46" s="114"/>
      <c r="AO46" s="114"/>
      <c r="AP46" s="115"/>
    </row>
    <row r="47" spans="2:42" ht="14.45" customHeight="1">
      <c r="B47" s="113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14"/>
      <c r="AK47" s="114"/>
      <c r="AL47" s="114"/>
      <c r="AM47" s="114"/>
      <c r="AN47" s="114"/>
      <c r="AO47" s="114"/>
      <c r="AP47" s="115"/>
    </row>
    <row r="48" spans="2:42" ht="14.45" customHeight="1">
      <c r="B48" s="113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4"/>
      <c r="AK48" s="114"/>
      <c r="AL48" s="114"/>
      <c r="AM48" s="114"/>
      <c r="AN48" s="114"/>
      <c r="AO48" s="114"/>
      <c r="AP48" s="115"/>
    </row>
    <row r="49" spans="2:42" s="1" customFormat="1" ht="14.45" customHeight="1">
      <c r="B49" s="72"/>
      <c r="C49" s="25"/>
      <c r="D49" s="20" t="s">
        <v>40</v>
      </c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 t="s">
        <v>41</v>
      </c>
      <c r="AI49" s="21"/>
      <c r="AJ49" s="21"/>
      <c r="AK49" s="21"/>
      <c r="AL49" s="21"/>
      <c r="AM49" s="21"/>
      <c r="AN49" s="21"/>
      <c r="AO49" s="21"/>
      <c r="AP49" s="74"/>
    </row>
    <row r="50" spans="2:42">
      <c r="B50" s="113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14"/>
      <c r="AJ50" s="114"/>
      <c r="AK50" s="114"/>
      <c r="AL50" s="114"/>
      <c r="AM50" s="114"/>
      <c r="AN50" s="114"/>
      <c r="AO50" s="114"/>
      <c r="AP50" s="115"/>
    </row>
    <row r="51" spans="2:42">
      <c r="B51" s="113"/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/>
      <c r="AO51" s="114"/>
      <c r="AP51" s="115"/>
    </row>
    <row r="52" spans="2:42">
      <c r="B52" s="113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  <c r="AI52" s="114"/>
      <c r="AJ52" s="114"/>
      <c r="AK52" s="114"/>
      <c r="AL52" s="114"/>
      <c r="AM52" s="114"/>
      <c r="AN52" s="114"/>
      <c r="AO52" s="114"/>
      <c r="AP52" s="115"/>
    </row>
    <row r="53" spans="2:42">
      <c r="B53" s="113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14"/>
      <c r="Z53" s="114"/>
      <c r="AA53" s="114"/>
      <c r="AB53" s="114"/>
      <c r="AC53" s="114"/>
      <c r="AD53" s="114"/>
      <c r="AE53" s="114"/>
      <c r="AF53" s="114"/>
      <c r="AG53" s="114"/>
      <c r="AH53" s="114"/>
      <c r="AI53" s="114"/>
      <c r="AJ53" s="114"/>
      <c r="AK53" s="114"/>
      <c r="AL53" s="114"/>
      <c r="AM53" s="114"/>
      <c r="AN53" s="114"/>
      <c r="AO53" s="114"/>
      <c r="AP53" s="115"/>
    </row>
    <row r="54" spans="2:42">
      <c r="B54" s="113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  <c r="AD54" s="114"/>
      <c r="AE54" s="114"/>
      <c r="AF54" s="114"/>
      <c r="AG54" s="114"/>
      <c r="AH54" s="114"/>
      <c r="AI54" s="114"/>
      <c r="AJ54" s="114"/>
      <c r="AK54" s="114"/>
      <c r="AL54" s="114"/>
      <c r="AM54" s="114"/>
      <c r="AN54" s="114"/>
      <c r="AO54" s="114"/>
      <c r="AP54" s="115"/>
    </row>
    <row r="55" spans="2:42">
      <c r="B55" s="113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4"/>
      <c r="AH55" s="114"/>
      <c r="AI55" s="114"/>
      <c r="AJ55" s="114"/>
      <c r="AK55" s="114"/>
      <c r="AL55" s="114"/>
      <c r="AM55" s="114"/>
      <c r="AN55" s="114"/>
      <c r="AO55" s="114"/>
      <c r="AP55" s="115"/>
    </row>
    <row r="56" spans="2:42">
      <c r="B56" s="113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  <c r="AI56" s="114"/>
      <c r="AJ56" s="114"/>
      <c r="AK56" s="114"/>
      <c r="AL56" s="114"/>
      <c r="AM56" s="114"/>
      <c r="AN56" s="114"/>
      <c r="AO56" s="114"/>
      <c r="AP56" s="115"/>
    </row>
    <row r="57" spans="2:42">
      <c r="B57" s="113"/>
      <c r="C57" s="114"/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4"/>
      <c r="AH57" s="114"/>
      <c r="AI57" s="114"/>
      <c r="AJ57" s="114"/>
      <c r="AK57" s="114"/>
      <c r="AL57" s="114"/>
      <c r="AM57" s="114"/>
      <c r="AN57" s="114"/>
      <c r="AO57" s="114"/>
      <c r="AP57" s="115"/>
    </row>
    <row r="58" spans="2:42">
      <c r="B58" s="113"/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4"/>
      <c r="AH58" s="114"/>
      <c r="AI58" s="114"/>
      <c r="AJ58" s="114"/>
      <c r="AK58" s="114"/>
      <c r="AL58" s="114"/>
      <c r="AM58" s="114"/>
      <c r="AN58" s="114"/>
      <c r="AO58" s="114"/>
      <c r="AP58" s="115"/>
    </row>
    <row r="59" spans="2:42">
      <c r="B59" s="113"/>
      <c r="C59" s="114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5"/>
    </row>
    <row r="60" spans="2:42" s="1" customFormat="1" ht="12.75">
      <c r="B60" s="72"/>
      <c r="C60" s="25"/>
      <c r="D60" s="22" t="s">
        <v>42</v>
      </c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22" t="s">
        <v>43</v>
      </c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22" t="s">
        <v>42</v>
      </c>
      <c r="AI60" s="16"/>
      <c r="AJ60" s="16"/>
      <c r="AK60" s="16"/>
      <c r="AL60" s="16"/>
      <c r="AM60" s="22" t="s">
        <v>43</v>
      </c>
      <c r="AN60" s="16"/>
      <c r="AO60" s="16"/>
      <c r="AP60" s="74"/>
    </row>
    <row r="61" spans="2:42">
      <c r="B61" s="113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4"/>
      <c r="AH61" s="114"/>
      <c r="AI61" s="114"/>
      <c r="AJ61" s="114"/>
      <c r="AK61" s="114"/>
      <c r="AL61" s="114"/>
      <c r="AM61" s="114"/>
      <c r="AN61" s="114"/>
      <c r="AO61" s="114"/>
      <c r="AP61" s="115"/>
    </row>
    <row r="62" spans="2:42">
      <c r="B62" s="113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4"/>
      <c r="AH62" s="114"/>
      <c r="AI62" s="114"/>
      <c r="AJ62" s="114"/>
      <c r="AK62" s="114"/>
      <c r="AL62" s="114"/>
      <c r="AM62" s="114"/>
      <c r="AN62" s="114"/>
      <c r="AO62" s="114"/>
      <c r="AP62" s="115"/>
    </row>
    <row r="63" spans="2:42">
      <c r="B63" s="113"/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4"/>
      <c r="AH63" s="114"/>
      <c r="AI63" s="114"/>
      <c r="AJ63" s="114"/>
      <c r="AK63" s="114"/>
      <c r="AL63" s="114"/>
      <c r="AM63" s="114"/>
      <c r="AN63" s="114"/>
      <c r="AO63" s="114"/>
      <c r="AP63" s="115"/>
    </row>
    <row r="64" spans="2:42" s="1" customFormat="1" ht="12.75">
      <c r="B64" s="72"/>
      <c r="C64" s="25"/>
      <c r="D64" s="20" t="s">
        <v>44</v>
      </c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 t="s">
        <v>45</v>
      </c>
      <c r="AI64" s="21"/>
      <c r="AJ64" s="21"/>
      <c r="AK64" s="21"/>
      <c r="AL64" s="21"/>
      <c r="AM64" s="21"/>
      <c r="AN64" s="21"/>
      <c r="AO64" s="21"/>
      <c r="AP64" s="74"/>
    </row>
    <row r="65" spans="2:42">
      <c r="B65" s="113"/>
      <c r="C65" s="114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4"/>
      <c r="AH65" s="114"/>
      <c r="AI65" s="114"/>
      <c r="AJ65" s="114"/>
      <c r="AK65" s="114"/>
      <c r="AL65" s="114"/>
      <c r="AM65" s="114"/>
      <c r="AN65" s="114"/>
      <c r="AO65" s="114"/>
      <c r="AP65" s="115"/>
    </row>
    <row r="66" spans="2:42">
      <c r="B66" s="113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  <c r="AJ66" s="114"/>
      <c r="AK66" s="114"/>
      <c r="AL66" s="114"/>
      <c r="AM66" s="114"/>
      <c r="AN66" s="114"/>
      <c r="AO66" s="114"/>
      <c r="AP66" s="115"/>
    </row>
    <row r="67" spans="2:42">
      <c r="B67" s="113"/>
      <c r="C67" s="114"/>
      <c r="D67" s="114"/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4"/>
      <c r="AH67" s="114"/>
      <c r="AI67" s="114"/>
      <c r="AJ67" s="114"/>
      <c r="AK67" s="114"/>
      <c r="AL67" s="114"/>
      <c r="AM67" s="114"/>
      <c r="AN67" s="114"/>
      <c r="AO67" s="114"/>
      <c r="AP67" s="115"/>
    </row>
    <row r="68" spans="2:42">
      <c r="B68" s="113"/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4"/>
      <c r="Z68" s="114"/>
      <c r="AA68" s="114"/>
      <c r="AB68" s="114"/>
      <c r="AC68" s="114"/>
      <c r="AD68" s="114"/>
      <c r="AE68" s="114"/>
      <c r="AF68" s="114"/>
      <c r="AG68" s="114"/>
      <c r="AH68" s="114"/>
      <c r="AI68" s="114"/>
      <c r="AJ68" s="114"/>
      <c r="AK68" s="114"/>
      <c r="AL68" s="114"/>
      <c r="AM68" s="114"/>
      <c r="AN68" s="114"/>
      <c r="AO68" s="114"/>
      <c r="AP68" s="115"/>
    </row>
    <row r="69" spans="2:42">
      <c r="B69" s="113"/>
      <c r="C69" s="114"/>
      <c r="D69" s="114"/>
      <c r="E69" s="114"/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4"/>
      <c r="Z69" s="114"/>
      <c r="AA69" s="114"/>
      <c r="AB69" s="114"/>
      <c r="AC69" s="114"/>
      <c r="AD69" s="114"/>
      <c r="AE69" s="114"/>
      <c r="AF69" s="114"/>
      <c r="AG69" s="114"/>
      <c r="AH69" s="114"/>
      <c r="AI69" s="114"/>
      <c r="AJ69" s="114"/>
      <c r="AK69" s="114"/>
      <c r="AL69" s="114"/>
      <c r="AM69" s="114"/>
      <c r="AN69" s="114"/>
      <c r="AO69" s="114"/>
      <c r="AP69" s="115"/>
    </row>
    <row r="70" spans="2:42">
      <c r="B70" s="113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4"/>
      <c r="Z70" s="114"/>
      <c r="AA70" s="114"/>
      <c r="AB70" s="114"/>
      <c r="AC70" s="114"/>
      <c r="AD70" s="114"/>
      <c r="AE70" s="114"/>
      <c r="AF70" s="114"/>
      <c r="AG70" s="114"/>
      <c r="AH70" s="114"/>
      <c r="AI70" s="114"/>
      <c r="AJ70" s="114"/>
      <c r="AK70" s="114"/>
      <c r="AL70" s="114"/>
      <c r="AM70" s="114"/>
      <c r="AN70" s="114"/>
      <c r="AO70" s="114"/>
      <c r="AP70" s="115"/>
    </row>
    <row r="71" spans="2:42">
      <c r="B71" s="113"/>
      <c r="C71" s="114"/>
      <c r="D71" s="114"/>
      <c r="E71" s="114"/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4"/>
      <c r="Z71" s="114"/>
      <c r="AA71" s="114"/>
      <c r="AB71" s="114"/>
      <c r="AC71" s="114"/>
      <c r="AD71" s="114"/>
      <c r="AE71" s="114"/>
      <c r="AF71" s="114"/>
      <c r="AG71" s="114"/>
      <c r="AH71" s="114"/>
      <c r="AI71" s="114"/>
      <c r="AJ71" s="114"/>
      <c r="AK71" s="114"/>
      <c r="AL71" s="114"/>
      <c r="AM71" s="114"/>
      <c r="AN71" s="114"/>
      <c r="AO71" s="114"/>
      <c r="AP71" s="115"/>
    </row>
    <row r="72" spans="2:42">
      <c r="B72" s="113"/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4"/>
      <c r="Z72" s="114"/>
      <c r="AA72" s="114"/>
      <c r="AB72" s="114"/>
      <c r="AC72" s="114"/>
      <c r="AD72" s="114"/>
      <c r="AE72" s="114"/>
      <c r="AF72" s="114"/>
      <c r="AG72" s="114"/>
      <c r="AH72" s="114"/>
      <c r="AI72" s="114"/>
      <c r="AJ72" s="114"/>
      <c r="AK72" s="114"/>
      <c r="AL72" s="114"/>
      <c r="AM72" s="114"/>
      <c r="AN72" s="114"/>
      <c r="AO72" s="114"/>
      <c r="AP72" s="115"/>
    </row>
    <row r="73" spans="2:42">
      <c r="B73" s="113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  <c r="AA73" s="114"/>
      <c r="AB73" s="114"/>
      <c r="AC73" s="114"/>
      <c r="AD73" s="114"/>
      <c r="AE73" s="114"/>
      <c r="AF73" s="114"/>
      <c r="AG73" s="114"/>
      <c r="AH73" s="114"/>
      <c r="AI73" s="114"/>
      <c r="AJ73" s="114"/>
      <c r="AK73" s="114"/>
      <c r="AL73" s="114"/>
      <c r="AM73" s="114"/>
      <c r="AN73" s="114"/>
      <c r="AO73" s="114"/>
      <c r="AP73" s="115"/>
    </row>
    <row r="74" spans="2:42">
      <c r="B74" s="113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4"/>
      <c r="Z74" s="114"/>
      <c r="AA74" s="114"/>
      <c r="AB74" s="114"/>
      <c r="AC74" s="114"/>
      <c r="AD74" s="114"/>
      <c r="AE74" s="114"/>
      <c r="AF74" s="114"/>
      <c r="AG74" s="114"/>
      <c r="AH74" s="114"/>
      <c r="AI74" s="114"/>
      <c r="AJ74" s="114"/>
      <c r="AK74" s="114"/>
      <c r="AL74" s="114"/>
      <c r="AM74" s="114"/>
      <c r="AN74" s="114"/>
      <c r="AO74" s="114"/>
      <c r="AP74" s="115"/>
    </row>
    <row r="75" spans="2:42" s="1" customFormat="1" ht="12.75">
      <c r="B75" s="72"/>
      <c r="C75" s="25"/>
      <c r="D75" s="22" t="s">
        <v>42</v>
      </c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22" t="s">
        <v>43</v>
      </c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22" t="s">
        <v>42</v>
      </c>
      <c r="AI75" s="16"/>
      <c r="AJ75" s="16"/>
      <c r="AK75" s="16"/>
      <c r="AL75" s="16"/>
      <c r="AM75" s="22" t="s">
        <v>43</v>
      </c>
      <c r="AN75" s="16"/>
      <c r="AO75" s="16"/>
      <c r="AP75" s="74"/>
    </row>
    <row r="76" spans="2:42" s="1" customFormat="1">
      <c r="B76" s="72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74"/>
    </row>
    <row r="77" spans="2:42" s="1" customFormat="1" ht="6.95" customHeight="1">
      <c r="B77" s="96"/>
      <c r="C77" s="97"/>
      <c r="D77" s="97"/>
      <c r="E77" s="97"/>
      <c r="F77" s="97"/>
      <c r="G77" s="97"/>
      <c r="H77" s="97"/>
      <c r="I77" s="97"/>
      <c r="J77" s="97"/>
      <c r="K77" s="97"/>
      <c r="L77" s="97"/>
      <c r="M77" s="97"/>
      <c r="N77" s="97"/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  <c r="AH77" s="97"/>
      <c r="AI77" s="97"/>
      <c r="AJ77" s="97"/>
      <c r="AK77" s="97"/>
      <c r="AL77" s="97"/>
      <c r="AM77" s="97"/>
      <c r="AN77" s="97"/>
      <c r="AO77" s="97"/>
      <c r="AP77" s="98"/>
    </row>
    <row r="81" spans="1:67" s="1" customFormat="1" ht="6.95" customHeight="1"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1"/>
    </row>
    <row r="82" spans="1:67" s="1" customFormat="1" ht="24.95" customHeight="1">
      <c r="B82" s="72"/>
      <c r="C82" s="73" t="s">
        <v>46</v>
      </c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74"/>
    </row>
    <row r="83" spans="1:67" s="1" customFormat="1" ht="6.95" customHeight="1">
      <c r="B83" s="72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74"/>
    </row>
    <row r="84" spans="1:67" s="3" customFormat="1" ht="12" customHeight="1">
      <c r="B84" s="132"/>
      <c r="C84" s="75" t="s">
        <v>9</v>
      </c>
      <c r="D84" s="133"/>
      <c r="E84" s="133"/>
      <c r="F84" s="133"/>
      <c r="G84" s="133"/>
      <c r="H84" s="133"/>
      <c r="I84" s="133"/>
      <c r="J84" s="133"/>
      <c r="K84" s="133"/>
      <c r="L84" s="133" t="str">
        <f>K5</f>
        <v>35</v>
      </c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3"/>
      <c r="AF84" s="133"/>
      <c r="AG84" s="133"/>
      <c r="AH84" s="133"/>
      <c r="AI84" s="133"/>
      <c r="AJ84" s="133"/>
      <c r="AK84" s="133"/>
      <c r="AL84" s="133"/>
      <c r="AM84" s="133"/>
      <c r="AN84" s="133"/>
      <c r="AO84" s="133"/>
      <c r="AP84" s="134"/>
    </row>
    <row r="85" spans="1:67" s="4" customFormat="1" ht="36.950000000000003" customHeight="1">
      <c r="B85" s="135"/>
      <c r="C85" s="136" t="s">
        <v>11</v>
      </c>
      <c r="D85" s="137"/>
      <c r="E85" s="137"/>
      <c r="F85" s="137"/>
      <c r="G85" s="137"/>
      <c r="H85" s="137"/>
      <c r="I85" s="137"/>
      <c r="J85" s="137"/>
      <c r="K85" s="137"/>
      <c r="L85" s="78" t="str">
        <f>K6</f>
        <v>Uherský Brod Výměna VZT</v>
      </c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8"/>
      <c r="AF85" s="138"/>
      <c r="AG85" s="138"/>
      <c r="AH85" s="138"/>
      <c r="AI85" s="138"/>
      <c r="AJ85" s="138"/>
      <c r="AK85" s="138"/>
      <c r="AL85" s="138"/>
      <c r="AM85" s="138"/>
      <c r="AN85" s="138"/>
      <c r="AO85" s="138"/>
      <c r="AP85" s="139"/>
    </row>
    <row r="86" spans="1:67" s="1" customFormat="1" ht="6.95" customHeight="1">
      <c r="B86" s="72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74"/>
    </row>
    <row r="87" spans="1:67" s="1" customFormat="1" ht="12" customHeight="1">
      <c r="B87" s="72"/>
      <c r="C87" s="75" t="s">
        <v>15</v>
      </c>
      <c r="D87" s="25"/>
      <c r="E87" s="25"/>
      <c r="F87" s="25"/>
      <c r="G87" s="25"/>
      <c r="H87" s="25"/>
      <c r="I87" s="25"/>
      <c r="J87" s="25"/>
      <c r="K87" s="25"/>
      <c r="L87" s="140" t="str">
        <f>IF(K8="","",K8)</f>
        <v xml:space="preserve"> </v>
      </c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75" t="s">
        <v>17</v>
      </c>
      <c r="AJ87" s="25"/>
      <c r="AK87" s="25"/>
      <c r="AL87" s="25"/>
      <c r="AM87" s="141" t="str">
        <f>IF(AN8= "","",AN8)</f>
        <v>11. 5. 2020</v>
      </c>
      <c r="AN87" s="141"/>
      <c r="AO87" s="25"/>
      <c r="AP87" s="74"/>
    </row>
    <row r="88" spans="1:67" s="1" customFormat="1" ht="6.95" customHeight="1">
      <c r="B88" s="72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74"/>
    </row>
    <row r="89" spans="1:67" s="1" customFormat="1" ht="15.2" customHeight="1">
      <c r="B89" s="72"/>
      <c r="C89" s="75" t="s">
        <v>19</v>
      </c>
      <c r="D89" s="25"/>
      <c r="E89" s="25"/>
      <c r="F89" s="25"/>
      <c r="G89" s="25"/>
      <c r="H89" s="25"/>
      <c r="I89" s="25"/>
      <c r="J89" s="25"/>
      <c r="K89" s="25"/>
      <c r="L89" s="133" t="str">
        <f>IF(E11= "","",E11)</f>
        <v xml:space="preserve"> </v>
      </c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75" t="s">
        <v>23</v>
      </c>
      <c r="AJ89" s="25"/>
      <c r="AK89" s="25"/>
      <c r="AL89" s="25"/>
      <c r="AM89" s="142" t="str">
        <f>IF(E17="","",E17)</f>
        <v xml:space="preserve"> </v>
      </c>
      <c r="AN89" s="143"/>
      <c r="AO89" s="143"/>
      <c r="AP89" s="144"/>
    </row>
    <row r="90" spans="1:67" s="1" customFormat="1" ht="15.2" customHeight="1">
      <c r="B90" s="72"/>
      <c r="C90" s="75" t="s">
        <v>22</v>
      </c>
      <c r="D90" s="25"/>
      <c r="E90" s="25"/>
      <c r="F90" s="25"/>
      <c r="G90" s="25"/>
      <c r="H90" s="25"/>
      <c r="I90" s="25"/>
      <c r="J90" s="25"/>
      <c r="K90" s="25"/>
      <c r="L90" s="133" t="str">
        <f>IF(E14="","",E14)</f>
        <v xml:space="preserve"> </v>
      </c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75" t="s">
        <v>25</v>
      </c>
      <c r="AJ90" s="25"/>
      <c r="AK90" s="25"/>
      <c r="AL90" s="25"/>
      <c r="AM90" s="142" t="str">
        <f>IF(E20="","",E20)</f>
        <v xml:space="preserve"> </v>
      </c>
      <c r="AN90" s="143"/>
      <c r="AO90" s="143"/>
      <c r="AP90" s="144"/>
    </row>
    <row r="91" spans="1:67" s="1" customFormat="1" ht="10.9" customHeight="1">
      <c r="B91" s="72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74"/>
    </row>
    <row r="92" spans="1:67" s="1" customFormat="1" ht="29.25" customHeight="1">
      <c r="B92" s="72"/>
      <c r="C92" s="67" t="s">
        <v>47</v>
      </c>
      <c r="D92" s="60"/>
      <c r="E92" s="60"/>
      <c r="F92" s="60"/>
      <c r="G92" s="60"/>
      <c r="H92" s="26"/>
      <c r="I92" s="59" t="s">
        <v>48</v>
      </c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8" t="s">
        <v>49</v>
      </c>
      <c r="AH92" s="60"/>
      <c r="AI92" s="60"/>
      <c r="AJ92" s="60"/>
      <c r="AK92" s="60"/>
      <c r="AL92" s="60"/>
      <c r="AM92" s="60"/>
      <c r="AN92" s="59" t="s">
        <v>50</v>
      </c>
      <c r="AO92" s="60"/>
      <c r="AP92" s="145"/>
    </row>
    <row r="93" spans="1:67" s="1" customFormat="1" ht="10.9" customHeight="1">
      <c r="B93" s="72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74"/>
    </row>
    <row r="94" spans="1:67" s="5" customFormat="1" ht="32.450000000000003" customHeight="1">
      <c r="B94" s="146"/>
      <c r="C94" s="85" t="s">
        <v>52</v>
      </c>
      <c r="D94" s="147"/>
      <c r="E94" s="147"/>
      <c r="F94" s="147"/>
      <c r="G94" s="147"/>
      <c r="H94" s="147"/>
      <c r="I94" s="147"/>
      <c r="J94" s="147"/>
      <c r="K94" s="147"/>
      <c r="L94" s="147"/>
      <c r="M94" s="147"/>
      <c r="N94" s="147"/>
      <c r="O94" s="147"/>
      <c r="P94" s="147"/>
      <c r="Q94" s="147"/>
      <c r="R94" s="147"/>
      <c r="S94" s="147"/>
      <c r="T94" s="147"/>
      <c r="U94" s="147"/>
      <c r="V94" s="147"/>
      <c r="W94" s="147"/>
      <c r="X94" s="147"/>
      <c r="Y94" s="147"/>
      <c r="Z94" s="147"/>
      <c r="AA94" s="147"/>
      <c r="AB94" s="147"/>
      <c r="AC94" s="147"/>
      <c r="AD94" s="147"/>
      <c r="AE94" s="147"/>
      <c r="AF94" s="147"/>
      <c r="AG94" s="148">
        <f>SUM(AG95:AM96)</f>
        <v>0</v>
      </c>
      <c r="AH94" s="148"/>
      <c r="AI94" s="148"/>
      <c r="AJ94" s="148"/>
      <c r="AK94" s="148"/>
      <c r="AL94" s="148"/>
      <c r="AM94" s="148"/>
      <c r="AN94" s="149">
        <f>SUM(AN95:AP96)</f>
        <v>0</v>
      </c>
      <c r="AO94" s="149"/>
      <c r="AP94" s="150"/>
      <c r="AU94" s="27" t="s">
        <v>53</v>
      </c>
      <c r="AV94" s="27" t="s">
        <v>54</v>
      </c>
      <c r="AW94" s="28" t="s">
        <v>55</v>
      </c>
      <c r="AX94" s="27" t="s">
        <v>56</v>
      </c>
      <c r="AY94" s="27" t="s">
        <v>3</v>
      </c>
      <c r="AZ94" s="27" t="s">
        <v>57</v>
      </c>
      <c r="BN94" s="27" t="s">
        <v>1</v>
      </c>
    </row>
    <row r="95" spans="1:67" s="6" customFormat="1" ht="16.5" customHeight="1">
      <c r="A95" s="29" t="s">
        <v>58</v>
      </c>
      <c r="B95" s="151"/>
      <c r="C95" s="152"/>
      <c r="D95" s="153" t="s">
        <v>59</v>
      </c>
      <c r="E95" s="153"/>
      <c r="F95" s="153"/>
      <c r="G95" s="153"/>
      <c r="H95" s="153"/>
      <c r="I95" s="154"/>
      <c r="J95" s="153" t="s">
        <v>60</v>
      </c>
      <c r="K95" s="153"/>
      <c r="L95" s="153"/>
      <c r="M95" s="153"/>
      <c r="N95" s="153"/>
      <c r="O95" s="153"/>
      <c r="P95" s="153"/>
      <c r="Q95" s="153"/>
      <c r="R95" s="153"/>
      <c r="S95" s="153"/>
      <c r="T95" s="153"/>
      <c r="U95" s="153"/>
      <c r="V95" s="153"/>
      <c r="W95" s="153"/>
      <c r="X95" s="153"/>
      <c r="Y95" s="153"/>
      <c r="Z95" s="153"/>
      <c r="AA95" s="153"/>
      <c r="AB95" s="153"/>
      <c r="AC95" s="153"/>
      <c r="AD95" s="153"/>
      <c r="AE95" s="153"/>
      <c r="AF95" s="153"/>
      <c r="AG95" s="155">
        <f>'01 - VZT č.1'!J30</f>
        <v>0</v>
      </c>
      <c r="AH95" s="156"/>
      <c r="AI95" s="156"/>
      <c r="AJ95" s="156"/>
      <c r="AK95" s="156"/>
      <c r="AL95" s="156"/>
      <c r="AM95" s="156"/>
      <c r="AN95" s="155">
        <f>'01 - VZT č.1'!J39</f>
        <v>0</v>
      </c>
      <c r="AO95" s="156"/>
      <c r="AP95" s="157"/>
      <c r="AV95" s="30" t="s">
        <v>61</v>
      </c>
      <c r="AX95" s="30" t="s">
        <v>56</v>
      </c>
      <c r="AY95" s="30" t="s">
        <v>62</v>
      </c>
      <c r="AZ95" s="30" t="s">
        <v>3</v>
      </c>
      <c r="BN95" s="30" t="s">
        <v>1</v>
      </c>
      <c r="BO95" s="30" t="s">
        <v>63</v>
      </c>
    </row>
    <row r="96" spans="1:67" s="6" customFormat="1" ht="16.5" customHeight="1">
      <c r="A96" s="29" t="s">
        <v>58</v>
      </c>
      <c r="B96" s="151"/>
      <c r="C96" s="152"/>
      <c r="D96" s="153" t="s">
        <v>64</v>
      </c>
      <c r="E96" s="153"/>
      <c r="F96" s="153"/>
      <c r="G96" s="153"/>
      <c r="H96" s="153"/>
      <c r="I96" s="154"/>
      <c r="J96" s="153" t="s">
        <v>65</v>
      </c>
      <c r="K96" s="153"/>
      <c r="L96" s="153"/>
      <c r="M96" s="153"/>
      <c r="N96" s="153"/>
      <c r="O96" s="153"/>
      <c r="P96" s="153"/>
      <c r="Q96" s="153"/>
      <c r="R96" s="153"/>
      <c r="S96" s="153"/>
      <c r="T96" s="153"/>
      <c r="U96" s="153"/>
      <c r="V96" s="153"/>
      <c r="W96" s="153"/>
      <c r="X96" s="153"/>
      <c r="Y96" s="153"/>
      <c r="Z96" s="153"/>
      <c r="AA96" s="153"/>
      <c r="AB96" s="153"/>
      <c r="AC96" s="153"/>
      <c r="AD96" s="153"/>
      <c r="AE96" s="153"/>
      <c r="AF96" s="153"/>
      <c r="AG96" s="155">
        <f>'02 - VZT č.2'!J30</f>
        <v>0</v>
      </c>
      <c r="AH96" s="156"/>
      <c r="AI96" s="156"/>
      <c r="AJ96" s="156"/>
      <c r="AK96" s="156"/>
      <c r="AL96" s="156"/>
      <c r="AM96" s="156"/>
      <c r="AN96" s="155">
        <f>'02 - VZT č.2'!J39</f>
        <v>0</v>
      </c>
      <c r="AO96" s="156"/>
      <c r="AP96" s="157"/>
      <c r="AV96" s="30" t="s">
        <v>61</v>
      </c>
      <c r="AX96" s="30" t="s">
        <v>56</v>
      </c>
      <c r="AY96" s="30" t="s">
        <v>66</v>
      </c>
      <c r="AZ96" s="30" t="s">
        <v>3</v>
      </c>
      <c r="BN96" s="30" t="s">
        <v>1</v>
      </c>
      <c r="BO96" s="30" t="s">
        <v>63</v>
      </c>
    </row>
    <row r="97" spans="2:42" s="1" customFormat="1" ht="30" customHeight="1">
      <c r="B97" s="72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74"/>
    </row>
    <row r="98" spans="2:42" s="1" customFormat="1" ht="6.95" customHeight="1">
      <c r="B98" s="96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  <c r="T98" s="97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  <c r="AH98" s="97"/>
      <c r="AI98" s="97"/>
      <c r="AJ98" s="97"/>
      <c r="AK98" s="97"/>
      <c r="AL98" s="97"/>
      <c r="AM98" s="97"/>
      <c r="AN98" s="97"/>
      <c r="AO98" s="97"/>
      <c r="AP98" s="98"/>
    </row>
  </sheetData>
  <mergeCells count="42">
    <mergeCell ref="D95:H95"/>
    <mergeCell ref="J95:AF95"/>
    <mergeCell ref="D96:H96"/>
    <mergeCell ref="J96:AF96"/>
    <mergeCell ref="X35:AB35"/>
    <mergeCell ref="AK35:AO35"/>
    <mergeCell ref="C92:G92"/>
    <mergeCell ref="L85:AO85"/>
    <mergeCell ref="AM87:AN87"/>
    <mergeCell ref="I92:AF92"/>
    <mergeCell ref="AG92:AM92"/>
    <mergeCell ref="W29:AE29"/>
    <mergeCell ref="W32:AE32"/>
    <mergeCell ref="W30:AE30"/>
    <mergeCell ref="W31:AE31"/>
    <mergeCell ref="W33:AE33"/>
    <mergeCell ref="E23:AN23"/>
    <mergeCell ref="AK26:AO26"/>
    <mergeCell ref="L28:P28"/>
    <mergeCell ref="W28:AE28"/>
    <mergeCell ref="AK28:AO28"/>
    <mergeCell ref="AN96:AP96"/>
    <mergeCell ref="AG96:AM96"/>
    <mergeCell ref="AG94:AM94"/>
    <mergeCell ref="AN94:AP94"/>
    <mergeCell ref="K5:AO5"/>
    <mergeCell ref="K6:AO6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AM89:AP89"/>
    <mergeCell ref="AM90:AP90"/>
    <mergeCell ref="AN92:AP92"/>
    <mergeCell ref="AN95:AP95"/>
    <mergeCell ref="AG95:AM95"/>
  </mergeCells>
  <hyperlinks>
    <hyperlink ref="A95" location="'01 - VZT č.1'!C2" display="/" xr:uid="{00000000-0004-0000-0000-000000000000}"/>
    <hyperlink ref="A96" location="'02 - VZT č.2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79"/>
  <sheetViews>
    <sheetView showGridLines="0" workbookViewId="0">
      <selection activeCell="I126" sqref="I12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16.33203125" customWidth="1"/>
    <col min="12" max="12" width="12.33203125" customWidth="1"/>
    <col min="13" max="13" width="15" customWidth="1"/>
    <col min="14" max="14" width="11" customWidth="1"/>
    <col min="15" max="15" width="15" customWidth="1"/>
    <col min="16" max="16" width="16.33203125" customWidth="1"/>
    <col min="17" max="17" width="11" customWidth="1"/>
    <col min="18" max="18" width="15" customWidth="1"/>
    <col min="19" max="19" width="16.33203125" customWidth="1"/>
    <col min="32" max="53" width="9.33203125" hidden="1"/>
  </cols>
  <sheetData>
    <row r="1" spans="1:34">
      <c r="A1" s="31"/>
    </row>
    <row r="2" spans="1:34" ht="36.950000000000003" customHeight="1">
      <c r="AH2" s="13" t="s">
        <v>62</v>
      </c>
    </row>
    <row r="3" spans="1:34" ht="6.95" customHeight="1">
      <c r="B3" s="110"/>
      <c r="C3" s="111"/>
      <c r="D3" s="111"/>
      <c r="E3" s="111"/>
      <c r="F3" s="111"/>
      <c r="G3" s="111"/>
      <c r="H3" s="111"/>
      <c r="I3" s="111"/>
      <c r="J3" s="112"/>
      <c r="AH3" s="13" t="s">
        <v>63</v>
      </c>
    </row>
    <row r="4" spans="1:34" ht="24.95" customHeight="1">
      <c r="B4" s="113"/>
      <c r="C4" s="114"/>
      <c r="D4" s="73" t="s">
        <v>67</v>
      </c>
      <c r="E4" s="114"/>
      <c r="F4" s="114"/>
      <c r="G4" s="114"/>
      <c r="H4" s="114"/>
      <c r="I4" s="114"/>
      <c r="J4" s="115"/>
      <c r="AH4" s="13" t="s">
        <v>2</v>
      </c>
    </row>
    <row r="5" spans="1:34" ht="6.95" customHeight="1">
      <c r="B5" s="113"/>
      <c r="C5" s="114"/>
      <c r="D5" s="114"/>
      <c r="E5" s="114"/>
      <c r="F5" s="114"/>
      <c r="G5" s="114"/>
      <c r="H5" s="114"/>
      <c r="I5" s="114"/>
      <c r="J5" s="115"/>
    </row>
    <row r="6" spans="1:34" ht="12" customHeight="1">
      <c r="B6" s="113"/>
      <c r="C6" s="114"/>
      <c r="D6" s="75" t="s">
        <v>11</v>
      </c>
      <c r="E6" s="114"/>
      <c r="F6" s="114"/>
      <c r="G6" s="114"/>
      <c r="H6" s="114"/>
      <c r="I6" s="114"/>
      <c r="J6" s="115"/>
    </row>
    <row r="7" spans="1:34" ht="16.5" customHeight="1">
      <c r="B7" s="113"/>
      <c r="C7" s="114"/>
      <c r="D7" s="114"/>
      <c r="E7" s="76" t="str">
        <f>'Rekapitulace stavby'!K6</f>
        <v>Uherský Brod Výměna VZT</v>
      </c>
      <c r="F7" s="77"/>
      <c r="G7" s="77"/>
      <c r="H7" s="77"/>
      <c r="I7" s="114"/>
      <c r="J7" s="115"/>
    </row>
    <row r="8" spans="1:34" s="1" customFormat="1" ht="12" customHeight="1">
      <c r="B8" s="72"/>
      <c r="C8" s="25"/>
      <c r="D8" s="75" t="s">
        <v>68</v>
      </c>
      <c r="E8" s="25"/>
      <c r="F8" s="25"/>
      <c r="G8" s="25"/>
      <c r="H8" s="25"/>
      <c r="I8" s="25"/>
      <c r="J8" s="74"/>
    </row>
    <row r="9" spans="1:34" s="1" customFormat="1" ht="36.950000000000003" customHeight="1">
      <c r="B9" s="72"/>
      <c r="C9" s="25"/>
      <c r="D9" s="25"/>
      <c r="E9" s="78" t="s">
        <v>69</v>
      </c>
      <c r="F9" s="79"/>
      <c r="G9" s="79"/>
      <c r="H9" s="79"/>
      <c r="I9" s="25"/>
      <c r="J9" s="74"/>
    </row>
    <row r="10" spans="1:34" s="1" customFormat="1">
      <c r="B10" s="72"/>
      <c r="C10" s="25"/>
      <c r="D10" s="25"/>
      <c r="E10" s="25"/>
      <c r="F10" s="25"/>
      <c r="G10" s="25"/>
      <c r="H10" s="25"/>
      <c r="I10" s="25"/>
      <c r="J10" s="74"/>
    </row>
    <row r="11" spans="1:34" s="1" customFormat="1" ht="12" customHeight="1">
      <c r="B11" s="72"/>
      <c r="C11" s="25"/>
      <c r="D11" s="75" t="s">
        <v>13</v>
      </c>
      <c r="E11" s="25"/>
      <c r="F11" s="80" t="s">
        <v>1</v>
      </c>
      <c r="G11" s="25"/>
      <c r="H11" s="25"/>
      <c r="I11" s="75" t="s">
        <v>14</v>
      </c>
      <c r="J11" s="116" t="s">
        <v>1</v>
      </c>
    </row>
    <row r="12" spans="1:34" s="1" customFormat="1" ht="12" customHeight="1">
      <c r="B12" s="72"/>
      <c r="C12" s="25"/>
      <c r="D12" s="75" t="s">
        <v>15</v>
      </c>
      <c r="E12" s="25"/>
      <c r="F12" s="80" t="s">
        <v>16</v>
      </c>
      <c r="G12" s="25"/>
      <c r="H12" s="25"/>
      <c r="I12" s="75" t="s">
        <v>17</v>
      </c>
      <c r="J12" s="81" t="str">
        <f>'Rekapitulace stavby'!AN8</f>
        <v>11. 5. 2020</v>
      </c>
    </row>
    <row r="13" spans="1:34" s="1" customFormat="1" ht="10.9" customHeight="1">
      <c r="B13" s="72"/>
      <c r="C13" s="25"/>
      <c r="D13" s="25"/>
      <c r="E13" s="25"/>
      <c r="F13" s="25"/>
      <c r="G13" s="25"/>
      <c r="H13" s="25"/>
      <c r="I13" s="25"/>
      <c r="J13" s="74"/>
    </row>
    <row r="14" spans="1:34" s="1" customFormat="1" ht="12" customHeight="1">
      <c r="B14" s="72"/>
      <c r="C14" s="25"/>
      <c r="D14" s="75" t="s">
        <v>19</v>
      </c>
      <c r="E14" s="25"/>
      <c r="F14" s="25"/>
      <c r="G14" s="25"/>
      <c r="H14" s="25"/>
      <c r="I14" s="75" t="s">
        <v>20</v>
      </c>
      <c r="J14" s="116" t="str">
        <f>IF('Rekapitulace stavby'!AN10="","",'Rekapitulace stavby'!AN10)</f>
        <v/>
      </c>
    </row>
    <row r="15" spans="1:34" s="1" customFormat="1" ht="18" customHeight="1">
      <c r="B15" s="72"/>
      <c r="C15" s="25"/>
      <c r="D15" s="25"/>
      <c r="E15" s="80" t="str">
        <f>IF('Rekapitulace stavby'!E11="","",'Rekapitulace stavby'!E11)</f>
        <v xml:space="preserve"> </v>
      </c>
      <c r="F15" s="25"/>
      <c r="G15" s="25"/>
      <c r="H15" s="25"/>
      <c r="I15" s="75" t="s">
        <v>21</v>
      </c>
      <c r="J15" s="116" t="str">
        <f>IF('Rekapitulace stavby'!AN11="","",'Rekapitulace stavby'!AN11)</f>
        <v/>
      </c>
    </row>
    <row r="16" spans="1:34" s="1" customFormat="1" ht="6.95" customHeight="1">
      <c r="B16" s="72"/>
      <c r="C16" s="25"/>
      <c r="D16" s="25"/>
      <c r="E16" s="25"/>
      <c r="F16" s="25"/>
      <c r="G16" s="25"/>
      <c r="H16" s="25"/>
      <c r="I16" s="25"/>
      <c r="J16" s="74"/>
    </row>
    <row r="17" spans="2:10" s="1" customFormat="1" ht="12" customHeight="1">
      <c r="B17" s="72"/>
      <c r="C17" s="25"/>
      <c r="D17" s="75" t="s">
        <v>22</v>
      </c>
      <c r="E17" s="25"/>
      <c r="F17" s="25"/>
      <c r="G17" s="25"/>
      <c r="H17" s="25"/>
      <c r="I17" s="75" t="s">
        <v>20</v>
      </c>
      <c r="J17" s="116" t="str">
        <f>'Rekapitulace stavby'!AN13</f>
        <v/>
      </c>
    </row>
    <row r="18" spans="2:10" s="1" customFormat="1" ht="18" customHeight="1">
      <c r="B18" s="72"/>
      <c r="C18" s="25"/>
      <c r="D18" s="25"/>
      <c r="E18" s="117" t="str">
        <f>'Rekapitulace stavby'!E14</f>
        <v xml:space="preserve"> </v>
      </c>
      <c r="F18" s="117"/>
      <c r="G18" s="117"/>
      <c r="H18" s="117"/>
      <c r="I18" s="75" t="s">
        <v>21</v>
      </c>
      <c r="J18" s="116" t="str">
        <f>'Rekapitulace stavby'!AN14</f>
        <v/>
      </c>
    </row>
    <row r="19" spans="2:10" s="1" customFormat="1" ht="6.95" customHeight="1">
      <c r="B19" s="72"/>
      <c r="C19" s="25"/>
      <c r="D19" s="25"/>
      <c r="E19" s="25"/>
      <c r="F19" s="25"/>
      <c r="G19" s="25"/>
      <c r="H19" s="25"/>
      <c r="I19" s="25"/>
      <c r="J19" s="74"/>
    </row>
    <row r="20" spans="2:10" s="1" customFormat="1" ht="12" customHeight="1">
      <c r="B20" s="72"/>
      <c r="C20" s="25"/>
      <c r="D20" s="75" t="s">
        <v>23</v>
      </c>
      <c r="E20" s="25"/>
      <c r="F20" s="25"/>
      <c r="G20" s="25"/>
      <c r="H20" s="25"/>
      <c r="I20" s="75" t="s">
        <v>20</v>
      </c>
      <c r="J20" s="116" t="str">
        <f>IF('Rekapitulace stavby'!AN16="","",'Rekapitulace stavby'!AN16)</f>
        <v/>
      </c>
    </row>
    <row r="21" spans="2:10" s="1" customFormat="1" ht="18" customHeight="1">
      <c r="B21" s="72"/>
      <c r="C21" s="25"/>
      <c r="D21" s="25"/>
      <c r="E21" s="80" t="str">
        <f>IF('Rekapitulace stavby'!E17="","",'Rekapitulace stavby'!E17)</f>
        <v xml:space="preserve"> </v>
      </c>
      <c r="F21" s="25"/>
      <c r="G21" s="25"/>
      <c r="H21" s="25"/>
      <c r="I21" s="75" t="s">
        <v>21</v>
      </c>
      <c r="J21" s="116" t="str">
        <f>IF('Rekapitulace stavby'!AN17="","",'Rekapitulace stavby'!AN17)</f>
        <v/>
      </c>
    </row>
    <row r="22" spans="2:10" s="1" customFormat="1" ht="6.95" customHeight="1">
      <c r="B22" s="72"/>
      <c r="C22" s="25"/>
      <c r="D22" s="25"/>
      <c r="E22" s="25"/>
      <c r="F22" s="25"/>
      <c r="G22" s="25"/>
      <c r="H22" s="25"/>
      <c r="I22" s="25"/>
      <c r="J22" s="74"/>
    </row>
    <row r="23" spans="2:10" s="1" customFormat="1" ht="12" customHeight="1">
      <c r="B23" s="72"/>
      <c r="C23" s="25"/>
      <c r="D23" s="75" t="s">
        <v>25</v>
      </c>
      <c r="E23" s="25"/>
      <c r="F23" s="25"/>
      <c r="G23" s="25"/>
      <c r="H23" s="25"/>
      <c r="I23" s="75" t="s">
        <v>20</v>
      </c>
      <c r="J23" s="116" t="str">
        <f>IF('Rekapitulace stavby'!AN19="","",'Rekapitulace stavby'!AN19)</f>
        <v/>
      </c>
    </row>
    <row r="24" spans="2:10" s="1" customFormat="1" ht="18" customHeight="1">
      <c r="B24" s="72"/>
      <c r="C24" s="25"/>
      <c r="D24" s="25"/>
      <c r="E24" s="80" t="str">
        <f>IF('Rekapitulace stavby'!E20="","",'Rekapitulace stavby'!E20)</f>
        <v xml:space="preserve"> </v>
      </c>
      <c r="F24" s="25"/>
      <c r="G24" s="25"/>
      <c r="H24" s="25"/>
      <c r="I24" s="75" t="s">
        <v>21</v>
      </c>
      <c r="J24" s="116" t="str">
        <f>IF('Rekapitulace stavby'!AN20="","",'Rekapitulace stavby'!AN20)</f>
        <v/>
      </c>
    </row>
    <row r="25" spans="2:10" s="1" customFormat="1" ht="6.95" customHeight="1">
      <c r="B25" s="72"/>
      <c r="C25" s="25"/>
      <c r="D25" s="25"/>
      <c r="E25" s="25"/>
      <c r="F25" s="25"/>
      <c r="G25" s="25"/>
      <c r="H25" s="25"/>
      <c r="I25" s="25"/>
      <c r="J25" s="74"/>
    </row>
    <row r="26" spans="2:10" s="1" customFormat="1" ht="12" customHeight="1">
      <c r="B26" s="72"/>
      <c r="C26" s="25"/>
      <c r="D26" s="75" t="s">
        <v>26</v>
      </c>
      <c r="E26" s="25"/>
      <c r="F26" s="25"/>
      <c r="G26" s="25"/>
      <c r="H26" s="25"/>
      <c r="I26" s="25"/>
      <c r="J26" s="74"/>
    </row>
    <row r="27" spans="2:10" s="7" customFormat="1" ht="16.5" customHeight="1">
      <c r="B27" s="118"/>
      <c r="C27" s="119"/>
      <c r="D27" s="119"/>
      <c r="E27" s="120" t="s">
        <v>1</v>
      </c>
      <c r="F27" s="120"/>
      <c r="G27" s="120"/>
      <c r="H27" s="120"/>
      <c r="I27" s="119"/>
      <c r="J27" s="121"/>
    </row>
    <row r="28" spans="2:10" s="1" customFormat="1" ht="6.95" customHeight="1">
      <c r="B28" s="72"/>
      <c r="C28" s="25"/>
      <c r="D28" s="25"/>
      <c r="E28" s="25"/>
      <c r="F28" s="25"/>
      <c r="G28" s="25"/>
      <c r="H28" s="25"/>
      <c r="I28" s="25"/>
      <c r="J28" s="74"/>
    </row>
    <row r="29" spans="2:10" s="1" customFormat="1" ht="6.95" customHeight="1">
      <c r="B29" s="72"/>
      <c r="C29" s="25"/>
      <c r="D29" s="23"/>
      <c r="E29" s="23"/>
      <c r="F29" s="23"/>
      <c r="G29" s="23"/>
      <c r="H29" s="23"/>
      <c r="I29" s="23"/>
      <c r="J29" s="122"/>
    </row>
    <row r="30" spans="2:10" s="1" customFormat="1" ht="25.35" customHeight="1">
      <c r="B30" s="72"/>
      <c r="C30" s="25"/>
      <c r="D30" s="123" t="s">
        <v>27</v>
      </c>
      <c r="E30" s="25"/>
      <c r="F30" s="25"/>
      <c r="G30" s="25"/>
      <c r="H30" s="25"/>
      <c r="I30" s="25"/>
      <c r="J30" s="103">
        <f>ROUND(J123, 2)</f>
        <v>0</v>
      </c>
    </row>
    <row r="31" spans="2:10" s="1" customFormat="1" ht="6.95" customHeight="1">
      <c r="B31" s="72"/>
      <c r="C31" s="25"/>
      <c r="D31" s="23"/>
      <c r="E31" s="23"/>
      <c r="F31" s="23"/>
      <c r="G31" s="23"/>
      <c r="H31" s="23"/>
      <c r="I31" s="23"/>
      <c r="J31" s="122"/>
    </row>
    <row r="32" spans="2:10" s="1" customFormat="1" ht="14.45" customHeight="1">
      <c r="B32" s="72"/>
      <c r="C32" s="25"/>
      <c r="D32" s="25"/>
      <c r="E32" s="25"/>
      <c r="F32" s="124" t="s">
        <v>29</v>
      </c>
      <c r="G32" s="25"/>
      <c r="H32" s="25"/>
      <c r="I32" s="124" t="s">
        <v>28</v>
      </c>
      <c r="J32" s="125" t="s">
        <v>30</v>
      </c>
    </row>
    <row r="33" spans="2:10" s="1" customFormat="1" ht="14.45" customHeight="1">
      <c r="B33" s="72"/>
      <c r="C33" s="25"/>
      <c r="D33" s="24" t="s">
        <v>31</v>
      </c>
      <c r="E33" s="75" t="s">
        <v>32</v>
      </c>
      <c r="F33" s="126">
        <f>J30</f>
        <v>0</v>
      </c>
      <c r="G33" s="25"/>
      <c r="H33" s="25"/>
      <c r="I33" s="127">
        <v>0.21</v>
      </c>
      <c r="J33" s="128">
        <f>F33*I33</f>
        <v>0</v>
      </c>
    </row>
    <row r="34" spans="2:10" s="1" customFormat="1" ht="14.45" customHeight="1">
      <c r="B34" s="72"/>
      <c r="C34" s="25"/>
      <c r="D34" s="25"/>
      <c r="E34" s="75" t="s">
        <v>33</v>
      </c>
      <c r="F34" s="126">
        <v>0</v>
      </c>
      <c r="G34" s="25"/>
      <c r="H34" s="25"/>
      <c r="I34" s="127">
        <v>0.15</v>
      </c>
      <c r="J34" s="128">
        <f>F34*I34</f>
        <v>0</v>
      </c>
    </row>
    <row r="35" spans="2:10" s="1" customFormat="1" ht="14.45" hidden="1" customHeight="1">
      <c r="B35" s="72"/>
      <c r="C35" s="25"/>
      <c r="D35" s="25"/>
      <c r="E35" s="75" t="s">
        <v>34</v>
      </c>
      <c r="F35" s="126" t="e">
        <f>ROUND((SUM(AU123:AU178)),  2)</f>
        <v>#REF!</v>
      </c>
      <c r="G35" s="25"/>
      <c r="H35" s="25"/>
      <c r="I35" s="127">
        <v>0.21</v>
      </c>
      <c r="J35" s="128"/>
    </row>
    <row r="36" spans="2:10" s="1" customFormat="1" ht="14.45" hidden="1" customHeight="1">
      <c r="B36" s="72"/>
      <c r="C36" s="25"/>
      <c r="D36" s="25"/>
      <c r="E36" s="75" t="s">
        <v>35</v>
      </c>
      <c r="F36" s="126" t="e">
        <f>ROUND((SUM(AV123:AV178)),  2)</f>
        <v>#REF!</v>
      </c>
      <c r="G36" s="25"/>
      <c r="H36" s="25"/>
      <c r="I36" s="127">
        <v>0.15</v>
      </c>
      <c r="J36" s="128"/>
    </row>
    <row r="37" spans="2:10" s="1" customFormat="1" ht="14.45" hidden="1" customHeight="1">
      <c r="B37" s="72"/>
      <c r="C37" s="25"/>
      <c r="D37" s="25"/>
      <c r="E37" s="75" t="s">
        <v>36</v>
      </c>
      <c r="F37" s="126" t="e">
        <f>ROUND((SUM(AW123:AW178)),  2)</f>
        <v>#REF!</v>
      </c>
      <c r="G37" s="25"/>
      <c r="H37" s="25"/>
      <c r="I37" s="127">
        <v>0</v>
      </c>
      <c r="J37" s="128"/>
    </row>
    <row r="38" spans="2:10" s="1" customFormat="1" ht="6.95" customHeight="1">
      <c r="B38" s="72"/>
      <c r="C38" s="25"/>
      <c r="D38" s="25"/>
      <c r="E38" s="25"/>
      <c r="F38" s="25"/>
      <c r="G38" s="25"/>
      <c r="H38" s="25"/>
      <c r="I38" s="25"/>
      <c r="J38" s="74"/>
    </row>
    <row r="39" spans="2:10" s="1" customFormat="1" ht="25.35" customHeight="1">
      <c r="B39" s="72"/>
      <c r="C39" s="100"/>
      <c r="D39" s="32" t="s">
        <v>37</v>
      </c>
      <c r="E39" s="26"/>
      <c r="F39" s="26"/>
      <c r="G39" s="33" t="s">
        <v>38</v>
      </c>
      <c r="H39" s="34" t="s">
        <v>39</v>
      </c>
      <c r="I39" s="26"/>
      <c r="J39" s="129">
        <f>SUM(J30:J37)</f>
        <v>0</v>
      </c>
    </row>
    <row r="40" spans="2:10" s="1" customFormat="1" ht="14.45" customHeight="1">
      <c r="B40" s="72"/>
      <c r="C40" s="25"/>
      <c r="D40" s="25"/>
      <c r="E40" s="25"/>
      <c r="F40" s="25"/>
      <c r="G40" s="25"/>
      <c r="H40" s="25"/>
      <c r="I40" s="25"/>
      <c r="J40" s="74"/>
    </row>
    <row r="41" spans="2:10" ht="14.45" customHeight="1">
      <c r="B41" s="113"/>
      <c r="C41" s="114"/>
      <c r="D41" s="114"/>
      <c r="E41" s="114"/>
      <c r="F41" s="114"/>
      <c r="G41" s="114"/>
      <c r="H41" s="114"/>
      <c r="I41" s="114"/>
      <c r="J41" s="115"/>
    </row>
    <row r="42" spans="2:10" ht="14.45" customHeight="1">
      <c r="B42" s="113"/>
      <c r="C42" s="114"/>
      <c r="D42" s="114"/>
      <c r="E42" s="114"/>
      <c r="F42" s="114"/>
      <c r="G42" s="114"/>
      <c r="H42" s="114"/>
      <c r="I42" s="114"/>
      <c r="J42" s="115"/>
    </row>
    <row r="43" spans="2:10" ht="14.45" customHeight="1">
      <c r="B43" s="113"/>
      <c r="C43" s="114"/>
      <c r="D43" s="114"/>
      <c r="E43" s="114"/>
      <c r="F43" s="114"/>
      <c r="G43" s="114"/>
      <c r="H43" s="114"/>
      <c r="I43" s="114"/>
      <c r="J43" s="115"/>
    </row>
    <row r="44" spans="2:10" ht="14.45" customHeight="1">
      <c r="B44" s="113"/>
      <c r="C44" s="114"/>
      <c r="D44" s="114"/>
      <c r="E44" s="114"/>
      <c r="F44" s="114"/>
      <c r="G44" s="114"/>
      <c r="H44" s="114"/>
      <c r="I44" s="114"/>
      <c r="J44" s="115"/>
    </row>
    <row r="45" spans="2:10" ht="14.45" customHeight="1">
      <c r="B45" s="113"/>
      <c r="C45" s="114"/>
      <c r="D45" s="114"/>
      <c r="E45" s="114"/>
      <c r="F45" s="114"/>
      <c r="G45" s="114"/>
      <c r="H45" s="114"/>
      <c r="I45" s="114"/>
      <c r="J45" s="115"/>
    </row>
    <row r="46" spans="2:10" ht="14.45" customHeight="1">
      <c r="B46" s="113"/>
      <c r="C46" s="114"/>
      <c r="D46" s="114"/>
      <c r="E46" s="114"/>
      <c r="F46" s="114"/>
      <c r="G46" s="114"/>
      <c r="H46" s="114"/>
      <c r="I46" s="114"/>
      <c r="J46" s="115"/>
    </row>
    <row r="47" spans="2:10" ht="14.45" customHeight="1">
      <c r="B47" s="113"/>
      <c r="C47" s="114"/>
      <c r="D47" s="114"/>
      <c r="E47" s="114"/>
      <c r="F47" s="114"/>
      <c r="G47" s="114"/>
      <c r="H47" s="114"/>
      <c r="I47" s="114"/>
      <c r="J47" s="115"/>
    </row>
    <row r="48" spans="2:10" ht="14.45" customHeight="1">
      <c r="B48" s="113"/>
      <c r="C48" s="114"/>
      <c r="D48" s="114"/>
      <c r="E48" s="114"/>
      <c r="F48" s="114"/>
      <c r="G48" s="114"/>
      <c r="H48" s="114"/>
      <c r="I48" s="114"/>
      <c r="J48" s="115"/>
    </row>
    <row r="49" spans="2:10" ht="14.45" customHeight="1">
      <c r="B49" s="113"/>
      <c r="C49" s="114"/>
      <c r="D49" s="114"/>
      <c r="E49" s="114"/>
      <c r="F49" s="114"/>
      <c r="G49" s="114"/>
      <c r="H49" s="114"/>
      <c r="I49" s="114"/>
      <c r="J49" s="115"/>
    </row>
    <row r="50" spans="2:10" s="1" customFormat="1" ht="14.45" customHeight="1">
      <c r="B50" s="72"/>
      <c r="C50" s="25"/>
      <c r="D50" s="20" t="s">
        <v>40</v>
      </c>
      <c r="E50" s="21"/>
      <c r="F50" s="21"/>
      <c r="G50" s="20" t="s">
        <v>41</v>
      </c>
      <c r="H50" s="21"/>
      <c r="I50" s="21"/>
      <c r="J50" s="130"/>
    </row>
    <row r="51" spans="2:10">
      <c r="B51" s="113"/>
      <c r="C51" s="114"/>
      <c r="D51" s="114"/>
      <c r="E51" s="114"/>
      <c r="F51" s="114"/>
      <c r="G51" s="114"/>
      <c r="H51" s="114"/>
      <c r="I51" s="114"/>
      <c r="J51" s="115"/>
    </row>
    <row r="52" spans="2:10">
      <c r="B52" s="113"/>
      <c r="C52" s="114"/>
      <c r="D52" s="114"/>
      <c r="E52" s="114"/>
      <c r="F52" s="114"/>
      <c r="G52" s="114"/>
      <c r="H52" s="114"/>
      <c r="I52" s="114"/>
      <c r="J52" s="115"/>
    </row>
    <row r="53" spans="2:10">
      <c r="B53" s="113"/>
      <c r="C53" s="114"/>
      <c r="D53" s="114"/>
      <c r="E53" s="114"/>
      <c r="F53" s="114"/>
      <c r="G53" s="114"/>
      <c r="H53" s="114"/>
      <c r="I53" s="114"/>
      <c r="J53" s="115"/>
    </row>
    <row r="54" spans="2:10">
      <c r="B54" s="113"/>
      <c r="C54" s="114"/>
      <c r="D54" s="114"/>
      <c r="E54" s="114"/>
      <c r="F54" s="114"/>
      <c r="G54" s="114"/>
      <c r="H54" s="114"/>
      <c r="I54" s="114"/>
      <c r="J54" s="115"/>
    </row>
    <row r="55" spans="2:10">
      <c r="B55" s="113"/>
      <c r="C55" s="114"/>
      <c r="D55" s="114"/>
      <c r="E55" s="114"/>
      <c r="F55" s="114"/>
      <c r="G55" s="114"/>
      <c r="H55" s="114"/>
      <c r="I55" s="114"/>
      <c r="J55" s="115"/>
    </row>
    <row r="56" spans="2:10">
      <c r="B56" s="113"/>
      <c r="C56" s="114"/>
      <c r="D56" s="114"/>
      <c r="E56" s="114"/>
      <c r="F56" s="114"/>
      <c r="G56" s="114"/>
      <c r="H56" s="114"/>
      <c r="I56" s="114"/>
      <c r="J56" s="115"/>
    </row>
    <row r="57" spans="2:10">
      <c r="B57" s="113"/>
      <c r="C57" s="114"/>
      <c r="D57" s="114"/>
      <c r="E57" s="114"/>
      <c r="F57" s="114"/>
      <c r="G57" s="114"/>
      <c r="H57" s="114"/>
      <c r="I57" s="114"/>
      <c r="J57" s="115"/>
    </row>
    <row r="58" spans="2:10">
      <c r="B58" s="113"/>
      <c r="C58" s="114"/>
      <c r="D58" s="114"/>
      <c r="E58" s="114"/>
      <c r="F58" s="114"/>
      <c r="G58" s="114"/>
      <c r="H58" s="114"/>
      <c r="I58" s="114"/>
      <c r="J58" s="115"/>
    </row>
    <row r="59" spans="2:10">
      <c r="B59" s="113"/>
      <c r="C59" s="114"/>
      <c r="D59" s="114"/>
      <c r="E59" s="114"/>
      <c r="F59" s="114"/>
      <c r="G59" s="114"/>
      <c r="H59" s="114"/>
      <c r="I59" s="114"/>
      <c r="J59" s="115"/>
    </row>
    <row r="60" spans="2:10">
      <c r="B60" s="113"/>
      <c r="C60" s="114"/>
      <c r="D60" s="114"/>
      <c r="E60" s="114"/>
      <c r="F60" s="114"/>
      <c r="G60" s="114"/>
      <c r="H60" s="114"/>
      <c r="I60" s="114"/>
      <c r="J60" s="115"/>
    </row>
    <row r="61" spans="2:10" s="1" customFormat="1" ht="12.75">
      <c r="B61" s="72"/>
      <c r="C61" s="25"/>
      <c r="D61" s="22" t="s">
        <v>42</v>
      </c>
      <c r="E61" s="16"/>
      <c r="F61" s="35" t="s">
        <v>43</v>
      </c>
      <c r="G61" s="22" t="s">
        <v>42</v>
      </c>
      <c r="H61" s="16"/>
      <c r="I61" s="16"/>
      <c r="J61" s="131" t="s">
        <v>43</v>
      </c>
    </row>
    <row r="62" spans="2:10">
      <c r="B62" s="113"/>
      <c r="C62" s="114"/>
      <c r="D62" s="114"/>
      <c r="E62" s="114"/>
      <c r="F62" s="114"/>
      <c r="G62" s="114"/>
      <c r="H62" s="114"/>
      <c r="I62" s="114"/>
      <c r="J62" s="115"/>
    </row>
    <row r="63" spans="2:10">
      <c r="B63" s="113"/>
      <c r="C63" s="114"/>
      <c r="D63" s="114"/>
      <c r="E63" s="114"/>
      <c r="F63" s="114"/>
      <c r="G63" s="114"/>
      <c r="H63" s="114"/>
      <c r="I63" s="114"/>
      <c r="J63" s="115"/>
    </row>
    <row r="64" spans="2:10">
      <c r="B64" s="113"/>
      <c r="C64" s="114"/>
      <c r="D64" s="114"/>
      <c r="E64" s="114"/>
      <c r="F64" s="114"/>
      <c r="G64" s="114"/>
      <c r="H64" s="114"/>
      <c r="I64" s="114"/>
      <c r="J64" s="115"/>
    </row>
    <row r="65" spans="2:10" s="1" customFormat="1" ht="12.75">
      <c r="B65" s="72"/>
      <c r="C65" s="25"/>
      <c r="D65" s="20" t="s">
        <v>44</v>
      </c>
      <c r="E65" s="21"/>
      <c r="F65" s="21"/>
      <c r="G65" s="20" t="s">
        <v>45</v>
      </c>
      <c r="H65" s="21"/>
      <c r="I65" s="21"/>
      <c r="J65" s="130"/>
    </row>
    <row r="66" spans="2:10">
      <c r="B66" s="113"/>
      <c r="C66" s="114"/>
      <c r="D66" s="114"/>
      <c r="E66" s="114"/>
      <c r="F66" s="114"/>
      <c r="G66" s="114"/>
      <c r="H66" s="114"/>
      <c r="I66" s="114"/>
      <c r="J66" s="115"/>
    </row>
    <row r="67" spans="2:10">
      <c r="B67" s="113"/>
      <c r="C67" s="114"/>
      <c r="D67" s="114"/>
      <c r="E67" s="114"/>
      <c r="F67" s="114"/>
      <c r="G67" s="114"/>
      <c r="H67" s="114"/>
      <c r="I67" s="114"/>
      <c r="J67" s="115"/>
    </row>
    <row r="68" spans="2:10">
      <c r="B68" s="113"/>
      <c r="C68" s="114"/>
      <c r="D68" s="114"/>
      <c r="E68" s="114"/>
      <c r="F68" s="114"/>
      <c r="G68" s="114"/>
      <c r="H68" s="114"/>
      <c r="I68" s="114"/>
      <c r="J68" s="115"/>
    </row>
    <row r="69" spans="2:10">
      <c r="B69" s="113"/>
      <c r="C69" s="114"/>
      <c r="D69" s="114"/>
      <c r="E69" s="114"/>
      <c r="F69" s="114"/>
      <c r="G69" s="114"/>
      <c r="H69" s="114"/>
      <c r="I69" s="114"/>
      <c r="J69" s="115"/>
    </row>
    <row r="70" spans="2:10">
      <c r="B70" s="113"/>
      <c r="C70" s="114"/>
      <c r="D70" s="114"/>
      <c r="E70" s="114"/>
      <c r="F70" s="114"/>
      <c r="G70" s="114"/>
      <c r="H70" s="114"/>
      <c r="I70" s="114"/>
      <c r="J70" s="115"/>
    </row>
    <row r="71" spans="2:10">
      <c r="B71" s="113"/>
      <c r="C71" s="114"/>
      <c r="D71" s="114"/>
      <c r="E71" s="114"/>
      <c r="F71" s="114"/>
      <c r="G71" s="114"/>
      <c r="H71" s="114"/>
      <c r="I71" s="114"/>
      <c r="J71" s="115"/>
    </row>
    <row r="72" spans="2:10">
      <c r="B72" s="113"/>
      <c r="C72" s="114"/>
      <c r="D72" s="114"/>
      <c r="E72" s="114"/>
      <c r="F72" s="114"/>
      <c r="G72" s="114"/>
      <c r="H72" s="114"/>
      <c r="I72" s="114"/>
      <c r="J72" s="115"/>
    </row>
    <row r="73" spans="2:10">
      <c r="B73" s="113"/>
      <c r="C73" s="114"/>
      <c r="D73" s="114"/>
      <c r="E73" s="114"/>
      <c r="F73" s="114"/>
      <c r="G73" s="114"/>
      <c r="H73" s="114"/>
      <c r="I73" s="114"/>
      <c r="J73" s="115"/>
    </row>
    <row r="74" spans="2:10">
      <c r="B74" s="113"/>
      <c r="C74" s="114"/>
      <c r="D74" s="114"/>
      <c r="E74" s="114"/>
      <c r="F74" s="114"/>
      <c r="G74" s="114"/>
      <c r="H74" s="114"/>
      <c r="I74" s="114"/>
      <c r="J74" s="115"/>
    </row>
    <row r="75" spans="2:10">
      <c r="B75" s="113"/>
      <c r="C75" s="114"/>
      <c r="D75" s="114"/>
      <c r="E75" s="114"/>
      <c r="F75" s="114"/>
      <c r="G75" s="114"/>
      <c r="H75" s="114"/>
      <c r="I75" s="114"/>
      <c r="J75" s="115"/>
    </row>
    <row r="76" spans="2:10" s="1" customFormat="1" ht="12.75">
      <c r="B76" s="72"/>
      <c r="C76" s="25"/>
      <c r="D76" s="22" t="s">
        <v>42</v>
      </c>
      <c r="E76" s="16"/>
      <c r="F76" s="35" t="s">
        <v>43</v>
      </c>
      <c r="G76" s="22" t="s">
        <v>42</v>
      </c>
      <c r="H76" s="16"/>
      <c r="I76" s="16"/>
      <c r="J76" s="131" t="s">
        <v>43</v>
      </c>
    </row>
    <row r="77" spans="2:10" s="1" customFormat="1" ht="14.45" customHeight="1">
      <c r="B77" s="96"/>
      <c r="C77" s="97"/>
      <c r="D77" s="97"/>
      <c r="E77" s="97"/>
      <c r="F77" s="97"/>
      <c r="G77" s="97"/>
      <c r="H77" s="97"/>
      <c r="I77" s="97"/>
      <c r="J77" s="98"/>
    </row>
    <row r="81" spans="2:35" s="1" customFormat="1" ht="6.95" customHeight="1">
      <c r="B81" s="69"/>
      <c r="C81" s="70"/>
      <c r="D81" s="70"/>
      <c r="E81" s="70"/>
      <c r="F81" s="70"/>
      <c r="G81" s="70"/>
      <c r="H81" s="70"/>
      <c r="I81" s="70"/>
      <c r="J81" s="71"/>
    </row>
    <row r="82" spans="2:35" s="1" customFormat="1" ht="24.95" customHeight="1">
      <c r="B82" s="72"/>
      <c r="C82" s="73" t="s">
        <v>70</v>
      </c>
      <c r="D82" s="25"/>
      <c r="E82" s="25"/>
      <c r="F82" s="25"/>
      <c r="G82" s="25"/>
      <c r="H82" s="25"/>
      <c r="I82" s="25"/>
      <c r="J82" s="74"/>
    </row>
    <row r="83" spans="2:35" s="1" customFormat="1" ht="6.95" customHeight="1">
      <c r="B83" s="72"/>
      <c r="C83" s="25"/>
      <c r="D83" s="25"/>
      <c r="E83" s="25"/>
      <c r="F83" s="25"/>
      <c r="G83" s="25"/>
      <c r="H83" s="25"/>
      <c r="I83" s="25"/>
      <c r="J83" s="74"/>
    </row>
    <row r="84" spans="2:35" s="1" customFormat="1" ht="12" customHeight="1">
      <c r="B84" s="72"/>
      <c r="C84" s="75" t="s">
        <v>11</v>
      </c>
      <c r="D84" s="25"/>
      <c r="E84" s="25"/>
      <c r="F84" s="25"/>
      <c r="G84" s="25"/>
      <c r="H84" s="25"/>
      <c r="I84" s="25"/>
      <c r="J84" s="74"/>
    </row>
    <row r="85" spans="2:35" s="1" customFormat="1" ht="16.5" customHeight="1">
      <c r="B85" s="72"/>
      <c r="C85" s="25"/>
      <c r="D85" s="25"/>
      <c r="E85" s="76" t="str">
        <f>E7</f>
        <v>Uherský Brod Výměna VZT</v>
      </c>
      <c r="F85" s="77"/>
      <c r="G85" s="77"/>
      <c r="H85" s="77"/>
      <c r="I85" s="25"/>
      <c r="J85" s="74"/>
    </row>
    <row r="86" spans="2:35" s="1" customFormat="1" ht="12" customHeight="1">
      <c r="B86" s="72"/>
      <c r="C86" s="75" t="s">
        <v>68</v>
      </c>
      <c r="D86" s="25"/>
      <c r="E86" s="25"/>
      <c r="F86" s="25"/>
      <c r="G86" s="25"/>
      <c r="H86" s="25"/>
      <c r="I86" s="25"/>
      <c r="J86" s="74"/>
    </row>
    <row r="87" spans="2:35" s="1" customFormat="1" ht="16.5" customHeight="1">
      <c r="B87" s="72"/>
      <c r="C87" s="25"/>
      <c r="D87" s="25"/>
      <c r="E87" s="78" t="str">
        <f>E9</f>
        <v>01 - VZT č.1</v>
      </c>
      <c r="F87" s="79"/>
      <c r="G87" s="79"/>
      <c r="H87" s="79"/>
      <c r="I87" s="25"/>
      <c r="J87" s="74"/>
    </row>
    <row r="88" spans="2:35" s="1" customFormat="1" ht="6.95" customHeight="1">
      <c r="B88" s="72"/>
      <c r="C88" s="25"/>
      <c r="D88" s="25"/>
      <c r="E88" s="25"/>
      <c r="F88" s="25"/>
      <c r="G88" s="25"/>
      <c r="H88" s="25"/>
      <c r="I88" s="25"/>
      <c r="J88" s="74"/>
    </row>
    <row r="89" spans="2:35" s="1" customFormat="1" ht="12" customHeight="1">
      <c r="B89" s="72"/>
      <c r="C89" s="75" t="s">
        <v>15</v>
      </c>
      <c r="D89" s="25"/>
      <c r="E89" s="25"/>
      <c r="F89" s="80" t="str">
        <f>F12</f>
        <v xml:space="preserve"> </v>
      </c>
      <c r="G89" s="25"/>
      <c r="H89" s="25"/>
      <c r="I89" s="75" t="s">
        <v>17</v>
      </c>
      <c r="J89" s="81" t="str">
        <f>IF(J12="","",J12)</f>
        <v>11. 5. 2020</v>
      </c>
    </row>
    <row r="90" spans="2:35" s="1" customFormat="1" ht="6.95" customHeight="1">
      <c r="B90" s="72"/>
      <c r="C90" s="25"/>
      <c r="D90" s="25"/>
      <c r="E90" s="25"/>
      <c r="F90" s="25"/>
      <c r="G90" s="25"/>
      <c r="H90" s="25"/>
      <c r="I90" s="25"/>
      <c r="J90" s="74"/>
    </row>
    <row r="91" spans="2:35" s="1" customFormat="1" ht="15.2" customHeight="1">
      <c r="B91" s="72"/>
      <c r="C91" s="75" t="s">
        <v>19</v>
      </c>
      <c r="D91" s="25"/>
      <c r="E91" s="25"/>
      <c r="F91" s="80" t="str">
        <f>E15</f>
        <v xml:space="preserve"> </v>
      </c>
      <c r="G91" s="25"/>
      <c r="H91" s="25"/>
      <c r="I91" s="75" t="s">
        <v>23</v>
      </c>
      <c r="J91" s="82" t="str">
        <f>E21</f>
        <v xml:space="preserve"> </v>
      </c>
    </row>
    <row r="92" spans="2:35" s="1" customFormat="1" ht="15.2" customHeight="1">
      <c r="B92" s="72"/>
      <c r="C92" s="75" t="s">
        <v>22</v>
      </c>
      <c r="D92" s="25"/>
      <c r="E92" s="25"/>
      <c r="F92" s="80" t="str">
        <f>IF(E18="","",E18)</f>
        <v xml:space="preserve"> </v>
      </c>
      <c r="G92" s="25"/>
      <c r="H92" s="25"/>
      <c r="I92" s="75" t="s">
        <v>25</v>
      </c>
      <c r="J92" s="82" t="str">
        <f>E24</f>
        <v xml:space="preserve"> </v>
      </c>
    </row>
    <row r="93" spans="2:35" s="1" customFormat="1" ht="10.35" customHeight="1">
      <c r="B93" s="72"/>
      <c r="C93" s="25"/>
      <c r="D93" s="25"/>
      <c r="E93" s="25"/>
      <c r="F93" s="25"/>
      <c r="G93" s="25"/>
      <c r="H93" s="25"/>
      <c r="I93" s="25"/>
      <c r="J93" s="74"/>
    </row>
    <row r="94" spans="2:35" s="1" customFormat="1" ht="29.25" customHeight="1">
      <c r="B94" s="72"/>
      <c r="C94" s="99" t="s">
        <v>71</v>
      </c>
      <c r="D94" s="100"/>
      <c r="E94" s="100"/>
      <c r="F94" s="100"/>
      <c r="G94" s="100"/>
      <c r="H94" s="100"/>
      <c r="I94" s="100"/>
      <c r="J94" s="101" t="s">
        <v>72</v>
      </c>
    </row>
    <row r="95" spans="2:35" s="1" customFormat="1" ht="10.35" customHeight="1">
      <c r="B95" s="72"/>
      <c r="C95" s="25"/>
      <c r="D95" s="25"/>
      <c r="E95" s="25"/>
      <c r="F95" s="25"/>
      <c r="G95" s="25"/>
      <c r="H95" s="25"/>
      <c r="I95" s="25"/>
      <c r="J95" s="74"/>
    </row>
    <row r="96" spans="2:35" s="1" customFormat="1" ht="22.9" customHeight="1">
      <c r="B96" s="72"/>
      <c r="C96" s="102" t="s">
        <v>73</v>
      </c>
      <c r="D96" s="25"/>
      <c r="E96" s="25"/>
      <c r="F96" s="25"/>
      <c r="G96" s="25"/>
      <c r="H96" s="25"/>
      <c r="I96" s="25"/>
      <c r="J96" s="103">
        <f>J123</f>
        <v>0</v>
      </c>
      <c r="AI96" s="13" t="s">
        <v>74</v>
      </c>
    </row>
    <row r="97" spans="2:10" s="8" customFormat="1" ht="24.95" customHeight="1">
      <c r="B97" s="104"/>
      <c r="C97" s="105"/>
      <c r="D97" s="36" t="s">
        <v>75</v>
      </c>
      <c r="E97" s="37"/>
      <c r="F97" s="37"/>
      <c r="G97" s="37"/>
      <c r="H97" s="37"/>
      <c r="I97" s="37"/>
      <c r="J97" s="106">
        <f>J124</f>
        <v>0</v>
      </c>
    </row>
    <row r="98" spans="2:10" s="9" customFormat="1" ht="19.899999999999999" customHeight="1">
      <c r="B98" s="107"/>
      <c r="C98" s="108"/>
      <c r="D98" s="38" t="s">
        <v>76</v>
      </c>
      <c r="E98" s="39"/>
      <c r="F98" s="39"/>
      <c r="G98" s="39"/>
      <c r="H98" s="39"/>
      <c r="I98" s="39"/>
      <c r="J98" s="109">
        <f>J125</f>
        <v>0</v>
      </c>
    </row>
    <row r="99" spans="2:10" s="8" customFormat="1" ht="24.95" customHeight="1">
      <c r="B99" s="104"/>
      <c r="C99" s="105"/>
      <c r="D99" s="36" t="s">
        <v>77</v>
      </c>
      <c r="E99" s="37"/>
      <c r="F99" s="37"/>
      <c r="G99" s="37"/>
      <c r="H99" s="37"/>
      <c r="I99" s="37"/>
      <c r="J99" s="106">
        <f>J168</f>
        <v>0</v>
      </c>
    </row>
    <row r="100" spans="2:10" s="8" customFormat="1" ht="24.95" customHeight="1">
      <c r="B100" s="104"/>
      <c r="C100" s="105"/>
      <c r="D100" s="36" t="s">
        <v>78</v>
      </c>
      <c r="E100" s="37"/>
      <c r="F100" s="37"/>
      <c r="G100" s="37"/>
      <c r="H100" s="37"/>
      <c r="I100" s="37"/>
      <c r="J100" s="106">
        <f>J171</f>
        <v>0</v>
      </c>
    </row>
    <row r="101" spans="2:10" s="9" customFormat="1" ht="19.899999999999999" customHeight="1">
      <c r="B101" s="107"/>
      <c r="C101" s="108"/>
      <c r="D101" s="38" t="s">
        <v>79</v>
      </c>
      <c r="E101" s="39"/>
      <c r="F101" s="39"/>
      <c r="G101" s="39"/>
      <c r="H101" s="39"/>
      <c r="I101" s="39"/>
      <c r="J101" s="109">
        <f>J172</f>
        <v>0</v>
      </c>
    </row>
    <row r="102" spans="2:10" s="9" customFormat="1" ht="19.899999999999999" customHeight="1">
      <c r="B102" s="107"/>
      <c r="C102" s="108"/>
      <c r="D102" s="38" t="s">
        <v>80</v>
      </c>
      <c r="E102" s="39"/>
      <c r="F102" s="39"/>
      <c r="G102" s="39"/>
      <c r="H102" s="39"/>
      <c r="I102" s="39"/>
      <c r="J102" s="109">
        <f>J175</f>
        <v>0</v>
      </c>
    </row>
    <row r="103" spans="2:10" s="9" customFormat="1" ht="19.899999999999999" customHeight="1">
      <c r="B103" s="107"/>
      <c r="C103" s="108"/>
      <c r="D103" s="38" t="s">
        <v>81</v>
      </c>
      <c r="E103" s="39"/>
      <c r="F103" s="39"/>
      <c r="G103" s="39"/>
      <c r="H103" s="39"/>
      <c r="I103" s="39"/>
      <c r="J103" s="109">
        <f>J177</f>
        <v>0</v>
      </c>
    </row>
    <row r="104" spans="2:10" s="1" customFormat="1" ht="21.75" customHeight="1">
      <c r="B104" s="72"/>
      <c r="C104" s="25"/>
      <c r="D104" s="25"/>
      <c r="E104" s="25"/>
      <c r="F104" s="25"/>
      <c r="G104" s="25"/>
      <c r="H104" s="25"/>
      <c r="I104" s="25"/>
      <c r="J104" s="74"/>
    </row>
    <row r="105" spans="2:10" s="1" customFormat="1" ht="6.95" customHeight="1">
      <c r="B105" s="96"/>
      <c r="C105" s="97"/>
      <c r="D105" s="97"/>
      <c r="E105" s="97"/>
      <c r="F105" s="97"/>
      <c r="G105" s="97"/>
      <c r="H105" s="97"/>
      <c r="I105" s="97"/>
      <c r="J105" s="98"/>
    </row>
    <row r="109" spans="2:10" s="1" customFormat="1" ht="6.95" customHeight="1">
      <c r="B109" s="69"/>
      <c r="C109" s="70"/>
      <c r="D109" s="70"/>
      <c r="E109" s="70"/>
      <c r="F109" s="70"/>
      <c r="G109" s="70"/>
      <c r="H109" s="70"/>
      <c r="I109" s="70"/>
      <c r="J109" s="71"/>
    </row>
    <row r="110" spans="2:10" s="1" customFormat="1" ht="24.95" customHeight="1">
      <c r="B110" s="72"/>
      <c r="C110" s="73" t="s">
        <v>82</v>
      </c>
      <c r="D110" s="25"/>
      <c r="E110" s="25"/>
      <c r="F110" s="25"/>
      <c r="G110" s="25"/>
      <c r="H110" s="25"/>
      <c r="I110" s="25"/>
      <c r="J110" s="74"/>
    </row>
    <row r="111" spans="2:10" s="1" customFormat="1" ht="6.95" customHeight="1">
      <c r="B111" s="72"/>
      <c r="C111" s="25"/>
      <c r="D111" s="25"/>
      <c r="E111" s="25"/>
      <c r="F111" s="25"/>
      <c r="G111" s="25"/>
      <c r="H111" s="25"/>
      <c r="I111" s="25"/>
      <c r="J111" s="74"/>
    </row>
    <row r="112" spans="2:10" s="1" customFormat="1" ht="12" customHeight="1">
      <c r="B112" s="72"/>
      <c r="C112" s="75" t="s">
        <v>11</v>
      </c>
      <c r="D112" s="25"/>
      <c r="E112" s="25"/>
      <c r="F112" s="25"/>
      <c r="G112" s="25"/>
      <c r="H112" s="25"/>
      <c r="I112" s="25"/>
      <c r="J112" s="74"/>
    </row>
    <row r="113" spans="2:53" s="1" customFormat="1" ht="16.5" customHeight="1">
      <c r="B113" s="72"/>
      <c r="C113" s="25"/>
      <c r="D113" s="25"/>
      <c r="E113" s="76" t="str">
        <f>E7</f>
        <v>Uherský Brod Výměna VZT</v>
      </c>
      <c r="F113" s="77"/>
      <c r="G113" s="77"/>
      <c r="H113" s="77"/>
      <c r="I113" s="25"/>
      <c r="J113" s="74"/>
    </row>
    <row r="114" spans="2:53" s="1" customFormat="1" ht="12" customHeight="1">
      <c r="B114" s="72"/>
      <c r="C114" s="75" t="s">
        <v>68</v>
      </c>
      <c r="D114" s="25"/>
      <c r="E114" s="25"/>
      <c r="F114" s="25"/>
      <c r="G114" s="25"/>
      <c r="H114" s="25"/>
      <c r="I114" s="25"/>
      <c r="J114" s="74"/>
    </row>
    <row r="115" spans="2:53" s="1" customFormat="1" ht="16.5" customHeight="1">
      <c r="B115" s="72"/>
      <c r="C115" s="25"/>
      <c r="D115" s="25"/>
      <c r="E115" s="78" t="str">
        <f>E9</f>
        <v>01 - VZT č.1</v>
      </c>
      <c r="F115" s="79"/>
      <c r="G115" s="79"/>
      <c r="H115" s="79"/>
      <c r="I115" s="25"/>
      <c r="J115" s="74"/>
    </row>
    <row r="116" spans="2:53" s="1" customFormat="1" ht="6.95" customHeight="1">
      <c r="B116" s="72"/>
      <c r="C116" s="25"/>
      <c r="D116" s="25"/>
      <c r="E116" s="25"/>
      <c r="F116" s="25"/>
      <c r="G116" s="25"/>
      <c r="H116" s="25"/>
      <c r="I116" s="25"/>
      <c r="J116" s="74"/>
    </row>
    <row r="117" spans="2:53" s="1" customFormat="1" ht="12" customHeight="1">
      <c r="B117" s="72"/>
      <c r="C117" s="75" t="s">
        <v>15</v>
      </c>
      <c r="D117" s="25"/>
      <c r="E117" s="25"/>
      <c r="F117" s="80" t="str">
        <f>F12</f>
        <v xml:space="preserve"> </v>
      </c>
      <c r="G117" s="25"/>
      <c r="H117" s="25"/>
      <c r="I117" s="75" t="s">
        <v>17</v>
      </c>
      <c r="J117" s="81" t="str">
        <f>IF(J12="","",J12)</f>
        <v>11. 5. 2020</v>
      </c>
    </row>
    <row r="118" spans="2:53" s="1" customFormat="1" ht="6.95" customHeight="1">
      <c r="B118" s="72"/>
      <c r="C118" s="25"/>
      <c r="D118" s="25"/>
      <c r="E118" s="25"/>
      <c r="F118" s="25"/>
      <c r="G118" s="25"/>
      <c r="H118" s="25"/>
      <c r="I118" s="25"/>
      <c r="J118" s="74"/>
    </row>
    <row r="119" spans="2:53" s="1" customFormat="1" ht="15.2" customHeight="1">
      <c r="B119" s="72"/>
      <c r="C119" s="75" t="s">
        <v>19</v>
      </c>
      <c r="D119" s="25"/>
      <c r="E119" s="25"/>
      <c r="F119" s="80" t="str">
        <f>E15</f>
        <v xml:space="preserve"> </v>
      </c>
      <c r="G119" s="25"/>
      <c r="H119" s="25"/>
      <c r="I119" s="75" t="s">
        <v>23</v>
      </c>
      <c r="J119" s="82" t="str">
        <f>E21</f>
        <v xml:space="preserve"> </v>
      </c>
    </row>
    <row r="120" spans="2:53" s="1" customFormat="1" ht="15.2" customHeight="1">
      <c r="B120" s="72"/>
      <c r="C120" s="75" t="s">
        <v>22</v>
      </c>
      <c r="D120" s="25"/>
      <c r="E120" s="25"/>
      <c r="F120" s="80" t="str">
        <f>IF(E18="","",E18)</f>
        <v xml:space="preserve"> </v>
      </c>
      <c r="G120" s="25"/>
      <c r="H120" s="25"/>
      <c r="I120" s="75" t="s">
        <v>25</v>
      </c>
      <c r="J120" s="82" t="str">
        <f>E24</f>
        <v xml:space="preserve"> </v>
      </c>
    </row>
    <row r="121" spans="2:53" s="1" customFormat="1" ht="10.35" customHeight="1">
      <c r="B121" s="72"/>
      <c r="C121" s="25"/>
      <c r="D121" s="25"/>
      <c r="E121" s="25"/>
      <c r="F121" s="25"/>
      <c r="G121" s="25"/>
      <c r="H121" s="25"/>
      <c r="I121" s="25"/>
      <c r="J121" s="74"/>
    </row>
    <row r="122" spans="2:53" s="10" customFormat="1" ht="29.25" customHeight="1">
      <c r="B122" s="83"/>
      <c r="C122" s="40" t="s">
        <v>83</v>
      </c>
      <c r="D122" s="41" t="s">
        <v>51</v>
      </c>
      <c r="E122" s="41" t="s">
        <v>47</v>
      </c>
      <c r="F122" s="41" t="s">
        <v>48</v>
      </c>
      <c r="G122" s="41" t="s">
        <v>84</v>
      </c>
      <c r="H122" s="41" t="s">
        <v>85</v>
      </c>
      <c r="I122" s="41" t="s">
        <v>86</v>
      </c>
      <c r="J122" s="84" t="s">
        <v>72</v>
      </c>
    </row>
    <row r="123" spans="2:53" s="1" customFormat="1" ht="22.9" customHeight="1">
      <c r="B123" s="72"/>
      <c r="C123" s="85" t="s">
        <v>87</v>
      </c>
      <c r="D123" s="25"/>
      <c r="E123" s="25"/>
      <c r="F123" s="25"/>
      <c r="G123" s="25"/>
      <c r="H123" s="25"/>
      <c r="I123" s="25"/>
      <c r="J123" s="86">
        <f>AY123</f>
        <v>0</v>
      </c>
      <c r="AH123" s="13" t="s">
        <v>53</v>
      </c>
      <c r="AI123" s="13" t="s">
        <v>74</v>
      </c>
      <c r="AY123" s="42">
        <f>AY124+AY168+AY171</f>
        <v>0</v>
      </c>
    </row>
    <row r="124" spans="2:53" s="11" customFormat="1" ht="25.9" customHeight="1">
      <c r="B124" s="87"/>
      <c r="C124" s="44"/>
      <c r="D124" s="88" t="s">
        <v>53</v>
      </c>
      <c r="E124" s="89" t="s">
        <v>88</v>
      </c>
      <c r="F124" s="89" t="s">
        <v>89</v>
      </c>
      <c r="G124" s="44"/>
      <c r="H124" s="44"/>
      <c r="I124" s="44"/>
      <c r="J124" s="90">
        <f>AY124</f>
        <v>0</v>
      </c>
      <c r="AF124" s="43" t="s">
        <v>63</v>
      </c>
      <c r="AH124" s="45" t="s">
        <v>53</v>
      </c>
      <c r="AI124" s="45" t="s">
        <v>54</v>
      </c>
      <c r="AM124" s="43" t="s">
        <v>90</v>
      </c>
      <c r="AY124" s="46">
        <f>AY125</f>
        <v>0</v>
      </c>
    </row>
    <row r="125" spans="2:53" s="11" customFormat="1" ht="22.9" customHeight="1">
      <c r="B125" s="87"/>
      <c r="C125" s="44"/>
      <c r="D125" s="88" t="s">
        <v>53</v>
      </c>
      <c r="E125" s="91" t="s">
        <v>91</v>
      </c>
      <c r="F125" s="91" t="s">
        <v>92</v>
      </c>
      <c r="G125" s="44"/>
      <c r="H125" s="44"/>
      <c r="I125" s="44"/>
      <c r="J125" s="92">
        <f>AY125</f>
        <v>0</v>
      </c>
      <c r="AF125" s="43" t="s">
        <v>63</v>
      </c>
      <c r="AH125" s="45" t="s">
        <v>53</v>
      </c>
      <c r="AI125" s="45" t="s">
        <v>61</v>
      </c>
      <c r="AM125" s="43" t="s">
        <v>90</v>
      </c>
      <c r="AY125" s="46">
        <f>SUM(AY126:AY167)</f>
        <v>0</v>
      </c>
    </row>
    <row r="126" spans="2:53" s="1" customFormat="1" ht="36" customHeight="1">
      <c r="B126" s="93"/>
      <c r="C126" s="47" t="s">
        <v>93</v>
      </c>
      <c r="D126" s="47" t="s">
        <v>94</v>
      </c>
      <c r="E126" s="48" t="s">
        <v>95</v>
      </c>
      <c r="F126" s="49" t="s">
        <v>96</v>
      </c>
      <c r="G126" s="50" t="s">
        <v>97</v>
      </c>
      <c r="H126" s="51">
        <v>20</v>
      </c>
      <c r="I126" s="171"/>
      <c r="J126" s="94">
        <f t="shared" ref="J126:J167" si="0">ROUND(I126*H126,2)</f>
        <v>0</v>
      </c>
      <c r="AF126" s="52" t="s">
        <v>98</v>
      </c>
      <c r="AH126" s="52" t="s">
        <v>94</v>
      </c>
      <c r="AI126" s="52" t="s">
        <v>63</v>
      </c>
      <c r="AM126" s="13" t="s">
        <v>90</v>
      </c>
      <c r="AS126" s="53" t="e">
        <f>IF(#REF!="základní",J126,0)</f>
        <v>#REF!</v>
      </c>
      <c r="AT126" s="53" t="e">
        <f>IF(#REF!="snížená",J126,0)</f>
        <v>#REF!</v>
      </c>
      <c r="AU126" s="53" t="e">
        <f>IF(#REF!="zákl. přenesená",J126,0)</f>
        <v>#REF!</v>
      </c>
      <c r="AV126" s="53" t="e">
        <f>IF(#REF!="sníž. přenesená",J126,0)</f>
        <v>#REF!</v>
      </c>
      <c r="AW126" s="53" t="e">
        <f>IF(#REF!="nulová",J126,0)</f>
        <v>#REF!</v>
      </c>
      <c r="AX126" s="13" t="s">
        <v>61</v>
      </c>
      <c r="AY126" s="53">
        <f t="shared" ref="AY126:AY167" si="1">ROUND(I126*H126,2)</f>
        <v>0</v>
      </c>
      <c r="AZ126" s="13" t="s">
        <v>98</v>
      </c>
      <c r="BA126" s="52" t="s">
        <v>99</v>
      </c>
    </row>
    <row r="127" spans="2:53" s="1" customFormat="1" ht="24" customHeight="1">
      <c r="B127" s="93"/>
      <c r="C127" s="54" t="s">
        <v>100</v>
      </c>
      <c r="D127" s="54" t="s">
        <v>101</v>
      </c>
      <c r="E127" s="55" t="s">
        <v>102</v>
      </c>
      <c r="F127" s="56" t="s">
        <v>103</v>
      </c>
      <c r="G127" s="57" t="s">
        <v>97</v>
      </c>
      <c r="H127" s="58">
        <v>20</v>
      </c>
      <c r="I127" s="171"/>
      <c r="J127" s="95">
        <f t="shared" si="0"/>
        <v>0</v>
      </c>
      <c r="AF127" s="52" t="s">
        <v>104</v>
      </c>
      <c r="AH127" s="52" t="s">
        <v>101</v>
      </c>
      <c r="AI127" s="52" t="s">
        <v>63</v>
      </c>
      <c r="AM127" s="13" t="s">
        <v>90</v>
      </c>
      <c r="AS127" s="53" t="e">
        <f>IF(#REF!="základní",J127,0)</f>
        <v>#REF!</v>
      </c>
      <c r="AT127" s="53" t="e">
        <f>IF(#REF!="snížená",J127,0)</f>
        <v>#REF!</v>
      </c>
      <c r="AU127" s="53" t="e">
        <f>IF(#REF!="zákl. přenesená",J127,0)</f>
        <v>#REF!</v>
      </c>
      <c r="AV127" s="53" t="e">
        <f>IF(#REF!="sníž. přenesená",J127,0)</f>
        <v>#REF!</v>
      </c>
      <c r="AW127" s="53" t="e">
        <f>IF(#REF!="nulová",J127,0)</f>
        <v>#REF!</v>
      </c>
      <c r="AX127" s="13" t="s">
        <v>61</v>
      </c>
      <c r="AY127" s="53">
        <f t="shared" si="1"/>
        <v>0</v>
      </c>
      <c r="AZ127" s="13" t="s">
        <v>98</v>
      </c>
      <c r="BA127" s="52" t="s">
        <v>105</v>
      </c>
    </row>
    <row r="128" spans="2:53" s="1" customFormat="1" ht="36" customHeight="1">
      <c r="B128" s="93"/>
      <c r="C128" s="47" t="s">
        <v>106</v>
      </c>
      <c r="D128" s="47" t="s">
        <v>94</v>
      </c>
      <c r="E128" s="48" t="s">
        <v>107</v>
      </c>
      <c r="F128" s="49" t="s">
        <v>108</v>
      </c>
      <c r="G128" s="50" t="s">
        <v>97</v>
      </c>
      <c r="H128" s="51">
        <v>20</v>
      </c>
      <c r="I128" s="171"/>
      <c r="J128" s="94">
        <f t="shared" si="0"/>
        <v>0</v>
      </c>
      <c r="AF128" s="52" t="s">
        <v>98</v>
      </c>
      <c r="AH128" s="52" t="s">
        <v>94</v>
      </c>
      <c r="AI128" s="52" t="s">
        <v>63</v>
      </c>
      <c r="AM128" s="13" t="s">
        <v>90</v>
      </c>
      <c r="AS128" s="53" t="e">
        <f>IF(#REF!="základní",J128,0)</f>
        <v>#REF!</v>
      </c>
      <c r="AT128" s="53" t="e">
        <f>IF(#REF!="snížená",J128,0)</f>
        <v>#REF!</v>
      </c>
      <c r="AU128" s="53" t="e">
        <f>IF(#REF!="zákl. přenesená",J128,0)</f>
        <v>#REF!</v>
      </c>
      <c r="AV128" s="53" t="e">
        <f>IF(#REF!="sníž. přenesená",J128,0)</f>
        <v>#REF!</v>
      </c>
      <c r="AW128" s="53" t="e">
        <f>IF(#REF!="nulová",J128,0)</f>
        <v>#REF!</v>
      </c>
      <c r="AX128" s="13" t="s">
        <v>61</v>
      </c>
      <c r="AY128" s="53">
        <f t="shared" si="1"/>
        <v>0</v>
      </c>
      <c r="AZ128" s="13" t="s">
        <v>98</v>
      </c>
      <c r="BA128" s="52" t="s">
        <v>109</v>
      </c>
    </row>
    <row r="129" spans="2:53" s="1" customFormat="1" ht="16.5" customHeight="1">
      <c r="B129" s="93"/>
      <c r="C129" s="54" t="s">
        <v>110</v>
      </c>
      <c r="D129" s="54" t="s">
        <v>101</v>
      </c>
      <c r="E129" s="55" t="s">
        <v>111</v>
      </c>
      <c r="F129" s="56" t="s">
        <v>112</v>
      </c>
      <c r="G129" s="57" t="s">
        <v>97</v>
      </c>
      <c r="H129" s="58">
        <v>20</v>
      </c>
      <c r="I129" s="171"/>
      <c r="J129" s="95">
        <f t="shared" si="0"/>
        <v>0</v>
      </c>
      <c r="AF129" s="52" t="s">
        <v>104</v>
      </c>
      <c r="AH129" s="52" t="s">
        <v>101</v>
      </c>
      <c r="AI129" s="52" t="s">
        <v>63</v>
      </c>
      <c r="AM129" s="13" t="s">
        <v>90</v>
      </c>
      <c r="AS129" s="53" t="e">
        <f>IF(#REF!="základní",J129,0)</f>
        <v>#REF!</v>
      </c>
      <c r="AT129" s="53" t="e">
        <f>IF(#REF!="snížená",J129,0)</f>
        <v>#REF!</v>
      </c>
      <c r="AU129" s="53" t="e">
        <f>IF(#REF!="zákl. přenesená",J129,0)</f>
        <v>#REF!</v>
      </c>
      <c r="AV129" s="53" t="e">
        <f>IF(#REF!="sníž. přenesená",J129,0)</f>
        <v>#REF!</v>
      </c>
      <c r="AW129" s="53" t="e">
        <f>IF(#REF!="nulová",J129,0)</f>
        <v>#REF!</v>
      </c>
      <c r="AX129" s="13" t="s">
        <v>61</v>
      </c>
      <c r="AY129" s="53">
        <f t="shared" si="1"/>
        <v>0</v>
      </c>
      <c r="AZ129" s="13" t="s">
        <v>98</v>
      </c>
      <c r="BA129" s="52" t="s">
        <v>113</v>
      </c>
    </row>
    <row r="130" spans="2:53" s="1" customFormat="1" ht="36" customHeight="1">
      <c r="B130" s="93"/>
      <c r="C130" s="47" t="s">
        <v>114</v>
      </c>
      <c r="D130" s="47" t="s">
        <v>94</v>
      </c>
      <c r="E130" s="48" t="s">
        <v>107</v>
      </c>
      <c r="F130" s="49" t="s">
        <v>108</v>
      </c>
      <c r="G130" s="50" t="s">
        <v>97</v>
      </c>
      <c r="H130" s="51">
        <v>20</v>
      </c>
      <c r="I130" s="171"/>
      <c r="J130" s="94">
        <f t="shared" si="0"/>
        <v>0</v>
      </c>
      <c r="AF130" s="52" t="s">
        <v>98</v>
      </c>
      <c r="AH130" s="52" t="s">
        <v>94</v>
      </c>
      <c r="AI130" s="52" t="s">
        <v>63</v>
      </c>
      <c r="AM130" s="13" t="s">
        <v>90</v>
      </c>
      <c r="AS130" s="53" t="e">
        <f>IF(#REF!="základní",J130,0)</f>
        <v>#REF!</v>
      </c>
      <c r="AT130" s="53" t="e">
        <f>IF(#REF!="snížená",J130,0)</f>
        <v>#REF!</v>
      </c>
      <c r="AU130" s="53" t="e">
        <f>IF(#REF!="zákl. přenesená",J130,0)</f>
        <v>#REF!</v>
      </c>
      <c r="AV130" s="53" t="e">
        <f>IF(#REF!="sníž. přenesená",J130,0)</f>
        <v>#REF!</v>
      </c>
      <c r="AW130" s="53" t="e">
        <f>IF(#REF!="nulová",J130,0)</f>
        <v>#REF!</v>
      </c>
      <c r="AX130" s="13" t="s">
        <v>61</v>
      </c>
      <c r="AY130" s="53">
        <f t="shared" si="1"/>
        <v>0</v>
      </c>
      <c r="AZ130" s="13" t="s">
        <v>98</v>
      </c>
      <c r="BA130" s="52" t="s">
        <v>115</v>
      </c>
    </row>
    <row r="131" spans="2:53" s="1" customFormat="1" ht="16.5" customHeight="1">
      <c r="B131" s="93"/>
      <c r="C131" s="54" t="s">
        <v>116</v>
      </c>
      <c r="D131" s="54" t="s">
        <v>101</v>
      </c>
      <c r="E131" s="55" t="s">
        <v>117</v>
      </c>
      <c r="F131" s="56" t="s">
        <v>118</v>
      </c>
      <c r="G131" s="57" t="s">
        <v>97</v>
      </c>
      <c r="H131" s="58">
        <v>20</v>
      </c>
      <c r="I131" s="171"/>
      <c r="J131" s="95">
        <f t="shared" si="0"/>
        <v>0</v>
      </c>
      <c r="AF131" s="52" t="s">
        <v>104</v>
      </c>
      <c r="AH131" s="52" t="s">
        <v>101</v>
      </c>
      <c r="AI131" s="52" t="s">
        <v>63</v>
      </c>
      <c r="AM131" s="13" t="s">
        <v>90</v>
      </c>
      <c r="AS131" s="53" t="e">
        <f>IF(#REF!="základní",J131,0)</f>
        <v>#REF!</v>
      </c>
      <c r="AT131" s="53" t="e">
        <f>IF(#REF!="snížená",J131,0)</f>
        <v>#REF!</v>
      </c>
      <c r="AU131" s="53" t="e">
        <f>IF(#REF!="zákl. přenesená",J131,0)</f>
        <v>#REF!</v>
      </c>
      <c r="AV131" s="53" t="e">
        <f>IF(#REF!="sníž. přenesená",J131,0)</f>
        <v>#REF!</v>
      </c>
      <c r="AW131" s="53" t="e">
        <f>IF(#REF!="nulová",J131,0)</f>
        <v>#REF!</v>
      </c>
      <c r="AX131" s="13" t="s">
        <v>61</v>
      </c>
      <c r="AY131" s="53">
        <f t="shared" si="1"/>
        <v>0</v>
      </c>
      <c r="AZ131" s="13" t="s">
        <v>98</v>
      </c>
      <c r="BA131" s="52" t="s">
        <v>119</v>
      </c>
    </row>
    <row r="132" spans="2:53" s="1" customFormat="1" ht="48" customHeight="1">
      <c r="B132" s="93"/>
      <c r="C132" s="47" t="s">
        <v>120</v>
      </c>
      <c r="D132" s="47" t="s">
        <v>94</v>
      </c>
      <c r="E132" s="48" t="s">
        <v>121</v>
      </c>
      <c r="F132" s="49" t="s">
        <v>122</v>
      </c>
      <c r="G132" s="50" t="s">
        <v>123</v>
      </c>
      <c r="H132" s="51">
        <v>5</v>
      </c>
      <c r="I132" s="171"/>
      <c r="J132" s="94">
        <f t="shared" si="0"/>
        <v>0</v>
      </c>
      <c r="AF132" s="52" t="s">
        <v>98</v>
      </c>
      <c r="AH132" s="52" t="s">
        <v>94</v>
      </c>
      <c r="AI132" s="52" t="s">
        <v>63</v>
      </c>
      <c r="AM132" s="13" t="s">
        <v>90</v>
      </c>
      <c r="AS132" s="53" t="e">
        <f>IF(#REF!="základní",J132,0)</f>
        <v>#REF!</v>
      </c>
      <c r="AT132" s="53" t="e">
        <f>IF(#REF!="snížená",J132,0)</f>
        <v>#REF!</v>
      </c>
      <c r="AU132" s="53" t="e">
        <f>IF(#REF!="zákl. přenesená",J132,0)</f>
        <v>#REF!</v>
      </c>
      <c r="AV132" s="53" t="e">
        <f>IF(#REF!="sníž. přenesená",J132,0)</f>
        <v>#REF!</v>
      </c>
      <c r="AW132" s="53" t="e">
        <f>IF(#REF!="nulová",J132,0)</f>
        <v>#REF!</v>
      </c>
      <c r="AX132" s="13" t="s">
        <v>61</v>
      </c>
      <c r="AY132" s="53">
        <f t="shared" si="1"/>
        <v>0</v>
      </c>
      <c r="AZ132" s="13" t="s">
        <v>98</v>
      </c>
      <c r="BA132" s="52" t="s">
        <v>124</v>
      </c>
    </row>
    <row r="133" spans="2:53" s="1" customFormat="1" ht="24" customHeight="1">
      <c r="B133" s="93"/>
      <c r="C133" s="54" t="s">
        <v>125</v>
      </c>
      <c r="D133" s="54" t="s">
        <v>101</v>
      </c>
      <c r="E133" s="55" t="s">
        <v>126</v>
      </c>
      <c r="F133" s="56" t="s">
        <v>127</v>
      </c>
      <c r="G133" s="57" t="s">
        <v>123</v>
      </c>
      <c r="H133" s="58">
        <v>5</v>
      </c>
      <c r="I133" s="171"/>
      <c r="J133" s="95">
        <f t="shared" si="0"/>
        <v>0</v>
      </c>
      <c r="AF133" s="52" t="s">
        <v>104</v>
      </c>
      <c r="AH133" s="52" t="s">
        <v>101</v>
      </c>
      <c r="AI133" s="52" t="s">
        <v>63</v>
      </c>
      <c r="AM133" s="13" t="s">
        <v>90</v>
      </c>
      <c r="AS133" s="53" t="e">
        <f>IF(#REF!="základní",J133,0)</f>
        <v>#REF!</v>
      </c>
      <c r="AT133" s="53" t="e">
        <f>IF(#REF!="snížená",J133,0)</f>
        <v>#REF!</v>
      </c>
      <c r="AU133" s="53" t="e">
        <f>IF(#REF!="zákl. přenesená",J133,0)</f>
        <v>#REF!</v>
      </c>
      <c r="AV133" s="53" t="e">
        <f>IF(#REF!="sníž. přenesená",J133,0)</f>
        <v>#REF!</v>
      </c>
      <c r="AW133" s="53" t="e">
        <f>IF(#REF!="nulová",J133,0)</f>
        <v>#REF!</v>
      </c>
      <c r="AX133" s="13" t="s">
        <v>61</v>
      </c>
      <c r="AY133" s="53">
        <f t="shared" si="1"/>
        <v>0</v>
      </c>
      <c r="AZ133" s="13" t="s">
        <v>98</v>
      </c>
      <c r="BA133" s="52" t="s">
        <v>128</v>
      </c>
    </row>
    <row r="134" spans="2:53" s="1" customFormat="1" ht="36" customHeight="1">
      <c r="B134" s="93"/>
      <c r="C134" s="47" t="s">
        <v>129</v>
      </c>
      <c r="D134" s="47" t="s">
        <v>94</v>
      </c>
      <c r="E134" s="48" t="s">
        <v>130</v>
      </c>
      <c r="F134" s="49" t="s">
        <v>131</v>
      </c>
      <c r="G134" s="50" t="s">
        <v>97</v>
      </c>
      <c r="H134" s="51">
        <v>30</v>
      </c>
      <c r="I134" s="171"/>
      <c r="J134" s="94">
        <f t="shared" si="0"/>
        <v>0</v>
      </c>
      <c r="AF134" s="52" t="s">
        <v>98</v>
      </c>
      <c r="AH134" s="52" t="s">
        <v>94</v>
      </c>
      <c r="AI134" s="52" t="s">
        <v>63</v>
      </c>
      <c r="AM134" s="13" t="s">
        <v>90</v>
      </c>
      <c r="AS134" s="53" t="e">
        <f>IF(#REF!="základní",J134,0)</f>
        <v>#REF!</v>
      </c>
      <c r="AT134" s="53" t="e">
        <f>IF(#REF!="snížená",J134,0)</f>
        <v>#REF!</v>
      </c>
      <c r="AU134" s="53" t="e">
        <f>IF(#REF!="zákl. přenesená",J134,0)</f>
        <v>#REF!</v>
      </c>
      <c r="AV134" s="53" t="e">
        <f>IF(#REF!="sníž. přenesená",J134,0)</f>
        <v>#REF!</v>
      </c>
      <c r="AW134" s="53" t="e">
        <f>IF(#REF!="nulová",J134,0)</f>
        <v>#REF!</v>
      </c>
      <c r="AX134" s="13" t="s">
        <v>61</v>
      </c>
      <c r="AY134" s="53">
        <f t="shared" si="1"/>
        <v>0</v>
      </c>
      <c r="AZ134" s="13" t="s">
        <v>98</v>
      </c>
      <c r="BA134" s="52" t="s">
        <v>132</v>
      </c>
    </row>
    <row r="135" spans="2:53" s="1" customFormat="1" ht="16.5" customHeight="1">
      <c r="B135" s="93"/>
      <c r="C135" s="54" t="s">
        <v>133</v>
      </c>
      <c r="D135" s="54" t="s">
        <v>101</v>
      </c>
      <c r="E135" s="55" t="s">
        <v>134</v>
      </c>
      <c r="F135" s="56" t="s">
        <v>135</v>
      </c>
      <c r="G135" s="57" t="s">
        <v>97</v>
      </c>
      <c r="H135" s="58">
        <v>30</v>
      </c>
      <c r="I135" s="171"/>
      <c r="J135" s="95">
        <f t="shared" si="0"/>
        <v>0</v>
      </c>
      <c r="AF135" s="52" t="s">
        <v>104</v>
      </c>
      <c r="AH135" s="52" t="s">
        <v>101</v>
      </c>
      <c r="AI135" s="52" t="s">
        <v>63</v>
      </c>
      <c r="AM135" s="13" t="s">
        <v>90</v>
      </c>
      <c r="AS135" s="53" t="e">
        <f>IF(#REF!="základní",J135,0)</f>
        <v>#REF!</v>
      </c>
      <c r="AT135" s="53" t="e">
        <f>IF(#REF!="snížená",J135,0)</f>
        <v>#REF!</v>
      </c>
      <c r="AU135" s="53" t="e">
        <f>IF(#REF!="zákl. přenesená",J135,0)</f>
        <v>#REF!</v>
      </c>
      <c r="AV135" s="53" t="e">
        <f>IF(#REF!="sníž. přenesená",J135,0)</f>
        <v>#REF!</v>
      </c>
      <c r="AW135" s="53" t="e">
        <f>IF(#REF!="nulová",J135,0)</f>
        <v>#REF!</v>
      </c>
      <c r="AX135" s="13" t="s">
        <v>61</v>
      </c>
      <c r="AY135" s="53">
        <f t="shared" si="1"/>
        <v>0</v>
      </c>
      <c r="AZ135" s="13" t="s">
        <v>98</v>
      </c>
      <c r="BA135" s="52" t="s">
        <v>136</v>
      </c>
    </row>
    <row r="136" spans="2:53" s="1" customFormat="1" ht="36" customHeight="1">
      <c r="B136" s="93"/>
      <c r="C136" s="47" t="s">
        <v>137</v>
      </c>
      <c r="D136" s="47" t="s">
        <v>94</v>
      </c>
      <c r="E136" s="48" t="s">
        <v>130</v>
      </c>
      <c r="F136" s="49" t="s">
        <v>131</v>
      </c>
      <c r="G136" s="50" t="s">
        <v>97</v>
      </c>
      <c r="H136" s="51">
        <v>50</v>
      </c>
      <c r="I136" s="171"/>
      <c r="J136" s="94">
        <f t="shared" si="0"/>
        <v>0</v>
      </c>
      <c r="AF136" s="52" t="s">
        <v>98</v>
      </c>
      <c r="AH136" s="52" t="s">
        <v>94</v>
      </c>
      <c r="AI136" s="52" t="s">
        <v>63</v>
      </c>
      <c r="AM136" s="13" t="s">
        <v>90</v>
      </c>
      <c r="AS136" s="53" t="e">
        <f>IF(#REF!="základní",J136,0)</f>
        <v>#REF!</v>
      </c>
      <c r="AT136" s="53" t="e">
        <f>IF(#REF!="snížená",J136,0)</f>
        <v>#REF!</v>
      </c>
      <c r="AU136" s="53" t="e">
        <f>IF(#REF!="zákl. přenesená",J136,0)</f>
        <v>#REF!</v>
      </c>
      <c r="AV136" s="53" t="e">
        <f>IF(#REF!="sníž. přenesená",J136,0)</f>
        <v>#REF!</v>
      </c>
      <c r="AW136" s="53" t="e">
        <f>IF(#REF!="nulová",J136,0)</f>
        <v>#REF!</v>
      </c>
      <c r="AX136" s="13" t="s">
        <v>61</v>
      </c>
      <c r="AY136" s="53">
        <f t="shared" si="1"/>
        <v>0</v>
      </c>
      <c r="AZ136" s="13" t="s">
        <v>98</v>
      </c>
      <c r="BA136" s="52" t="s">
        <v>138</v>
      </c>
    </row>
    <row r="137" spans="2:53" s="1" customFormat="1" ht="16.5" customHeight="1">
      <c r="B137" s="93"/>
      <c r="C137" s="54" t="s">
        <v>139</v>
      </c>
      <c r="D137" s="54" t="s">
        <v>101</v>
      </c>
      <c r="E137" s="55" t="s">
        <v>140</v>
      </c>
      <c r="F137" s="56" t="s">
        <v>141</v>
      </c>
      <c r="G137" s="57" t="s">
        <v>97</v>
      </c>
      <c r="H137" s="58">
        <v>50</v>
      </c>
      <c r="I137" s="171"/>
      <c r="J137" s="95">
        <f t="shared" si="0"/>
        <v>0</v>
      </c>
      <c r="AF137" s="52" t="s">
        <v>104</v>
      </c>
      <c r="AH137" s="52" t="s">
        <v>101</v>
      </c>
      <c r="AI137" s="52" t="s">
        <v>63</v>
      </c>
      <c r="AM137" s="13" t="s">
        <v>90</v>
      </c>
      <c r="AS137" s="53" t="e">
        <f>IF(#REF!="základní",J137,0)</f>
        <v>#REF!</v>
      </c>
      <c r="AT137" s="53" t="e">
        <f>IF(#REF!="snížená",J137,0)</f>
        <v>#REF!</v>
      </c>
      <c r="AU137" s="53" t="e">
        <f>IF(#REF!="zákl. přenesená",J137,0)</f>
        <v>#REF!</v>
      </c>
      <c r="AV137" s="53" t="e">
        <f>IF(#REF!="sníž. přenesená",J137,0)</f>
        <v>#REF!</v>
      </c>
      <c r="AW137" s="53" t="e">
        <f>IF(#REF!="nulová",J137,0)</f>
        <v>#REF!</v>
      </c>
      <c r="AX137" s="13" t="s">
        <v>61</v>
      </c>
      <c r="AY137" s="53">
        <f t="shared" si="1"/>
        <v>0</v>
      </c>
      <c r="AZ137" s="13" t="s">
        <v>98</v>
      </c>
      <c r="BA137" s="52" t="s">
        <v>142</v>
      </c>
    </row>
    <row r="138" spans="2:53" s="1" customFormat="1" ht="36" customHeight="1">
      <c r="B138" s="93"/>
      <c r="C138" s="47" t="s">
        <v>143</v>
      </c>
      <c r="D138" s="47" t="s">
        <v>94</v>
      </c>
      <c r="E138" s="48" t="s">
        <v>144</v>
      </c>
      <c r="F138" s="49" t="s">
        <v>145</v>
      </c>
      <c r="G138" s="50" t="s">
        <v>97</v>
      </c>
      <c r="H138" s="51">
        <v>25</v>
      </c>
      <c r="I138" s="171"/>
      <c r="J138" s="94">
        <f t="shared" si="0"/>
        <v>0</v>
      </c>
      <c r="AF138" s="52" t="s">
        <v>98</v>
      </c>
      <c r="AH138" s="52" t="s">
        <v>94</v>
      </c>
      <c r="AI138" s="52" t="s">
        <v>63</v>
      </c>
      <c r="AM138" s="13" t="s">
        <v>90</v>
      </c>
      <c r="AS138" s="53" t="e">
        <f>IF(#REF!="základní",J138,0)</f>
        <v>#REF!</v>
      </c>
      <c r="AT138" s="53" t="e">
        <f>IF(#REF!="snížená",J138,0)</f>
        <v>#REF!</v>
      </c>
      <c r="AU138" s="53" t="e">
        <f>IF(#REF!="zákl. přenesená",J138,0)</f>
        <v>#REF!</v>
      </c>
      <c r="AV138" s="53" t="e">
        <f>IF(#REF!="sníž. přenesená",J138,0)</f>
        <v>#REF!</v>
      </c>
      <c r="AW138" s="53" t="e">
        <f>IF(#REF!="nulová",J138,0)</f>
        <v>#REF!</v>
      </c>
      <c r="AX138" s="13" t="s">
        <v>61</v>
      </c>
      <c r="AY138" s="53">
        <f t="shared" si="1"/>
        <v>0</v>
      </c>
      <c r="AZ138" s="13" t="s">
        <v>98</v>
      </c>
      <c r="BA138" s="52" t="s">
        <v>146</v>
      </c>
    </row>
    <row r="139" spans="2:53" s="1" customFormat="1" ht="16.5" customHeight="1">
      <c r="B139" s="93"/>
      <c r="C139" s="54" t="s">
        <v>147</v>
      </c>
      <c r="D139" s="54" t="s">
        <v>101</v>
      </c>
      <c r="E139" s="55" t="s">
        <v>148</v>
      </c>
      <c r="F139" s="56" t="s">
        <v>149</v>
      </c>
      <c r="G139" s="57" t="s">
        <v>97</v>
      </c>
      <c r="H139" s="58">
        <v>25</v>
      </c>
      <c r="I139" s="171"/>
      <c r="J139" s="95">
        <f t="shared" si="0"/>
        <v>0</v>
      </c>
      <c r="AF139" s="52" t="s">
        <v>104</v>
      </c>
      <c r="AH139" s="52" t="s">
        <v>101</v>
      </c>
      <c r="AI139" s="52" t="s">
        <v>63</v>
      </c>
      <c r="AM139" s="13" t="s">
        <v>90</v>
      </c>
      <c r="AS139" s="53" t="e">
        <f>IF(#REF!="základní",J139,0)</f>
        <v>#REF!</v>
      </c>
      <c r="AT139" s="53" t="e">
        <f>IF(#REF!="snížená",J139,0)</f>
        <v>#REF!</v>
      </c>
      <c r="AU139" s="53" t="e">
        <f>IF(#REF!="zákl. přenesená",J139,0)</f>
        <v>#REF!</v>
      </c>
      <c r="AV139" s="53" t="e">
        <f>IF(#REF!="sníž. přenesená",J139,0)</f>
        <v>#REF!</v>
      </c>
      <c r="AW139" s="53" t="e">
        <f>IF(#REF!="nulová",J139,0)</f>
        <v>#REF!</v>
      </c>
      <c r="AX139" s="13" t="s">
        <v>61</v>
      </c>
      <c r="AY139" s="53">
        <f t="shared" si="1"/>
        <v>0</v>
      </c>
      <c r="AZ139" s="13" t="s">
        <v>98</v>
      </c>
      <c r="BA139" s="52" t="s">
        <v>150</v>
      </c>
    </row>
    <row r="140" spans="2:53" s="1" customFormat="1" ht="36" customHeight="1">
      <c r="B140" s="93"/>
      <c r="C140" s="47" t="s">
        <v>151</v>
      </c>
      <c r="D140" s="47" t="s">
        <v>94</v>
      </c>
      <c r="E140" s="48" t="s">
        <v>152</v>
      </c>
      <c r="F140" s="49" t="s">
        <v>153</v>
      </c>
      <c r="G140" s="50" t="s">
        <v>97</v>
      </c>
      <c r="H140" s="51">
        <v>30</v>
      </c>
      <c r="I140" s="171"/>
      <c r="J140" s="94">
        <f t="shared" si="0"/>
        <v>0</v>
      </c>
      <c r="AF140" s="52" t="s">
        <v>98</v>
      </c>
      <c r="AH140" s="52" t="s">
        <v>94</v>
      </c>
      <c r="AI140" s="52" t="s">
        <v>63</v>
      </c>
      <c r="AM140" s="13" t="s">
        <v>90</v>
      </c>
      <c r="AS140" s="53" t="e">
        <f>IF(#REF!="základní",J140,0)</f>
        <v>#REF!</v>
      </c>
      <c r="AT140" s="53" t="e">
        <f>IF(#REF!="snížená",J140,0)</f>
        <v>#REF!</v>
      </c>
      <c r="AU140" s="53" t="e">
        <f>IF(#REF!="zákl. přenesená",J140,0)</f>
        <v>#REF!</v>
      </c>
      <c r="AV140" s="53" t="e">
        <f>IF(#REF!="sníž. přenesená",J140,0)</f>
        <v>#REF!</v>
      </c>
      <c r="AW140" s="53" t="e">
        <f>IF(#REF!="nulová",J140,0)</f>
        <v>#REF!</v>
      </c>
      <c r="AX140" s="13" t="s">
        <v>61</v>
      </c>
      <c r="AY140" s="53">
        <f t="shared" si="1"/>
        <v>0</v>
      </c>
      <c r="AZ140" s="13" t="s">
        <v>98</v>
      </c>
      <c r="BA140" s="52" t="s">
        <v>154</v>
      </c>
    </row>
    <row r="141" spans="2:53" s="1" customFormat="1" ht="16.5" customHeight="1">
      <c r="B141" s="93"/>
      <c r="C141" s="54" t="s">
        <v>155</v>
      </c>
      <c r="D141" s="54" t="s">
        <v>101</v>
      </c>
      <c r="E141" s="55" t="s">
        <v>156</v>
      </c>
      <c r="F141" s="56" t="s">
        <v>157</v>
      </c>
      <c r="G141" s="57" t="s">
        <v>97</v>
      </c>
      <c r="H141" s="58">
        <v>30</v>
      </c>
      <c r="I141" s="171"/>
      <c r="J141" s="95">
        <f t="shared" si="0"/>
        <v>0</v>
      </c>
      <c r="AF141" s="52" t="s">
        <v>104</v>
      </c>
      <c r="AH141" s="52" t="s">
        <v>101</v>
      </c>
      <c r="AI141" s="52" t="s">
        <v>63</v>
      </c>
      <c r="AM141" s="13" t="s">
        <v>90</v>
      </c>
      <c r="AS141" s="53" t="e">
        <f>IF(#REF!="základní",J141,0)</f>
        <v>#REF!</v>
      </c>
      <c r="AT141" s="53" t="e">
        <f>IF(#REF!="snížená",J141,0)</f>
        <v>#REF!</v>
      </c>
      <c r="AU141" s="53" t="e">
        <f>IF(#REF!="zákl. přenesená",J141,0)</f>
        <v>#REF!</v>
      </c>
      <c r="AV141" s="53" t="e">
        <f>IF(#REF!="sníž. přenesená",J141,0)</f>
        <v>#REF!</v>
      </c>
      <c r="AW141" s="53" t="e">
        <f>IF(#REF!="nulová",J141,0)</f>
        <v>#REF!</v>
      </c>
      <c r="AX141" s="13" t="s">
        <v>61</v>
      </c>
      <c r="AY141" s="53">
        <f t="shared" si="1"/>
        <v>0</v>
      </c>
      <c r="AZ141" s="13" t="s">
        <v>98</v>
      </c>
      <c r="BA141" s="52" t="s">
        <v>158</v>
      </c>
    </row>
    <row r="142" spans="2:53" s="1" customFormat="1" ht="36" customHeight="1">
      <c r="B142" s="93"/>
      <c r="C142" s="47" t="s">
        <v>159</v>
      </c>
      <c r="D142" s="47" t="s">
        <v>94</v>
      </c>
      <c r="E142" s="48" t="s">
        <v>160</v>
      </c>
      <c r="F142" s="49" t="s">
        <v>161</v>
      </c>
      <c r="G142" s="50" t="s">
        <v>97</v>
      </c>
      <c r="H142" s="51">
        <v>30</v>
      </c>
      <c r="I142" s="171"/>
      <c r="J142" s="94">
        <f t="shared" si="0"/>
        <v>0</v>
      </c>
      <c r="AF142" s="52" t="s">
        <v>98</v>
      </c>
      <c r="AH142" s="52" t="s">
        <v>94</v>
      </c>
      <c r="AI142" s="52" t="s">
        <v>63</v>
      </c>
      <c r="AM142" s="13" t="s">
        <v>90</v>
      </c>
      <c r="AS142" s="53" t="e">
        <f>IF(#REF!="základní",J142,0)</f>
        <v>#REF!</v>
      </c>
      <c r="AT142" s="53" t="e">
        <f>IF(#REF!="snížená",J142,0)</f>
        <v>#REF!</v>
      </c>
      <c r="AU142" s="53" t="e">
        <f>IF(#REF!="zákl. přenesená",J142,0)</f>
        <v>#REF!</v>
      </c>
      <c r="AV142" s="53" t="e">
        <f>IF(#REF!="sníž. přenesená",J142,0)</f>
        <v>#REF!</v>
      </c>
      <c r="AW142" s="53" t="e">
        <f>IF(#REF!="nulová",J142,0)</f>
        <v>#REF!</v>
      </c>
      <c r="AX142" s="13" t="s">
        <v>61</v>
      </c>
      <c r="AY142" s="53">
        <f t="shared" si="1"/>
        <v>0</v>
      </c>
      <c r="AZ142" s="13" t="s">
        <v>98</v>
      </c>
      <c r="BA142" s="52" t="s">
        <v>162</v>
      </c>
    </row>
    <row r="143" spans="2:53" s="1" customFormat="1" ht="16.5" customHeight="1">
      <c r="B143" s="93"/>
      <c r="C143" s="54" t="s">
        <v>163</v>
      </c>
      <c r="D143" s="54" t="s">
        <v>101</v>
      </c>
      <c r="E143" s="55" t="s">
        <v>164</v>
      </c>
      <c r="F143" s="56" t="s">
        <v>165</v>
      </c>
      <c r="G143" s="57" t="s">
        <v>97</v>
      </c>
      <c r="H143" s="58">
        <v>30</v>
      </c>
      <c r="I143" s="171"/>
      <c r="J143" s="95">
        <f t="shared" si="0"/>
        <v>0</v>
      </c>
      <c r="AF143" s="52" t="s">
        <v>104</v>
      </c>
      <c r="AH143" s="52" t="s">
        <v>101</v>
      </c>
      <c r="AI143" s="52" t="s">
        <v>63</v>
      </c>
      <c r="AM143" s="13" t="s">
        <v>90</v>
      </c>
      <c r="AS143" s="53" t="e">
        <f>IF(#REF!="základní",J143,0)</f>
        <v>#REF!</v>
      </c>
      <c r="AT143" s="53" t="e">
        <f>IF(#REF!="snížená",J143,0)</f>
        <v>#REF!</v>
      </c>
      <c r="AU143" s="53" t="e">
        <f>IF(#REF!="zákl. přenesená",J143,0)</f>
        <v>#REF!</v>
      </c>
      <c r="AV143" s="53" t="e">
        <f>IF(#REF!="sníž. přenesená",J143,0)</f>
        <v>#REF!</v>
      </c>
      <c r="AW143" s="53" t="e">
        <f>IF(#REF!="nulová",J143,0)</f>
        <v>#REF!</v>
      </c>
      <c r="AX143" s="13" t="s">
        <v>61</v>
      </c>
      <c r="AY143" s="53">
        <f t="shared" si="1"/>
        <v>0</v>
      </c>
      <c r="AZ143" s="13" t="s">
        <v>98</v>
      </c>
      <c r="BA143" s="52" t="s">
        <v>166</v>
      </c>
    </row>
    <row r="144" spans="2:53" s="1" customFormat="1" ht="36" customHeight="1">
      <c r="B144" s="93"/>
      <c r="C144" s="47" t="s">
        <v>167</v>
      </c>
      <c r="D144" s="47" t="s">
        <v>94</v>
      </c>
      <c r="E144" s="48" t="s">
        <v>160</v>
      </c>
      <c r="F144" s="49" t="s">
        <v>161</v>
      </c>
      <c r="G144" s="50" t="s">
        <v>97</v>
      </c>
      <c r="H144" s="51">
        <v>40</v>
      </c>
      <c r="I144" s="171"/>
      <c r="J144" s="94">
        <f t="shared" si="0"/>
        <v>0</v>
      </c>
      <c r="AF144" s="52" t="s">
        <v>98</v>
      </c>
      <c r="AH144" s="52" t="s">
        <v>94</v>
      </c>
      <c r="AI144" s="52" t="s">
        <v>63</v>
      </c>
      <c r="AM144" s="13" t="s">
        <v>90</v>
      </c>
      <c r="AS144" s="53" t="e">
        <f>IF(#REF!="základní",J144,0)</f>
        <v>#REF!</v>
      </c>
      <c r="AT144" s="53" t="e">
        <f>IF(#REF!="snížená",J144,0)</f>
        <v>#REF!</v>
      </c>
      <c r="AU144" s="53" t="e">
        <f>IF(#REF!="zákl. přenesená",J144,0)</f>
        <v>#REF!</v>
      </c>
      <c r="AV144" s="53" t="e">
        <f>IF(#REF!="sníž. přenesená",J144,0)</f>
        <v>#REF!</v>
      </c>
      <c r="AW144" s="53" t="e">
        <f>IF(#REF!="nulová",J144,0)</f>
        <v>#REF!</v>
      </c>
      <c r="AX144" s="13" t="s">
        <v>61</v>
      </c>
      <c r="AY144" s="53">
        <f t="shared" si="1"/>
        <v>0</v>
      </c>
      <c r="AZ144" s="13" t="s">
        <v>98</v>
      </c>
      <c r="BA144" s="52" t="s">
        <v>168</v>
      </c>
    </row>
    <row r="145" spans="2:53" s="1" customFormat="1" ht="16.5" customHeight="1">
      <c r="B145" s="93"/>
      <c r="C145" s="54" t="s">
        <v>169</v>
      </c>
      <c r="D145" s="54" t="s">
        <v>101</v>
      </c>
      <c r="E145" s="55" t="s">
        <v>170</v>
      </c>
      <c r="F145" s="56" t="s">
        <v>171</v>
      </c>
      <c r="G145" s="57" t="s">
        <v>97</v>
      </c>
      <c r="H145" s="58">
        <v>40</v>
      </c>
      <c r="I145" s="171"/>
      <c r="J145" s="95">
        <f t="shared" si="0"/>
        <v>0</v>
      </c>
      <c r="AF145" s="52" t="s">
        <v>104</v>
      </c>
      <c r="AH145" s="52" t="s">
        <v>101</v>
      </c>
      <c r="AI145" s="52" t="s">
        <v>63</v>
      </c>
      <c r="AM145" s="13" t="s">
        <v>90</v>
      </c>
      <c r="AS145" s="53" t="e">
        <f>IF(#REF!="základní",J145,0)</f>
        <v>#REF!</v>
      </c>
      <c r="AT145" s="53" t="e">
        <f>IF(#REF!="snížená",J145,0)</f>
        <v>#REF!</v>
      </c>
      <c r="AU145" s="53" t="e">
        <f>IF(#REF!="zákl. přenesená",J145,0)</f>
        <v>#REF!</v>
      </c>
      <c r="AV145" s="53" t="e">
        <f>IF(#REF!="sníž. přenesená",J145,0)</f>
        <v>#REF!</v>
      </c>
      <c r="AW145" s="53" t="e">
        <f>IF(#REF!="nulová",J145,0)</f>
        <v>#REF!</v>
      </c>
      <c r="AX145" s="13" t="s">
        <v>61</v>
      </c>
      <c r="AY145" s="53">
        <f t="shared" si="1"/>
        <v>0</v>
      </c>
      <c r="AZ145" s="13" t="s">
        <v>98</v>
      </c>
      <c r="BA145" s="52" t="s">
        <v>172</v>
      </c>
    </row>
    <row r="146" spans="2:53" s="1" customFormat="1" ht="48" customHeight="1">
      <c r="B146" s="93"/>
      <c r="C146" s="47" t="s">
        <v>173</v>
      </c>
      <c r="D146" s="47" t="s">
        <v>94</v>
      </c>
      <c r="E146" s="48" t="s">
        <v>174</v>
      </c>
      <c r="F146" s="49" t="s">
        <v>175</v>
      </c>
      <c r="G146" s="50" t="s">
        <v>97</v>
      </c>
      <c r="H146" s="51">
        <v>40</v>
      </c>
      <c r="I146" s="171"/>
      <c r="J146" s="94">
        <f t="shared" si="0"/>
        <v>0</v>
      </c>
      <c r="AF146" s="52" t="s">
        <v>98</v>
      </c>
      <c r="AH146" s="52" t="s">
        <v>94</v>
      </c>
      <c r="AI146" s="52" t="s">
        <v>63</v>
      </c>
      <c r="AM146" s="13" t="s">
        <v>90</v>
      </c>
      <c r="AS146" s="53" t="e">
        <f>IF(#REF!="základní",J146,0)</f>
        <v>#REF!</v>
      </c>
      <c r="AT146" s="53" t="e">
        <f>IF(#REF!="snížená",J146,0)</f>
        <v>#REF!</v>
      </c>
      <c r="AU146" s="53" t="e">
        <f>IF(#REF!="zákl. přenesená",J146,0)</f>
        <v>#REF!</v>
      </c>
      <c r="AV146" s="53" t="e">
        <f>IF(#REF!="sníž. přenesená",J146,0)</f>
        <v>#REF!</v>
      </c>
      <c r="AW146" s="53" t="e">
        <f>IF(#REF!="nulová",J146,0)</f>
        <v>#REF!</v>
      </c>
      <c r="AX146" s="13" t="s">
        <v>61</v>
      </c>
      <c r="AY146" s="53">
        <f t="shared" si="1"/>
        <v>0</v>
      </c>
      <c r="AZ146" s="13" t="s">
        <v>98</v>
      </c>
      <c r="BA146" s="52" t="s">
        <v>176</v>
      </c>
    </row>
    <row r="147" spans="2:53" s="1" customFormat="1" ht="16.5" customHeight="1">
      <c r="B147" s="93"/>
      <c r="C147" s="54" t="s">
        <v>177</v>
      </c>
      <c r="D147" s="54" t="s">
        <v>101</v>
      </c>
      <c r="E147" s="55" t="s">
        <v>178</v>
      </c>
      <c r="F147" s="56" t="s">
        <v>179</v>
      </c>
      <c r="G147" s="57" t="s">
        <v>97</v>
      </c>
      <c r="H147" s="58">
        <v>40</v>
      </c>
      <c r="I147" s="171"/>
      <c r="J147" s="95">
        <f t="shared" si="0"/>
        <v>0</v>
      </c>
      <c r="AF147" s="52" t="s">
        <v>104</v>
      </c>
      <c r="AH147" s="52" t="s">
        <v>101</v>
      </c>
      <c r="AI147" s="52" t="s">
        <v>63</v>
      </c>
      <c r="AM147" s="13" t="s">
        <v>90</v>
      </c>
      <c r="AS147" s="53" t="e">
        <f>IF(#REF!="základní",J147,0)</f>
        <v>#REF!</v>
      </c>
      <c r="AT147" s="53" t="e">
        <f>IF(#REF!="snížená",J147,0)</f>
        <v>#REF!</v>
      </c>
      <c r="AU147" s="53" t="e">
        <f>IF(#REF!="zákl. přenesená",J147,0)</f>
        <v>#REF!</v>
      </c>
      <c r="AV147" s="53" t="e">
        <f>IF(#REF!="sníž. přenesená",J147,0)</f>
        <v>#REF!</v>
      </c>
      <c r="AW147" s="53" t="e">
        <f>IF(#REF!="nulová",J147,0)</f>
        <v>#REF!</v>
      </c>
      <c r="AX147" s="13" t="s">
        <v>61</v>
      </c>
      <c r="AY147" s="53">
        <f t="shared" si="1"/>
        <v>0</v>
      </c>
      <c r="AZ147" s="13" t="s">
        <v>98</v>
      </c>
      <c r="BA147" s="52" t="s">
        <v>180</v>
      </c>
    </row>
    <row r="148" spans="2:53" s="1" customFormat="1" ht="24" customHeight="1">
      <c r="B148" s="93"/>
      <c r="C148" s="47" t="s">
        <v>181</v>
      </c>
      <c r="D148" s="47" t="s">
        <v>94</v>
      </c>
      <c r="E148" s="48" t="s">
        <v>182</v>
      </c>
      <c r="F148" s="49" t="s">
        <v>183</v>
      </c>
      <c r="G148" s="50" t="s">
        <v>184</v>
      </c>
      <c r="H148" s="51">
        <v>1</v>
      </c>
      <c r="I148" s="171"/>
      <c r="J148" s="94">
        <f t="shared" si="0"/>
        <v>0</v>
      </c>
      <c r="AF148" s="52" t="s">
        <v>98</v>
      </c>
      <c r="AH148" s="52" t="s">
        <v>94</v>
      </c>
      <c r="AI148" s="52" t="s">
        <v>63</v>
      </c>
      <c r="AM148" s="13" t="s">
        <v>90</v>
      </c>
      <c r="AS148" s="53" t="e">
        <f>IF(#REF!="základní",J148,0)</f>
        <v>#REF!</v>
      </c>
      <c r="AT148" s="53" t="e">
        <f>IF(#REF!="snížená",J148,0)</f>
        <v>#REF!</v>
      </c>
      <c r="AU148" s="53" t="e">
        <f>IF(#REF!="zákl. přenesená",J148,0)</f>
        <v>#REF!</v>
      </c>
      <c r="AV148" s="53" t="e">
        <f>IF(#REF!="sníž. přenesená",J148,0)</f>
        <v>#REF!</v>
      </c>
      <c r="AW148" s="53" t="e">
        <f>IF(#REF!="nulová",J148,0)</f>
        <v>#REF!</v>
      </c>
      <c r="AX148" s="13" t="s">
        <v>61</v>
      </c>
      <c r="AY148" s="53">
        <f t="shared" si="1"/>
        <v>0</v>
      </c>
      <c r="AZ148" s="13" t="s">
        <v>98</v>
      </c>
      <c r="BA148" s="52" t="s">
        <v>185</v>
      </c>
    </row>
    <row r="149" spans="2:53" s="1" customFormat="1" ht="24" customHeight="1">
      <c r="B149" s="93"/>
      <c r="C149" s="47" t="s">
        <v>186</v>
      </c>
      <c r="D149" s="47" t="s">
        <v>94</v>
      </c>
      <c r="E149" s="48" t="s">
        <v>187</v>
      </c>
      <c r="F149" s="49" t="s">
        <v>188</v>
      </c>
      <c r="G149" s="50" t="s">
        <v>123</v>
      </c>
      <c r="H149" s="51">
        <v>6</v>
      </c>
      <c r="I149" s="171"/>
      <c r="J149" s="94">
        <f t="shared" si="0"/>
        <v>0</v>
      </c>
      <c r="AF149" s="52" t="s">
        <v>189</v>
      </c>
      <c r="AH149" s="52" t="s">
        <v>94</v>
      </c>
      <c r="AI149" s="52" t="s">
        <v>63</v>
      </c>
      <c r="AM149" s="13" t="s">
        <v>90</v>
      </c>
      <c r="AS149" s="53" t="e">
        <f>IF(#REF!="základní",J149,0)</f>
        <v>#REF!</v>
      </c>
      <c r="AT149" s="53" t="e">
        <f>IF(#REF!="snížená",J149,0)</f>
        <v>#REF!</v>
      </c>
      <c r="AU149" s="53" t="e">
        <f>IF(#REF!="zákl. přenesená",J149,0)</f>
        <v>#REF!</v>
      </c>
      <c r="AV149" s="53" t="e">
        <f>IF(#REF!="sníž. přenesená",J149,0)</f>
        <v>#REF!</v>
      </c>
      <c r="AW149" s="53" t="e">
        <f>IF(#REF!="nulová",J149,0)</f>
        <v>#REF!</v>
      </c>
      <c r="AX149" s="13" t="s">
        <v>61</v>
      </c>
      <c r="AY149" s="53">
        <f t="shared" si="1"/>
        <v>0</v>
      </c>
      <c r="AZ149" s="13" t="s">
        <v>189</v>
      </c>
      <c r="BA149" s="52" t="s">
        <v>190</v>
      </c>
    </row>
    <row r="150" spans="2:53" s="1" customFormat="1" ht="24" customHeight="1">
      <c r="B150" s="93"/>
      <c r="C150" s="47" t="s">
        <v>191</v>
      </c>
      <c r="D150" s="47" t="s">
        <v>94</v>
      </c>
      <c r="E150" s="48" t="s">
        <v>192</v>
      </c>
      <c r="F150" s="49" t="s">
        <v>193</v>
      </c>
      <c r="G150" s="50" t="s">
        <v>123</v>
      </c>
      <c r="H150" s="51">
        <v>50</v>
      </c>
      <c r="I150" s="171"/>
      <c r="J150" s="94">
        <f t="shared" si="0"/>
        <v>0</v>
      </c>
      <c r="AF150" s="52" t="s">
        <v>98</v>
      </c>
      <c r="AH150" s="52" t="s">
        <v>94</v>
      </c>
      <c r="AI150" s="52" t="s">
        <v>63</v>
      </c>
      <c r="AM150" s="13" t="s">
        <v>90</v>
      </c>
      <c r="AS150" s="53" t="e">
        <f>IF(#REF!="základní",J150,0)</f>
        <v>#REF!</v>
      </c>
      <c r="AT150" s="53" t="e">
        <f>IF(#REF!="snížená",J150,0)</f>
        <v>#REF!</v>
      </c>
      <c r="AU150" s="53" t="e">
        <f>IF(#REF!="zákl. přenesená",J150,0)</f>
        <v>#REF!</v>
      </c>
      <c r="AV150" s="53" t="e">
        <f>IF(#REF!="sníž. přenesená",J150,0)</f>
        <v>#REF!</v>
      </c>
      <c r="AW150" s="53" t="e">
        <f>IF(#REF!="nulová",J150,0)</f>
        <v>#REF!</v>
      </c>
      <c r="AX150" s="13" t="s">
        <v>61</v>
      </c>
      <c r="AY150" s="53">
        <f t="shared" si="1"/>
        <v>0</v>
      </c>
      <c r="AZ150" s="13" t="s">
        <v>98</v>
      </c>
      <c r="BA150" s="52" t="s">
        <v>194</v>
      </c>
    </row>
    <row r="151" spans="2:53" s="1" customFormat="1" ht="24" customHeight="1">
      <c r="B151" s="93"/>
      <c r="C151" s="47" t="s">
        <v>195</v>
      </c>
      <c r="D151" s="47" t="s">
        <v>94</v>
      </c>
      <c r="E151" s="48" t="s">
        <v>196</v>
      </c>
      <c r="F151" s="49" t="s">
        <v>197</v>
      </c>
      <c r="G151" s="50" t="s">
        <v>123</v>
      </c>
      <c r="H151" s="51">
        <v>50</v>
      </c>
      <c r="I151" s="171"/>
      <c r="J151" s="94">
        <f t="shared" si="0"/>
        <v>0</v>
      </c>
      <c r="AF151" s="52" t="s">
        <v>98</v>
      </c>
      <c r="AH151" s="52" t="s">
        <v>94</v>
      </c>
      <c r="AI151" s="52" t="s">
        <v>63</v>
      </c>
      <c r="AM151" s="13" t="s">
        <v>90</v>
      </c>
      <c r="AS151" s="53" t="e">
        <f>IF(#REF!="základní",J151,0)</f>
        <v>#REF!</v>
      </c>
      <c r="AT151" s="53" t="e">
        <f>IF(#REF!="snížená",J151,0)</f>
        <v>#REF!</v>
      </c>
      <c r="AU151" s="53" t="e">
        <f>IF(#REF!="zákl. přenesená",J151,0)</f>
        <v>#REF!</v>
      </c>
      <c r="AV151" s="53" t="e">
        <f>IF(#REF!="sníž. přenesená",J151,0)</f>
        <v>#REF!</v>
      </c>
      <c r="AW151" s="53" t="e">
        <f>IF(#REF!="nulová",J151,0)</f>
        <v>#REF!</v>
      </c>
      <c r="AX151" s="13" t="s">
        <v>61</v>
      </c>
      <c r="AY151" s="53">
        <f t="shared" si="1"/>
        <v>0</v>
      </c>
      <c r="AZ151" s="13" t="s">
        <v>98</v>
      </c>
      <c r="BA151" s="52" t="s">
        <v>198</v>
      </c>
    </row>
    <row r="152" spans="2:53" s="1" customFormat="1" ht="24" customHeight="1">
      <c r="B152" s="93"/>
      <c r="C152" s="47" t="s">
        <v>199</v>
      </c>
      <c r="D152" s="47" t="s">
        <v>94</v>
      </c>
      <c r="E152" s="48" t="s">
        <v>200</v>
      </c>
      <c r="F152" s="49" t="s">
        <v>201</v>
      </c>
      <c r="G152" s="50" t="s">
        <v>123</v>
      </c>
      <c r="H152" s="51">
        <v>30</v>
      </c>
      <c r="I152" s="171"/>
      <c r="J152" s="94">
        <f t="shared" si="0"/>
        <v>0</v>
      </c>
      <c r="AF152" s="52" t="s">
        <v>98</v>
      </c>
      <c r="AH152" s="52" t="s">
        <v>94</v>
      </c>
      <c r="AI152" s="52" t="s">
        <v>63</v>
      </c>
      <c r="AM152" s="13" t="s">
        <v>90</v>
      </c>
      <c r="AS152" s="53" t="e">
        <f>IF(#REF!="základní",J152,0)</f>
        <v>#REF!</v>
      </c>
      <c r="AT152" s="53" t="e">
        <f>IF(#REF!="snížená",J152,0)</f>
        <v>#REF!</v>
      </c>
      <c r="AU152" s="53" t="e">
        <f>IF(#REF!="zákl. přenesená",J152,0)</f>
        <v>#REF!</v>
      </c>
      <c r="AV152" s="53" t="e">
        <f>IF(#REF!="sníž. přenesená",J152,0)</f>
        <v>#REF!</v>
      </c>
      <c r="AW152" s="53" t="e">
        <f>IF(#REF!="nulová",J152,0)</f>
        <v>#REF!</v>
      </c>
      <c r="AX152" s="13" t="s">
        <v>61</v>
      </c>
      <c r="AY152" s="53">
        <f t="shared" si="1"/>
        <v>0</v>
      </c>
      <c r="AZ152" s="13" t="s">
        <v>98</v>
      </c>
      <c r="BA152" s="52" t="s">
        <v>202</v>
      </c>
    </row>
    <row r="153" spans="2:53" s="1" customFormat="1" ht="36" customHeight="1">
      <c r="B153" s="93"/>
      <c r="C153" s="47" t="s">
        <v>203</v>
      </c>
      <c r="D153" s="47" t="s">
        <v>94</v>
      </c>
      <c r="E153" s="48" t="s">
        <v>204</v>
      </c>
      <c r="F153" s="49" t="s">
        <v>205</v>
      </c>
      <c r="G153" s="50" t="s">
        <v>123</v>
      </c>
      <c r="H153" s="51">
        <v>2</v>
      </c>
      <c r="I153" s="171"/>
      <c r="J153" s="94">
        <f t="shared" si="0"/>
        <v>0</v>
      </c>
      <c r="AF153" s="52" t="s">
        <v>98</v>
      </c>
      <c r="AH153" s="52" t="s">
        <v>94</v>
      </c>
      <c r="AI153" s="52" t="s">
        <v>63</v>
      </c>
      <c r="AM153" s="13" t="s">
        <v>90</v>
      </c>
      <c r="AS153" s="53" t="e">
        <f>IF(#REF!="základní",J153,0)</f>
        <v>#REF!</v>
      </c>
      <c r="AT153" s="53" t="e">
        <f>IF(#REF!="snížená",J153,0)</f>
        <v>#REF!</v>
      </c>
      <c r="AU153" s="53" t="e">
        <f>IF(#REF!="zákl. přenesená",J153,0)</f>
        <v>#REF!</v>
      </c>
      <c r="AV153" s="53" t="e">
        <f>IF(#REF!="sníž. přenesená",J153,0)</f>
        <v>#REF!</v>
      </c>
      <c r="AW153" s="53" t="e">
        <f>IF(#REF!="nulová",J153,0)</f>
        <v>#REF!</v>
      </c>
      <c r="AX153" s="13" t="s">
        <v>61</v>
      </c>
      <c r="AY153" s="53">
        <f t="shared" si="1"/>
        <v>0</v>
      </c>
      <c r="AZ153" s="13" t="s">
        <v>98</v>
      </c>
      <c r="BA153" s="52" t="s">
        <v>206</v>
      </c>
    </row>
    <row r="154" spans="2:53" s="1" customFormat="1" ht="24" customHeight="1">
      <c r="B154" s="93"/>
      <c r="C154" s="54" t="s">
        <v>207</v>
      </c>
      <c r="D154" s="54" t="s">
        <v>101</v>
      </c>
      <c r="E154" s="55" t="s">
        <v>208</v>
      </c>
      <c r="F154" s="56" t="s">
        <v>209</v>
      </c>
      <c r="G154" s="57" t="s">
        <v>123</v>
      </c>
      <c r="H154" s="58">
        <v>2</v>
      </c>
      <c r="I154" s="171"/>
      <c r="J154" s="95">
        <f t="shared" si="0"/>
        <v>0</v>
      </c>
      <c r="AF154" s="52" t="s">
        <v>104</v>
      </c>
      <c r="AH154" s="52" t="s">
        <v>101</v>
      </c>
      <c r="AI154" s="52" t="s">
        <v>63</v>
      </c>
      <c r="AM154" s="13" t="s">
        <v>90</v>
      </c>
      <c r="AS154" s="53" t="e">
        <f>IF(#REF!="základní",J154,0)</f>
        <v>#REF!</v>
      </c>
      <c r="AT154" s="53" t="e">
        <f>IF(#REF!="snížená",J154,0)</f>
        <v>#REF!</v>
      </c>
      <c r="AU154" s="53" t="e">
        <f>IF(#REF!="zákl. přenesená",J154,0)</f>
        <v>#REF!</v>
      </c>
      <c r="AV154" s="53" t="e">
        <f>IF(#REF!="sníž. přenesená",J154,0)</f>
        <v>#REF!</v>
      </c>
      <c r="AW154" s="53" t="e">
        <f>IF(#REF!="nulová",J154,0)</f>
        <v>#REF!</v>
      </c>
      <c r="AX154" s="13" t="s">
        <v>61</v>
      </c>
      <c r="AY154" s="53">
        <f t="shared" si="1"/>
        <v>0</v>
      </c>
      <c r="AZ154" s="13" t="s">
        <v>98</v>
      </c>
      <c r="BA154" s="52" t="s">
        <v>210</v>
      </c>
    </row>
    <row r="155" spans="2:53" s="1" customFormat="1" ht="24" customHeight="1">
      <c r="B155" s="93"/>
      <c r="C155" s="47" t="s">
        <v>211</v>
      </c>
      <c r="D155" s="47" t="s">
        <v>94</v>
      </c>
      <c r="E155" s="48" t="s">
        <v>212</v>
      </c>
      <c r="F155" s="49" t="s">
        <v>213</v>
      </c>
      <c r="G155" s="50" t="s">
        <v>123</v>
      </c>
      <c r="H155" s="51">
        <v>1</v>
      </c>
      <c r="I155" s="171"/>
      <c r="J155" s="94">
        <f t="shared" si="0"/>
        <v>0</v>
      </c>
      <c r="AF155" s="52" t="s">
        <v>98</v>
      </c>
      <c r="AH155" s="52" t="s">
        <v>94</v>
      </c>
      <c r="AI155" s="52" t="s">
        <v>63</v>
      </c>
      <c r="AM155" s="13" t="s">
        <v>90</v>
      </c>
      <c r="AS155" s="53" t="e">
        <f>IF(#REF!="základní",J155,0)</f>
        <v>#REF!</v>
      </c>
      <c r="AT155" s="53" t="e">
        <f>IF(#REF!="snížená",J155,0)</f>
        <v>#REF!</v>
      </c>
      <c r="AU155" s="53" t="e">
        <f>IF(#REF!="zákl. přenesená",J155,0)</f>
        <v>#REF!</v>
      </c>
      <c r="AV155" s="53" t="e">
        <f>IF(#REF!="sníž. přenesená",J155,0)</f>
        <v>#REF!</v>
      </c>
      <c r="AW155" s="53" t="e">
        <f>IF(#REF!="nulová",J155,0)</f>
        <v>#REF!</v>
      </c>
      <c r="AX155" s="13" t="s">
        <v>61</v>
      </c>
      <c r="AY155" s="53">
        <f t="shared" si="1"/>
        <v>0</v>
      </c>
      <c r="AZ155" s="13" t="s">
        <v>98</v>
      </c>
      <c r="BA155" s="52" t="s">
        <v>214</v>
      </c>
    </row>
    <row r="156" spans="2:53" s="1" customFormat="1" ht="24" customHeight="1">
      <c r="B156" s="93"/>
      <c r="C156" s="54" t="s">
        <v>215</v>
      </c>
      <c r="D156" s="54" t="s">
        <v>101</v>
      </c>
      <c r="E156" s="55" t="s">
        <v>216</v>
      </c>
      <c r="F156" s="56" t="s">
        <v>217</v>
      </c>
      <c r="G156" s="57" t="s">
        <v>123</v>
      </c>
      <c r="H156" s="58">
        <v>1</v>
      </c>
      <c r="I156" s="171"/>
      <c r="J156" s="95">
        <f t="shared" si="0"/>
        <v>0</v>
      </c>
      <c r="AF156" s="52" t="s">
        <v>104</v>
      </c>
      <c r="AH156" s="52" t="s">
        <v>101</v>
      </c>
      <c r="AI156" s="52" t="s">
        <v>63</v>
      </c>
      <c r="AM156" s="13" t="s">
        <v>90</v>
      </c>
      <c r="AS156" s="53" t="e">
        <f>IF(#REF!="základní",J156,0)</f>
        <v>#REF!</v>
      </c>
      <c r="AT156" s="53" t="e">
        <f>IF(#REF!="snížená",J156,0)</f>
        <v>#REF!</v>
      </c>
      <c r="AU156" s="53" t="e">
        <f>IF(#REF!="zákl. přenesená",J156,0)</f>
        <v>#REF!</v>
      </c>
      <c r="AV156" s="53" t="e">
        <f>IF(#REF!="sníž. přenesená",J156,0)</f>
        <v>#REF!</v>
      </c>
      <c r="AW156" s="53" t="e">
        <f>IF(#REF!="nulová",J156,0)</f>
        <v>#REF!</v>
      </c>
      <c r="AX156" s="13" t="s">
        <v>61</v>
      </c>
      <c r="AY156" s="53">
        <f t="shared" si="1"/>
        <v>0</v>
      </c>
      <c r="AZ156" s="13" t="s">
        <v>98</v>
      </c>
      <c r="BA156" s="52" t="s">
        <v>218</v>
      </c>
    </row>
    <row r="157" spans="2:53" s="1" customFormat="1" ht="24" customHeight="1">
      <c r="B157" s="93"/>
      <c r="C157" s="47" t="s">
        <v>219</v>
      </c>
      <c r="D157" s="47" t="s">
        <v>94</v>
      </c>
      <c r="E157" s="48" t="s">
        <v>212</v>
      </c>
      <c r="F157" s="49" t="s">
        <v>213</v>
      </c>
      <c r="G157" s="50" t="s">
        <v>123</v>
      </c>
      <c r="H157" s="51">
        <v>1</v>
      </c>
      <c r="I157" s="171"/>
      <c r="J157" s="94">
        <f t="shared" si="0"/>
        <v>0</v>
      </c>
      <c r="AF157" s="52" t="s">
        <v>98</v>
      </c>
      <c r="AH157" s="52" t="s">
        <v>94</v>
      </c>
      <c r="AI157" s="52" t="s">
        <v>63</v>
      </c>
      <c r="AM157" s="13" t="s">
        <v>90</v>
      </c>
      <c r="AS157" s="53" t="e">
        <f>IF(#REF!="základní",J157,0)</f>
        <v>#REF!</v>
      </c>
      <c r="AT157" s="53" t="e">
        <f>IF(#REF!="snížená",J157,0)</f>
        <v>#REF!</v>
      </c>
      <c r="AU157" s="53" t="e">
        <f>IF(#REF!="zákl. přenesená",J157,0)</f>
        <v>#REF!</v>
      </c>
      <c r="AV157" s="53" t="e">
        <f>IF(#REF!="sníž. přenesená",J157,0)</f>
        <v>#REF!</v>
      </c>
      <c r="AW157" s="53" t="e">
        <f>IF(#REF!="nulová",J157,0)</f>
        <v>#REF!</v>
      </c>
      <c r="AX157" s="13" t="s">
        <v>61</v>
      </c>
      <c r="AY157" s="53">
        <f t="shared" si="1"/>
        <v>0</v>
      </c>
      <c r="AZ157" s="13" t="s">
        <v>98</v>
      </c>
      <c r="BA157" s="52" t="s">
        <v>220</v>
      </c>
    </row>
    <row r="158" spans="2:53" s="1" customFormat="1" ht="24" customHeight="1">
      <c r="B158" s="93"/>
      <c r="C158" s="54" t="s">
        <v>221</v>
      </c>
      <c r="D158" s="54" t="s">
        <v>101</v>
      </c>
      <c r="E158" s="55" t="s">
        <v>222</v>
      </c>
      <c r="F158" s="56" t="s">
        <v>217</v>
      </c>
      <c r="G158" s="57" t="s">
        <v>123</v>
      </c>
      <c r="H158" s="58">
        <v>1</v>
      </c>
      <c r="I158" s="171"/>
      <c r="J158" s="95">
        <f t="shared" si="0"/>
        <v>0</v>
      </c>
      <c r="AF158" s="52" t="s">
        <v>104</v>
      </c>
      <c r="AH158" s="52" t="s">
        <v>101</v>
      </c>
      <c r="AI158" s="52" t="s">
        <v>63</v>
      </c>
      <c r="AM158" s="13" t="s">
        <v>90</v>
      </c>
      <c r="AS158" s="53" t="e">
        <f>IF(#REF!="základní",J158,0)</f>
        <v>#REF!</v>
      </c>
      <c r="AT158" s="53" t="e">
        <f>IF(#REF!="snížená",J158,0)</f>
        <v>#REF!</v>
      </c>
      <c r="AU158" s="53" t="e">
        <f>IF(#REF!="zákl. přenesená",J158,0)</f>
        <v>#REF!</v>
      </c>
      <c r="AV158" s="53" t="e">
        <f>IF(#REF!="sníž. přenesená",J158,0)</f>
        <v>#REF!</v>
      </c>
      <c r="AW158" s="53" t="e">
        <f>IF(#REF!="nulová",J158,0)</f>
        <v>#REF!</v>
      </c>
      <c r="AX158" s="13" t="s">
        <v>61</v>
      </c>
      <c r="AY158" s="53">
        <f t="shared" si="1"/>
        <v>0</v>
      </c>
      <c r="AZ158" s="13" t="s">
        <v>98</v>
      </c>
      <c r="BA158" s="52" t="s">
        <v>223</v>
      </c>
    </row>
    <row r="159" spans="2:53" s="1" customFormat="1" ht="48" customHeight="1">
      <c r="B159" s="93"/>
      <c r="C159" s="47" t="s">
        <v>224</v>
      </c>
      <c r="D159" s="47" t="s">
        <v>94</v>
      </c>
      <c r="E159" s="48" t="s">
        <v>225</v>
      </c>
      <c r="F159" s="49" t="s">
        <v>226</v>
      </c>
      <c r="G159" s="50" t="s">
        <v>123</v>
      </c>
      <c r="H159" s="51">
        <v>3</v>
      </c>
      <c r="I159" s="171"/>
      <c r="J159" s="94">
        <f t="shared" si="0"/>
        <v>0</v>
      </c>
      <c r="AF159" s="52" t="s">
        <v>98</v>
      </c>
      <c r="AH159" s="52" t="s">
        <v>94</v>
      </c>
      <c r="AI159" s="52" t="s">
        <v>63</v>
      </c>
      <c r="AM159" s="13" t="s">
        <v>90</v>
      </c>
      <c r="AS159" s="53" t="e">
        <f>IF(#REF!="základní",J159,0)</f>
        <v>#REF!</v>
      </c>
      <c r="AT159" s="53" t="e">
        <f>IF(#REF!="snížená",J159,0)</f>
        <v>#REF!</v>
      </c>
      <c r="AU159" s="53" t="e">
        <f>IF(#REF!="zákl. přenesená",J159,0)</f>
        <v>#REF!</v>
      </c>
      <c r="AV159" s="53" t="e">
        <f>IF(#REF!="sníž. přenesená",J159,0)</f>
        <v>#REF!</v>
      </c>
      <c r="AW159" s="53" t="e">
        <f>IF(#REF!="nulová",J159,0)</f>
        <v>#REF!</v>
      </c>
      <c r="AX159" s="13" t="s">
        <v>61</v>
      </c>
      <c r="AY159" s="53">
        <f t="shared" si="1"/>
        <v>0</v>
      </c>
      <c r="AZ159" s="13" t="s">
        <v>98</v>
      </c>
      <c r="BA159" s="52" t="s">
        <v>227</v>
      </c>
    </row>
    <row r="160" spans="2:53" s="1" customFormat="1" ht="24" customHeight="1">
      <c r="B160" s="93"/>
      <c r="C160" s="54" t="s">
        <v>228</v>
      </c>
      <c r="D160" s="54" t="s">
        <v>101</v>
      </c>
      <c r="E160" s="55" t="s">
        <v>229</v>
      </c>
      <c r="F160" s="56" t="s">
        <v>230</v>
      </c>
      <c r="G160" s="57" t="s">
        <v>123</v>
      </c>
      <c r="H160" s="58">
        <v>3</v>
      </c>
      <c r="I160" s="171"/>
      <c r="J160" s="95">
        <f t="shared" si="0"/>
        <v>0</v>
      </c>
      <c r="AF160" s="52" t="s">
        <v>104</v>
      </c>
      <c r="AH160" s="52" t="s">
        <v>101</v>
      </c>
      <c r="AI160" s="52" t="s">
        <v>63</v>
      </c>
      <c r="AM160" s="13" t="s">
        <v>90</v>
      </c>
      <c r="AS160" s="53" t="e">
        <f>IF(#REF!="základní",J160,0)</f>
        <v>#REF!</v>
      </c>
      <c r="AT160" s="53" t="e">
        <f>IF(#REF!="snížená",J160,0)</f>
        <v>#REF!</v>
      </c>
      <c r="AU160" s="53" t="e">
        <f>IF(#REF!="zákl. přenesená",J160,0)</f>
        <v>#REF!</v>
      </c>
      <c r="AV160" s="53" t="e">
        <f>IF(#REF!="sníž. přenesená",J160,0)</f>
        <v>#REF!</v>
      </c>
      <c r="AW160" s="53" t="e">
        <f>IF(#REF!="nulová",J160,0)</f>
        <v>#REF!</v>
      </c>
      <c r="AX160" s="13" t="s">
        <v>61</v>
      </c>
      <c r="AY160" s="53">
        <f t="shared" si="1"/>
        <v>0</v>
      </c>
      <c r="AZ160" s="13" t="s">
        <v>98</v>
      </c>
      <c r="BA160" s="52" t="s">
        <v>231</v>
      </c>
    </row>
    <row r="161" spans="2:53" s="1" customFormat="1" ht="36" customHeight="1">
      <c r="B161" s="93"/>
      <c r="C161" s="47" t="s">
        <v>232</v>
      </c>
      <c r="D161" s="47" t="s">
        <v>94</v>
      </c>
      <c r="E161" s="48" t="s">
        <v>233</v>
      </c>
      <c r="F161" s="49" t="s">
        <v>234</v>
      </c>
      <c r="G161" s="50" t="s">
        <v>123</v>
      </c>
      <c r="H161" s="51">
        <v>1</v>
      </c>
      <c r="I161" s="171"/>
      <c r="J161" s="94">
        <f t="shared" si="0"/>
        <v>0</v>
      </c>
      <c r="AF161" s="52" t="s">
        <v>98</v>
      </c>
      <c r="AH161" s="52" t="s">
        <v>94</v>
      </c>
      <c r="AI161" s="52" t="s">
        <v>63</v>
      </c>
      <c r="AM161" s="13" t="s">
        <v>90</v>
      </c>
      <c r="AS161" s="53" t="e">
        <f>IF(#REF!="základní",J161,0)</f>
        <v>#REF!</v>
      </c>
      <c r="AT161" s="53" t="e">
        <f>IF(#REF!="snížená",J161,0)</f>
        <v>#REF!</v>
      </c>
      <c r="AU161" s="53" t="e">
        <f>IF(#REF!="zákl. přenesená",J161,0)</f>
        <v>#REF!</v>
      </c>
      <c r="AV161" s="53" t="e">
        <f>IF(#REF!="sníž. přenesená",J161,0)</f>
        <v>#REF!</v>
      </c>
      <c r="AW161" s="53" t="e">
        <f>IF(#REF!="nulová",J161,0)</f>
        <v>#REF!</v>
      </c>
      <c r="AX161" s="13" t="s">
        <v>61</v>
      </c>
      <c r="AY161" s="53">
        <f t="shared" si="1"/>
        <v>0</v>
      </c>
      <c r="AZ161" s="13" t="s">
        <v>98</v>
      </c>
      <c r="BA161" s="52" t="s">
        <v>235</v>
      </c>
    </row>
    <row r="162" spans="2:53" s="1" customFormat="1" ht="36" customHeight="1">
      <c r="B162" s="93"/>
      <c r="C162" s="47" t="s">
        <v>236</v>
      </c>
      <c r="D162" s="47" t="s">
        <v>94</v>
      </c>
      <c r="E162" s="48" t="s">
        <v>237</v>
      </c>
      <c r="F162" s="49" t="s">
        <v>238</v>
      </c>
      <c r="G162" s="50" t="s">
        <v>97</v>
      </c>
      <c r="H162" s="51">
        <v>20</v>
      </c>
      <c r="I162" s="171"/>
      <c r="J162" s="94">
        <f t="shared" si="0"/>
        <v>0</v>
      </c>
      <c r="AF162" s="52" t="s">
        <v>98</v>
      </c>
      <c r="AH162" s="52" t="s">
        <v>94</v>
      </c>
      <c r="AI162" s="52" t="s">
        <v>63</v>
      </c>
      <c r="AM162" s="13" t="s">
        <v>90</v>
      </c>
      <c r="AS162" s="53" t="e">
        <f>IF(#REF!="základní",J162,0)</f>
        <v>#REF!</v>
      </c>
      <c r="AT162" s="53" t="e">
        <f>IF(#REF!="snížená",J162,0)</f>
        <v>#REF!</v>
      </c>
      <c r="AU162" s="53" t="e">
        <f>IF(#REF!="zákl. přenesená",J162,0)</f>
        <v>#REF!</v>
      </c>
      <c r="AV162" s="53" t="e">
        <f>IF(#REF!="sníž. přenesená",J162,0)</f>
        <v>#REF!</v>
      </c>
      <c r="AW162" s="53" t="e">
        <f>IF(#REF!="nulová",J162,0)</f>
        <v>#REF!</v>
      </c>
      <c r="AX162" s="13" t="s">
        <v>61</v>
      </c>
      <c r="AY162" s="53">
        <f t="shared" si="1"/>
        <v>0</v>
      </c>
      <c r="AZ162" s="13" t="s">
        <v>98</v>
      </c>
      <c r="BA162" s="52" t="s">
        <v>239</v>
      </c>
    </row>
    <row r="163" spans="2:53" s="1" customFormat="1" ht="16.5" customHeight="1">
      <c r="B163" s="93"/>
      <c r="C163" s="54" t="s">
        <v>240</v>
      </c>
      <c r="D163" s="54" t="s">
        <v>101</v>
      </c>
      <c r="E163" s="55" t="s">
        <v>241</v>
      </c>
      <c r="F163" s="56" t="s">
        <v>242</v>
      </c>
      <c r="G163" s="57" t="s">
        <v>97</v>
      </c>
      <c r="H163" s="58">
        <v>20</v>
      </c>
      <c r="I163" s="171"/>
      <c r="J163" s="95">
        <f t="shared" si="0"/>
        <v>0</v>
      </c>
      <c r="AF163" s="52" t="s">
        <v>104</v>
      </c>
      <c r="AH163" s="52" t="s">
        <v>101</v>
      </c>
      <c r="AI163" s="52" t="s">
        <v>63</v>
      </c>
      <c r="AM163" s="13" t="s">
        <v>90</v>
      </c>
      <c r="AS163" s="53" t="e">
        <f>IF(#REF!="základní",J163,0)</f>
        <v>#REF!</v>
      </c>
      <c r="AT163" s="53" t="e">
        <f>IF(#REF!="snížená",J163,0)</f>
        <v>#REF!</v>
      </c>
      <c r="AU163" s="53" t="e">
        <f>IF(#REF!="zákl. přenesená",J163,0)</f>
        <v>#REF!</v>
      </c>
      <c r="AV163" s="53" t="e">
        <f>IF(#REF!="sníž. přenesená",J163,0)</f>
        <v>#REF!</v>
      </c>
      <c r="AW163" s="53" t="e">
        <f>IF(#REF!="nulová",J163,0)</f>
        <v>#REF!</v>
      </c>
      <c r="AX163" s="13" t="s">
        <v>61</v>
      </c>
      <c r="AY163" s="53">
        <f t="shared" si="1"/>
        <v>0</v>
      </c>
      <c r="AZ163" s="13" t="s">
        <v>98</v>
      </c>
      <c r="BA163" s="52" t="s">
        <v>243</v>
      </c>
    </row>
    <row r="164" spans="2:53" s="1" customFormat="1" ht="36" customHeight="1">
      <c r="B164" s="93"/>
      <c r="C164" s="47" t="s">
        <v>244</v>
      </c>
      <c r="D164" s="47" t="s">
        <v>94</v>
      </c>
      <c r="E164" s="48" t="s">
        <v>245</v>
      </c>
      <c r="F164" s="49" t="s">
        <v>246</v>
      </c>
      <c r="G164" s="50" t="s">
        <v>123</v>
      </c>
      <c r="H164" s="51">
        <v>10</v>
      </c>
      <c r="I164" s="171"/>
      <c r="J164" s="94">
        <f t="shared" si="0"/>
        <v>0</v>
      </c>
      <c r="AF164" s="52" t="s">
        <v>98</v>
      </c>
      <c r="AH164" s="52" t="s">
        <v>94</v>
      </c>
      <c r="AI164" s="52" t="s">
        <v>63</v>
      </c>
      <c r="AM164" s="13" t="s">
        <v>90</v>
      </c>
      <c r="AS164" s="53" t="e">
        <f>IF(#REF!="základní",J164,0)</f>
        <v>#REF!</v>
      </c>
      <c r="AT164" s="53" t="e">
        <f>IF(#REF!="snížená",J164,0)</f>
        <v>#REF!</v>
      </c>
      <c r="AU164" s="53" t="e">
        <f>IF(#REF!="zákl. přenesená",J164,0)</f>
        <v>#REF!</v>
      </c>
      <c r="AV164" s="53" t="e">
        <f>IF(#REF!="sníž. přenesená",J164,0)</f>
        <v>#REF!</v>
      </c>
      <c r="AW164" s="53" t="e">
        <f>IF(#REF!="nulová",J164,0)</f>
        <v>#REF!</v>
      </c>
      <c r="AX164" s="13" t="s">
        <v>61</v>
      </c>
      <c r="AY164" s="53">
        <f t="shared" si="1"/>
        <v>0</v>
      </c>
      <c r="AZ164" s="13" t="s">
        <v>98</v>
      </c>
      <c r="BA164" s="52" t="s">
        <v>247</v>
      </c>
    </row>
    <row r="165" spans="2:53" s="1" customFormat="1" ht="36" customHeight="1">
      <c r="B165" s="93"/>
      <c r="C165" s="47" t="s">
        <v>248</v>
      </c>
      <c r="D165" s="47" t="s">
        <v>94</v>
      </c>
      <c r="E165" s="48" t="s">
        <v>249</v>
      </c>
      <c r="F165" s="49" t="s">
        <v>250</v>
      </c>
      <c r="G165" s="50" t="s">
        <v>123</v>
      </c>
      <c r="H165" s="51">
        <v>5</v>
      </c>
      <c r="I165" s="171"/>
      <c r="J165" s="94">
        <f t="shared" si="0"/>
        <v>0</v>
      </c>
      <c r="AF165" s="52" t="s">
        <v>98</v>
      </c>
      <c r="AH165" s="52" t="s">
        <v>94</v>
      </c>
      <c r="AI165" s="52" t="s">
        <v>63</v>
      </c>
      <c r="AM165" s="13" t="s">
        <v>90</v>
      </c>
      <c r="AS165" s="53" t="e">
        <f>IF(#REF!="základní",J165,0)</f>
        <v>#REF!</v>
      </c>
      <c r="AT165" s="53" t="e">
        <f>IF(#REF!="snížená",J165,0)</f>
        <v>#REF!</v>
      </c>
      <c r="AU165" s="53" t="e">
        <f>IF(#REF!="zákl. přenesená",J165,0)</f>
        <v>#REF!</v>
      </c>
      <c r="AV165" s="53" t="e">
        <f>IF(#REF!="sníž. přenesená",J165,0)</f>
        <v>#REF!</v>
      </c>
      <c r="AW165" s="53" t="e">
        <f>IF(#REF!="nulová",J165,0)</f>
        <v>#REF!</v>
      </c>
      <c r="AX165" s="13" t="s">
        <v>61</v>
      </c>
      <c r="AY165" s="53">
        <f t="shared" si="1"/>
        <v>0</v>
      </c>
      <c r="AZ165" s="13" t="s">
        <v>98</v>
      </c>
      <c r="BA165" s="52" t="s">
        <v>251</v>
      </c>
    </row>
    <row r="166" spans="2:53" s="1" customFormat="1" ht="24" customHeight="1">
      <c r="B166" s="93"/>
      <c r="C166" s="47" t="s">
        <v>252</v>
      </c>
      <c r="D166" s="47" t="s">
        <v>94</v>
      </c>
      <c r="E166" s="48" t="s">
        <v>253</v>
      </c>
      <c r="F166" s="49" t="s">
        <v>254</v>
      </c>
      <c r="G166" s="50" t="s">
        <v>123</v>
      </c>
      <c r="H166" s="51">
        <v>50</v>
      </c>
      <c r="I166" s="171"/>
      <c r="J166" s="94">
        <f t="shared" si="0"/>
        <v>0</v>
      </c>
      <c r="AF166" s="52" t="s">
        <v>98</v>
      </c>
      <c r="AH166" s="52" t="s">
        <v>94</v>
      </c>
      <c r="AI166" s="52" t="s">
        <v>63</v>
      </c>
      <c r="AM166" s="13" t="s">
        <v>90</v>
      </c>
      <c r="AS166" s="53" t="e">
        <f>IF(#REF!="základní",J166,0)</f>
        <v>#REF!</v>
      </c>
      <c r="AT166" s="53" t="e">
        <f>IF(#REF!="snížená",J166,0)</f>
        <v>#REF!</v>
      </c>
      <c r="AU166" s="53" t="e">
        <f>IF(#REF!="zákl. přenesená",J166,0)</f>
        <v>#REF!</v>
      </c>
      <c r="AV166" s="53" t="e">
        <f>IF(#REF!="sníž. přenesená",J166,0)</f>
        <v>#REF!</v>
      </c>
      <c r="AW166" s="53" t="e">
        <f>IF(#REF!="nulová",J166,0)</f>
        <v>#REF!</v>
      </c>
      <c r="AX166" s="13" t="s">
        <v>61</v>
      </c>
      <c r="AY166" s="53">
        <f t="shared" si="1"/>
        <v>0</v>
      </c>
      <c r="AZ166" s="13" t="s">
        <v>98</v>
      </c>
      <c r="BA166" s="52" t="s">
        <v>255</v>
      </c>
    </row>
    <row r="167" spans="2:53" s="1" customFormat="1" ht="16.5" customHeight="1">
      <c r="B167" s="93"/>
      <c r="C167" s="54" t="s">
        <v>256</v>
      </c>
      <c r="D167" s="54" t="s">
        <v>101</v>
      </c>
      <c r="E167" s="55" t="s">
        <v>257</v>
      </c>
      <c r="F167" s="56" t="s">
        <v>258</v>
      </c>
      <c r="G167" s="57" t="s">
        <v>123</v>
      </c>
      <c r="H167" s="58">
        <v>50</v>
      </c>
      <c r="I167" s="171"/>
      <c r="J167" s="95">
        <f t="shared" si="0"/>
        <v>0</v>
      </c>
      <c r="AF167" s="52" t="s">
        <v>104</v>
      </c>
      <c r="AH167" s="52" t="s">
        <v>101</v>
      </c>
      <c r="AI167" s="52" t="s">
        <v>63</v>
      </c>
      <c r="AM167" s="13" t="s">
        <v>90</v>
      </c>
      <c r="AS167" s="53" t="e">
        <f>IF(#REF!="základní",J167,0)</f>
        <v>#REF!</v>
      </c>
      <c r="AT167" s="53" t="e">
        <f>IF(#REF!="snížená",J167,0)</f>
        <v>#REF!</v>
      </c>
      <c r="AU167" s="53" t="e">
        <f>IF(#REF!="zákl. přenesená",J167,0)</f>
        <v>#REF!</v>
      </c>
      <c r="AV167" s="53" t="e">
        <f>IF(#REF!="sníž. přenesená",J167,0)</f>
        <v>#REF!</v>
      </c>
      <c r="AW167" s="53" t="e">
        <f>IF(#REF!="nulová",J167,0)</f>
        <v>#REF!</v>
      </c>
      <c r="AX167" s="13" t="s">
        <v>61</v>
      </c>
      <c r="AY167" s="53">
        <f t="shared" si="1"/>
        <v>0</v>
      </c>
      <c r="AZ167" s="13" t="s">
        <v>98</v>
      </c>
      <c r="BA167" s="52" t="s">
        <v>259</v>
      </c>
    </row>
    <row r="168" spans="2:53" s="11" customFormat="1" ht="25.9" customHeight="1">
      <c r="B168" s="87"/>
      <c r="C168" s="44"/>
      <c r="D168" s="88" t="s">
        <v>53</v>
      </c>
      <c r="E168" s="89" t="s">
        <v>260</v>
      </c>
      <c r="F168" s="89" t="s">
        <v>261</v>
      </c>
      <c r="G168" s="44"/>
      <c r="H168" s="44"/>
      <c r="I168" s="44"/>
      <c r="J168" s="90">
        <f>AY168</f>
        <v>0</v>
      </c>
      <c r="AF168" s="43" t="s">
        <v>262</v>
      </c>
      <c r="AH168" s="45" t="s">
        <v>53</v>
      </c>
      <c r="AI168" s="45" t="s">
        <v>54</v>
      </c>
      <c r="AM168" s="43" t="s">
        <v>90</v>
      </c>
      <c r="AY168" s="46">
        <f>SUM(AY169:AY170)</f>
        <v>0</v>
      </c>
    </row>
    <row r="169" spans="2:53" s="1" customFormat="1" ht="24" customHeight="1">
      <c r="B169" s="93"/>
      <c r="C169" s="47" t="s">
        <v>263</v>
      </c>
      <c r="D169" s="47" t="s">
        <v>94</v>
      </c>
      <c r="E169" s="48" t="s">
        <v>264</v>
      </c>
      <c r="F169" s="49" t="s">
        <v>265</v>
      </c>
      <c r="G169" s="50" t="s">
        <v>266</v>
      </c>
      <c r="H169" s="51">
        <v>30</v>
      </c>
      <c r="I169" s="171"/>
      <c r="J169" s="94">
        <f>ROUND(I169*H169,2)</f>
        <v>0</v>
      </c>
      <c r="AF169" s="52" t="s">
        <v>189</v>
      </c>
      <c r="AH169" s="52" t="s">
        <v>94</v>
      </c>
      <c r="AI169" s="52" t="s">
        <v>61</v>
      </c>
      <c r="AM169" s="13" t="s">
        <v>90</v>
      </c>
      <c r="AS169" s="53" t="e">
        <f>IF(#REF!="základní",J169,0)</f>
        <v>#REF!</v>
      </c>
      <c r="AT169" s="53" t="e">
        <f>IF(#REF!="snížená",J169,0)</f>
        <v>#REF!</v>
      </c>
      <c r="AU169" s="53" t="e">
        <f>IF(#REF!="zákl. přenesená",J169,0)</f>
        <v>#REF!</v>
      </c>
      <c r="AV169" s="53" t="e">
        <f>IF(#REF!="sníž. přenesená",J169,0)</f>
        <v>#REF!</v>
      </c>
      <c r="AW169" s="53" t="e">
        <f>IF(#REF!="nulová",J169,0)</f>
        <v>#REF!</v>
      </c>
      <c r="AX169" s="13" t="s">
        <v>61</v>
      </c>
      <c r="AY169" s="53">
        <f>ROUND(I169*H169,2)</f>
        <v>0</v>
      </c>
      <c r="AZ169" s="13" t="s">
        <v>189</v>
      </c>
      <c r="BA169" s="52" t="s">
        <v>267</v>
      </c>
    </row>
    <row r="170" spans="2:53" s="1" customFormat="1" ht="24" customHeight="1">
      <c r="B170" s="93"/>
      <c r="C170" s="47" t="s">
        <v>268</v>
      </c>
      <c r="D170" s="47" t="s">
        <v>94</v>
      </c>
      <c r="E170" s="48" t="s">
        <v>269</v>
      </c>
      <c r="F170" s="49" t="s">
        <v>270</v>
      </c>
      <c r="G170" s="50" t="s">
        <v>266</v>
      </c>
      <c r="H170" s="51">
        <v>24</v>
      </c>
      <c r="I170" s="171"/>
      <c r="J170" s="94">
        <f>ROUND(I170*H170,2)</f>
        <v>0</v>
      </c>
      <c r="AF170" s="52" t="s">
        <v>189</v>
      </c>
      <c r="AH170" s="52" t="s">
        <v>94</v>
      </c>
      <c r="AI170" s="52" t="s">
        <v>61</v>
      </c>
      <c r="AM170" s="13" t="s">
        <v>90</v>
      </c>
      <c r="AS170" s="53" t="e">
        <f>IF(#REF!="základní",J170,0)</f>
        <v>#REF!</v>
      </c>
      <c r="AT170" s="53" t="e">
        <f>IF(#REF!="snížená",J170,0)</f>
        <v>#REF!</v>
      </c>
      <c r="AU170" s="53" t="e">
        <f>IF(#REF!="zákl. přenesená",J170,0)</f>
        <v>#REF!</v>
      </c>
      <c r="AV170" s="53" t="e">
        <f>IF(#REF!="sníž. přenesená",J170,0)</f>
        <v>#REF!</v>
      </c>
      <c r="AW170" s="53" t="e">
        <f>IF(#REF!="nulová",J170,0)</f>
        <v>#REF!</v>
      </c>
      <c r="AX170" s="13" t="s">
        <v>61</v>
      </c>
      <c r="AY170" s="53">
        <f>ROUND(I170*H170,2)</f>
        <v>0</v>
      </c>
      <c r="AZ170" s="13" t="s">
        <v>189</v>
      </c>
      <c r="BA170" s="52" t="s">
        <v>271</v>
      </c>
    </row>
    <row r="171" spans="2:53" s="11" customFormat="1" ht="25.9" customHeight="1">
      <c r="B171" s="87"/>
      <c r="C171" s="44"/>
      <c r="D171" s="88" t="s">
        <v>53</v>
      </c>
      <c r="E171" s="89" t="s">
        <v>272</v>
      </c>
      <c r="F171" s="89" t="s">
        <v>273</v>
      </c>
      <c r="G171" s="44"/>
      <c r="H171" s="44"/>
      <c r="I171" s="44"/>
      <c r="J171" s="90">
        <f>AY171</f>
        <v>0</v>
      </c>
      <c r="AF171" s="43" t="s">
        <v>274</v>
      </c>
      <c r="AH171" s="45" t="s">
        <v>53</v>
      </c>
      <c r="AI171" s="45" t="s">
        <v>54</v>
      </c>
      <c r="AM171" s="43" t="s">
        <v>90</v>
      </c>
      <c r="AY171" s="46">
        <f>AY172+AY175+AY177</f>
        <v>0</v>
      </c>
    </row>
    <row r="172" spans="2:53" s="11" customFormat="1" ht="22.9" customHeight="1">
      <c r="B172" s="87"/>
      <c r="C172" s="44"/>
      <c r="D172" s="88" t="s">
        <v>53</v>
      </c>
      <c r="E172" s="91" t="s">
        <v>275</v>
      </c>
      <c r="F172" s="91" t="s">
        <v>276</v>
      </c>
      <c r="G172" s="44"/>
      <c r="H172" s="44"/>
      <c r="I172" s="44"/>
      <c r="J172" s="92">
        <f>AY172</f>
        <v>0</v>
      </c>
      <c r="AF172" s="43" t="s">
        <v>274</v>
      </c>
      <c r="AH172" s="45" t="s">
        <v>53</v>
      </c>
      <c r="AI172" s="45" t="s">
        <v>61</v>
      </c>
      <c r="AM172" s="43" t="s">
        <v>90</v>
      </c>
      <c r="AY172" s="46">
        <f>SUM(AY173:AY174)</f>
        <v>0</v>
      </c>
    </row>
    <row r="173" spans="2:53" s="1" customFormat="1" ht="16.5" customHeight="1">
      <c r="B173" s="93"/>
      <c r="C173" s="47" t="s">
        <v>277</v>
      </c>
      <c r="D173" s="47" t="s">
        <v>94</v>
      </c>
      <c r="E173" s="48" t="s">
        <v>278</v>
      </c>
      <c r="F173" s="49" t="s">
        <v>279</v>
      </c>
      <c r="G173" s="50" t="s">
        <v>266</v>
      </c>
      <c r="H173" s="51">
        <v>8</v>
      </c>
      <c r="I173" s="171"/>
      <c r="J173" s="94">
        <f>ROUND(I173*H173,2)</f>
        <v>0</v>
      </c>
      <c r="AF173" s="52" t="s">
        <v>280</v>
      </c>
      <c r="AH173" s="52" t="s">
        <v>94</v>
      </c>
      <c r="AI173" s="52" t="s">
        <v>63</v>
      </c>
      <c r="AM173" s="13" t="s">
        <v>90</v>
      </c>
      <c r="AS173" s="53" t="e">
        <f>IF(#REF!="základní",J173,0)</f>
        <v>#REF!</v>
      </c>
      <c r="AT173" s="53" t="e">
        <f>IF(#REF!="snížená",J173,0)</f>
        <v>#REF!</v>
      </c>
      <c r="AU173" s="53" t="e">
        <f>IF(#REF!="zákl. přenesená",J173,0)</f>
        <v>#REF!</v>
      </c>
      <c r="AV173" s="53" t="e">
        <f>IF(#REF!="sníž. přenesená",J173,0)</f>
        <v>#REF!</v>
      </c>
      <c r="AW173" s="53" t="e">
        <f>IF(#REF!="nulová",J173,0)</f>
        <v>#REF!</v>
      </c>
      <c r="AX173" s="13" t="s">
        <v>61</v>
      </c>
      <c r="AY173" s="53">
        <f>ROUND(I173*H173,2)</f>
        <v>0</v>
      </c>
      <c r="AZ173" s="13" t="s">
        <v>280</v>
      </c>
      <c r="BA173" s="52" t="s">
        <v>281</v>
      </c>
    </row>
    <row r="174" spans="2:53" s="1" customFormat="1" ht="16.5" customHeight="1">
      <c r="B174" s="93"/>
      <c r="C174" s="47" t="s">
        <v>282</v>
      </c>
      <c r="D174" s="47" t="s">
        <v>94</v>
      </c>
      <c r="E174" s="48" t="s">
        <v>283</v>
      </c>
      <c r="F174" s="49" t="s">
        <v>284</v>
      </c>
      <c r="G174" s="50" t="s">
        <v>266</v>
      </c>
      <c r="H174" s="51">
        <v>8</v>
      </c>
      <c r="I174" s="171"/>
      <c r="J174" s="94">
        <f>ROUND(I174*H174,2)</f>
        <v>0</v>
      </c>
      <c r="AF174" s="52" t="s">
        <v>280</v>
      </c>
      <c r="AH174" s="52" t="s">
        <v>94</v>
      </c>
      <c r="AI174" s="52" t="s">
        <v>63</v>
      </c>
      <c r="AM174" s="13" t="s">
        <v>90</v>
      </c>
      <c r="AS174" s="53" t="e">
        <f>IF(#REF!="základní",J174,0)</f>
        <v>#REF!</v>
      </c>
      <c r="AT174" s="53" t="e">
        <f>IF(#REF!="snížená",J174,0)</f>
        <v>#REF!</v>
      </c>
      <c r="AU174" s="53" t="e">
        <f>IF(#REF!="zákl. přenesená",J174,0)</f>
        <v>#REF!</v>
      </c>
      <c r="AV174" s="53" t="e">
        <f>IF(#REF!="sníž. přenesená",J174,0)</f>
        <v>#REF!</v>
      </c>
      <c r="AW174" s="53" t="e">
        <f>IF(#REF!="nulová",J174,0)</f>
        <v>#REF!</v>
      </c>
      <c r="AX174" s="13" t="s">
        <v>61</v>
      </c>
      <c r="AY174" s="53">
        <f>ROUND(I174*H174,2)</f>
        <v>0</v>
      </c>
      <c r="AZ174" s="13" t="s">
        <v>280</v>
      </c>
      <c r="BA174" s="52" t="s">
        <v>285</v>
      </c>
    </row>
    <row r="175" spans="2:53" s="11" customFormat="1" ht="22.9" customHeight="1">
      <c r="B175" s="87"/>
      <c r="C175" s="44"/>
      <c r="D175" s="88" t="s">
        <v>53</v>
      </c>
      <c r="E175" s="91" t="s">
        <v>286</v>
      </c>
      <c r="F175" s="91" t="s">
        <v>287</v>
      </c>
      <c r="G175" s="44"/>
      <c r="H175" s="44"/>
      <c r="I175" s="44"/>
      <c r="J175" s="92">
        <f>AY175</f>
        <v>0</v>
      </c>
      <c r="AF175" s="43" t="s">
        <v>274</v>
      </c>
      <c r="AH175" s="45" t="s">
        <v>53</v>
      </c>
      <c r="AI175" s="45" t="s">
        <v>61</v>
      </c>
      <c r="AM175" s="43" t="s">
        <v>90</v>
      </c>
      <c r="AY175" s="46">
        <f>AY176</f>
        <v>0</v>
      </c>
    </row>
    <row r="176" spans="2:53" s="1" customFormat="1" ht="16.5" customHeight="1">
      <c r="B176" s="93"/>
      <c r="C176" s="47" t="s">
        <v>288</v>
      </c>
      <c r="D176" s="47" t="s">
        <v>94</v>
      </c>
      <c r="E176" s="48" t="s">
        <v>289</v>
      </c>
      <c r="F176" s="49" t="s">
        <v>290</v>
      </c>
      <c r="G176" s="50" t="s">
        <v>291</v>
      </c>
      <c r="H176" s="51">
        <v>3</v>
      </c>
      <c r="I176" s="171"/>
      <c r="J176" s="94">
        <f>ROUND(I176*H176,2)</f>
        <v>0</v>
      </c>
      <c r="AF176" s="52" t="s">
        <v>280</v>
      </c>
      <c r="AH176" s="52" t="s">
        <v>94</v>
      </c>
      <c r="AI176" s="52" t="s">
        <v>63</v>
      </c>
      <c r="AM176" s="13" t="s">
        <v>90</v>
      </c>
      <c r="AS176" s="53" t="e">
        <f>IF(#REF!="základní",J176,0)</f>
        <v>#REF!</v>
      </c>
      <c r="AT176" s="53" t="e">
        <f>IF(#REF!="snížená",J176,0)</f>
        <v>#REF!</v>
      </c>
      <c r="AU176" s="53" t="e">
        <f>IF(#REF!="zákl. přenesená",J176,0)</f>
        <v>#REF!</v>
      </c>
      <c r="AV176" s="53" t="e">
        <f>IF(#REF!="sníž. přenesená",J176,0)</f>
        <v>#REF!</v>
      </c>
      <c r="AW176" s="53" t="e">
        <f>IF(#REF!="nulová",J176,0)</f>
        <v>#REF!</v>
      </c>
      <c r="AX176" s="13" t="s">
        <v>61</v>
      </c>
      <c r="AY176" s="53">
        <f>ROUND(I176*H176,2)</f>
        <v>0</v>
      </c>
      <c r="AZ176" s="13" t="s">
        <v>280</v>
      </c>
      <c r="BA176" s="52" t="s">
        <v>292</v>
      </c>
    </row>
    <row r="177" spans="2:53" s="11" customFormat="1" ht="22.9" customHeight="1">
      <c r="B177" s="87"/>
      <c r="C177" s="44"/>
      <c r="D177" s="88" t="s">
        <v>53</v>
      </c>
      <c r="E177" s="91" t="s">
        <v>293</v>
      </c>
      <c r="F177" s="91" t="s">
        <v>294</v>
      </c>
      <c r="G177" s="44"/>
      <c r="H177" s="44"/>
      <c r="I177" s="44"/>
      <c r="J177" s="92">
        <f>AY177</f>
        <v>0</v>
      </c>
      <c r="AF177" s="43" t="s">
        <v>274</v>
      </c>
      <c r="AH177" s="45" t="s">
        <v>53</v>
      </c>
      <c r="AI177" s="45" t="s">
        <v>61</v>
      </c>
      <c r="AM177" s="43" t="s">
        <v>90</v>
      </c>
      <c r="AY177" s="46">
        <f>AY178</f>
        <v>0</v>
      </c>
    </row>
    <row r="178" spans="2:53" s="1" customFormat="1" ht="16.5" customHeight="1">
      <c r="B178" s="93"/>
      <c r="C178" s="47" t="s">
        <v>295</v>
      </c>
      <c r="D178" s="47" t="s">
        <v>94</v>
      </c>
      <c r="E178" s="48" t="s">
        <v>296</v>
      </c>
      <c r="F178" s="49" t="s">
        <v>297</v>
      </c>
      <c r="G178" s="50" t="s">
        <v>291</v>
      </c>
      <c r="H178" s="51">
        <v>5</v>
      </c>
      <c r="I178" s="171"/>
      <c r="J178" s="94">
        <f>ROUND(I178*H178,2)</f>
        <v>0</v>
      </c>
      <c r="AF178" s="52" t="s">
        <v>280</v>
      </c>
      <c r="AH178" s="52" t="s">
        <v>94</v>
      </c>
      <c r="AI178" s="52" t="s">
        <v>63</v>
      </c>
      <c r="AM178" s="13" t="s">
        <v>90</v>
      </c>
      <c r="AS178" s="53" t="e">
        <f>IF(#REF!="základní",J178,0)</f>
        <v>#REF!</v>
      </c>
      <c r="AT178" s="53" t="e">
        <f>IF(#REF!="snížená",J178,0)</f>
        <v>#REF!</v>
      </c>
      <c r="AU178" s="53" t="e">
        <f>IF(#REF!="zákl. přenesená",J178,0)</f>
        <v>#REF!</v>
      </c>
      <c r="AV178" s="53" t="e">
        <f>IF(#REF!="sníž. přenesená",J178,0)</f>
        <v>#REF!</v>
      </c>
      <c r="AW178" s="53" t="e">
        <f>IF(#REF!="nulová",J178,0)</f>
        <v>#REF!</v>
      </c>
      <c r="AX178" s="13" t="s">
        <v>61</v>
      </c>
      <c r="AY178" s="53">
        <f>ROUND(I178*H178,2)</f>
        <v>0</v>
      </c>
      <c r="AZ178" s="13" t="s">
        <v>280</v>
      </c>
      <c r="BA178" s="52" t="s">
        <v>298</v>
      </c>
    </row>
    <row r="179" spans="2:53" s="1" customFormat="1" ht="6.95" customHeight="1">
      <c r="B179" s="96"/>
      <c r="C179" s="97"/>
      <c r="D179" s="97"/>
      <c r="E179" s="97"/>
      <c r="F179" s="97"/>
      <c r="G179" s="97"/>
      <c r="H179" s="97"/>
      <c r="I179" s="97"/>
      <c r="J179" s="98"/>
    </row>
  </sheetData>
  <autoFilter ref="C122:J178" xr:uid="{00000000-0009-0000-0000-000001000000}"/>
  <mergeCells count="8">
    <mergeCell ref="E87:H87"/>
    <mergeCell ref="E113:H113"/>
    <mergeCell ref="E115:H11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68"/>
  <sheetViews>
    <sheetView showGridLines="0" workbookViewId="0">
      <selection activeCell="AM128" sqref="AM12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6" max="37" width="9.33203125" hidden="1"/>
  </cols>
  <sheetData>
    <row r="1" spans="1:18">
      <c r="A1" s="31"/>
    </row>
    <row r="2" spans="1:18" ht="36.950000000000003" customHeight="1">
      <c r="R2" s="13" t="s">
        <v>66</v>
      </c>
    </row>
    <row r="3" spans="1:18" ht="6.95" customHeight="1">
      <c r="B3" s="110"/>
      <c r="C3" s="111"/>
      <c r="D3" s="111"/>
      <c r="E3" s="111"/>
      <c r="F3" s="111"/>
      <c r="G3" s="111"/>
      <c r="H3" s="111"/>
      <c r="I3" s="111"/>
      <c r="J3" s="112"/>
      <c r="R3" s="13" t="s">
        <v>63</v>
      </c>
    </row>
    <row r="4" spans="1:18" ht="24.95" customHeight="1">
      <c r="B4" s="113"/>
      <c r="C4" s="114"/>
      <c r="D4" s="73" t="s">
        <v>67</v>
      </c>
      <c r="E4" s="114"/>
      <c r="F4" s="114"/>
      <c r="G4" s="114"/>
      <c r="H4" s="114"/>
      <c r="I4" s="114"/>
      <c r="J4" s="115"/>
      <c r="R4" s="13" t="s">
        <v>2</v>
      </c>
    </row>
    <row r="5" spans="1:18" ht="6.95" customHeight="1">
      <c r="B5" s="113"/>
      <c r="C5" s="114"/>
      <c r="D5" s="114"/>
      <c r="E5" s="114"/>
      <c r="F5" s="114"/>
      <c r="G5" s="114"/>
      <c r="H5" s="114"/>
      <c r="I5" s="114"/>
      <c r="J5" s="115"/>
    </row>
    <row r="6" spans="1:18" ht="12" customHeight="1">
      <c r="B6" s="113"/>
      <c r="C6" s="114"/>
      <c r="D6" s="75" t="s">
        <v>11</v>
      </c>
      <c r="E6" s="114"/>
      <c r="F6" s="114"/>
      <c r="G6" s="114"/>
      <c r="H6" s="114"/>
      <c r="I6" s="114"/>
      <c r="J6" s="115"/>
    </row>
    <row r="7" spans="1:18" ht="16.5" customHeight="1">
      <c r="B7" s="113"/>
      <c r="C7" s="114"/>
      <c r="D7" s="114"/>
      <c r="E7" s="76" t="str">
        <f>'Rekapitulace stavby'!K6</f>
        <v>Uherský Brod Výměna VZT</v>
      </c>
      <c r="F7" s="77"/>
      <c r="G7" s="77"/>
      <c r="H7" s="77"/>
      <c r="I7" s="114"/>
      <c r="J7" s="115"/>
    </row>
    <row r="8" spans="1:18" s="1" customFormat="1" ht="12" customHeight="1">
      <c r="B8" s="72"/>
      <c r="C8" s="25"/>
      <c r="D8" s="75" t="s">
        <v>68</v>
      </c>
      <c r="E8" s="25"/>
      <c r="F8" s="25"/>
      <c r="G8" s="25"/>
      <c r="H8" s="25"/>
      <c r="I8" s="25"/>
      <c r="J8" s="74"/>
    </row>
    <row r="9" spans="1:18" s="1" customFormat="1" ht="36.950000000000003" customHeight="1">
      <c r="B9" s="72"/>
      <c r="C9" s="25"/>
      <c r="D9" s="25"/>
      <c r="E9" s="78" t="s">
        <v>299</v>
      </c>
      <c r="F9" s="79"/>
      <c r="G9" s="79"/>
      <c r="H9" s="79"/>
      <c r="I9" s="25"/>
      <c r="J9" s="74"/>
    </row>
    <row r="10" spans="1:18" s="1" customFormat="1">
      <c r="B10" s="72"/>
      <c r="C10" s="25"/>
      <c r="D10" s="25"/>
      <c r="E10" s="25"/>
      <c r="F10" s="25"/>
      <c r="G10" s="25"/>
      <c r="H10" s="25"/>
      <c r="I10" s="25"/>
      <c r="J10" s="74"/>
    </row>
    <row r="11" spans="1:18" s="1" customFormat="1" ht="12" customHeight="1">
      <c r="B11" s="72"/>
      <c r="C11" s="25"/>
      <c r="D11" s="75" t="s">
        <v>13</v>
      </c>
      <c r="E11" s="25"/>
      <c r="F11" s="80" t="s">
        <v>1</v>
      </c>
      <c r="G11" s="25"/>
      <c r="H11" s="25"/>
      <c r="I11" s="75" t="s">
        <v>14</v>
      </c>
      <c r="J11" s="116" t="s">
        <v>1</v>
      </c>
    </row>
    <row r="12" spans="1:18" s="1" customFormat="1" ht="12" customHeight="1">
      <c r="B12" s="72"/>
      <c r="C12" s="25"/>
      <c r="D12" s="75" t="s">
        <v>15</v>
      </c>
      <c r="E12" s="25"/>
      <c r="F12" s="80" t="s">
        <v>16</v>
      </c>
      <c r="G12" s="25"/>
      <c r="H12" s="25"/>
      <c r="I12" s="75" t="s">
        <v>17</v>
      </c>
      <c r="J12" s="81" t="str">
        <f>'Rekapitulace stavby'!AN8</f>
        <v>11. 5. 2020</v>
      </c>
    </row>
    <row r="13" spans="1:18" s="1" customFormat="1" ht="10.9" customHeight="1">
      <c r="B13" s="72"/>
      <c r="C13" s="25"/>
      <c r="D13" s="25"/>
      <c r="E13" s="25"/>
      <c r="F13" s="25"/>
      <c r="G13" s="25"/>
      <c r="H13" s="25"/>
      <c r="I13" s="25"/>
      <c r="J13" s="74"/>
    </row>
    <row r="14" spans="1:18" s="1" customFormat="1" ht="12" customHeight="1">
      <c r="B14" s="72"/>
      <c r="C14" s="25"/>
      <c r="D14" s="75" t="s">
        <v>19</v>
      </c>
      <c r="E14" s="25"/>
      <c r="F14" s="25"/>
      <c r="G14" s="25"/>
      <c r="H14" s="25"/>
      <c r="I14" s="75" t="s">
        <v>20</v>
      </c>
      <c r="J14" s="116" t="str">
        <f>IF('Rekapitulace stavby'!AN10="","",'Rekapitulace stavby'!AN10)</f>
        <v/>
      </c>
    </row>
    <row r="15" spans="1:18" s="1" customFormat="1" ht="18" customHeight="1">
      <c r="B15" s="72"/>
      <c r="C15" s="25"/>
      <c r="D15" s="25"/>
      <c r="E15" s="80" t="str">
        <f>IF('Rekapitulace stavby'!E11="","",'Rekapitulace stavby'!E11)</f>
        <v xml:space="preserve"> </v>
      </c>
      <c r="F15" s="25"/>
      <c r="G15" s="25"/>
      <c r="H15" s="25"/>
      <c r="I15" s="75" t="s">
        <v>21</v>
      </c>
      <c r="J15" s="116" t="str">
        <f>IF('Rekapitulace stavby'!AN11="","",'Rekapitulace stavby'!AN11)</f>
        <v/>
      </c>
    </row>
    <row r="16" spans="1:18" s="1" customFormat="1" ht="6.95" customHeight="1">
      <c r="B16" s="72"/>
      <c r="C16" s="25"/>
      <c r="D16" s="25"/>
      <c r="E16" s="25"/>
      <c r="F16" s="25"/>
      <c r="G16" s="25"/>
      <c r="H16" s="25"/>
      <c r="I16" s="25"/>
      <c r="J16" s="74"/>
    </row>
    <row r="17" spans="2:10" s="1" customFormat="1" ht="12" customHeight="1">
      <c r="B17" s="72"/>
      <c r="C17" s="25"/>
      <c r="D17" s="75" t="s">
        <v>22</v>
      </c>
      <c r="E17" s="25"/>
      <c r="F17" s="25"/>
      <c r="G17" s="25"/>
      <c r="H17" s="25"/>
      <c r="I17" s="75" t="s">
        <v>20</v>
      </c>
      <c r="J17" s="116" t="str">
        <f>'Rekapitulace stavby'!AN13</f>
        <v/>
      </c>
    </row>
    <row r="18" spans="2:10" s="1" customFormat="1" ht="18" customHeight="1">
      <c r="B18" s="72"/>
      <c r="C18" s="25"/>
      <c r="D18" s="25"/>
      <c r="E18" s="117" t="str">
        <f>'Rekapitulace stavby'!E14</f>
        <v xml:space="preserve"> </v>
      </c>
      <c r="F18" s="117"/>
      <c r="G18" s="117"/>
      <c r="H18" s="117"/>
      <c r="I18" s="75" t="s">
        <v>21</v>
      </c>
      <c r="J18" s="116" t="str">
        <f>'Rekapitulace stavby'!AN14</f>
        <v/>
      </c>
    </row>
    <row r="19" spans="2:10" s="1" customFormat="1" ht="6.95" customHeight="1">
      <c r="B19" s="72"/>
      <c r="C19" s="25"/>
      <c r="D19" s="25"/>
      <c r="E19" s="25"/>
      <c r="F19" s="25"/>
      <c r="G19" s="25"/>
      <c r="H19" s="25"/>
      <c r="I19" s="25"/>
      <c r="J19" s="74"/>
    </row>
    <row r="20" spans="2:10" s="1" customFormat="1" ht="12" customHeight="1">
      <c r="B20" s="72"/>
      <c r="C20" s="25"/>
      <c r="D20" s="75" t="s">
        <v>23</v>
      </c>
      <c r="E20" s="25"/>
      <c r="F20" s="25"/>
      <c r="G20" s="25"/>
      <c r="H20" s="25"/>
      <c r="I20" s="75" t="s">
        <v>20</v>
      </c>
      <c r="J20" s="116" t="str">
        <f>IF('Rekapitulace stavby'!AN16="","",'Rekapitulace stavby'!AN16)</f>
        <v/>
      </c>
    </row>
    <row r="21" spans="2:10" s="1" customFormat="1" ht="18" customHeight="1">
      <c r="B21" s="72"/>
      <c r="C21" s="25"/>
      <c r="D21" s="25"/>
      <c r="E21" s="80" t="str">
        <f>IF('Rekapitulace stavby'!E17="","",'Rekapitulace stavby'!E17)</f>
        <v xml:space="preserve"> </v>
      </c>
      <c r="F21" s="25"/>
      <c r="G21" s="25"/>
      <c r="H21" s="25"/>
      <c r="I21" s="75" t="s">
        <v>21</v>
      </c>
      <c r="J21" s="116" t="str">
        <f>IF('Rekapitulace stavby'!AN17="","",'Rekapitulace stavby'!AN17)</f>
        <v/>
      </c>
    </row>
    <row r="22" spans="2:10" s="1" customFormat="1" ht="6.95" customHeight="1">
      <c r="B22" s="72"/>
      <c r="C22" s="25"/>
      <c r="D22" s="25"/>
      <c r="E22" s="25"/>
      <c r="F22" s="25"/>
      <c r="G22" s="25"/>
      <c r="H22" s="25"/>
      <c r="I22" s="25"/>
      <c r="J22" s="74"/>
    </row>
    <row r="23" spans="2:10" s="1" customFormat="1" ht="12" customHeight="1">
      <c r="B23" s="72"/>
      <c r="C23" s="25"/>
      <c r="D23" s="75" t="s">
        <v>25</v>
      </c>
      <c r="E23" s="25"/>
      <c r="F23" s="25"/>
      <c r="G23" s="25"/>
      <c r="H23" s="25"/>
      <c r="I23" s="75" t="s">
        <v>20</v>
      </c>
      <c r="J23" s="116" t="str">
        <f>IF('Rekapitulace stavby'!AN19="","",'Rekapitulace stavby'!AN19)</f>
        <v/>
      </c>
    </row>
    <row r="24" spans="2:10" s="1" customFormat="1" ht="18" customHeight="1">
      <c r="B24" s="72"/>
      <c r="C24" s="25"/>
      <c r="D24" s="25"/>
      <c r="E24" s="80" t="str">
        <f>IF('Rekapitulace stavby'!E20="","",'Rekapitulace stavby'!E20)</f>
        <v xml:space="preserve"> </v>
      </c>
      <c r="F24" s="25"/>
      <c r="G24" s="25"/>
      <c r="H24" s="25"/>
      <c r="I24" s="75" t="s">
        <v>21</v>
      </c>
      <c r="J24" s="116" t="str">
        <f>IF('Rekapitulace stavby'!AN20="","",'Rekapitulace stavby'!AN20)</f>
        <v/>
      </c>
    </row>
    <row r="25" spans="2:10" s="1" customFormat="1" ht="6.95" customHeight="1">
      <c r="B25" s="72"/>
      <c r="C25" s="25"/>
      <c r="D25" s="25"/>
      <c r="E25" s="25"/>
      <c r="F25" s="25"/>
      <c r="G25" s="25"/>
      <c r="H25" s="25"/>
      <c r="I25" s="25"/>
      <c r="J25" s="74"/>
    </row>
    <row r="26" spans="2:10" s="1" customFormat="1" ht="12" customHeight="1">
      <c r="B26" s="72"/>
      <c r="C26" s="25"/>
      <c r="D26" s="75" t="s">
        <v>26</v>
      </c>
      <c r="E26" s="25"/>
      <c r="F26" s="25"/>
      <c r="G26" s="25"/>
      <c r="H26" s="25"/>
      <c r="I26" s="25"/>
      <c r="J26" s="74"/>
    </row>
    <row r="27" spans="2:10" s="7" customFormat="1" ht="16.5" customHeight="1">
      <c r="B27" s="118"/>
      <c r="C27" s="119"/>
      <c r="D27" s="119"/>
      <c r="E27" s="120" t="s">
        <v>1</v>
      </c>
      <c r="F27" s="120"/>
      <c r="G27" s="120"/>
      <c r="H27" s="120"/>
      <c r="I27" s="119"/>
      <c r="J27" s="121"/>
    </row>
    <row r="28" spans="2:10" s="1" customFormat="1" ht="6.95" customHeight="1">
      <c r="B28" s="72"/>
      <c r="C28" s="25"/>
      <c r="D28" s="25"/>
      <c r="E28" s="25"/>
      <c r="F28" s="25"/>
      <c r="G28" s="25"/>
      <c r="H28" s="25"/>
      <c r="I28" s="25"/>
      <c r="J28" s="74"/>
    </row>
    <row r="29" spans="2:10" s="1" customFormat="1" ht="6.95" customHeight="1">
      <c r="B29" s="72"/>
      <c r="C29" s="25"/>
      <c r="D29" s="23"/>
      <c r="E29" s="23"/>
      <c r="F29" s="23"/>
      <c r="G29" s="23"/>
      <c r="H29" s="23"/>
      <c r="I29" s="23"/>
      <c r="J29" s="122"/>
    </row>
    <row r="30" spans="2:10" s="1" customFormat="1" ht="25.35" customHeight="1">
      <c r="B30" s="72"/>
      <c r="C30" s="25"/>
      <c r="D30" s="123" t="s">
        <v>27</v>
      </c>
      <c r="E30" s="25"/>
      <c r="F30" s="25"/>
      <c r="G30" s="25"/>
      <c r="H30" s="25"/>
      <c r="I30" s="25"/>
      <c r="J30" s="103">
        <f>ROUND(J123, 2)</f>
        <v>0</v>
      </c>
    </row>
    <row r="31" spans="2:10" s="1" customFormat="1" ht="6.95" customHeight="1">
      <c r="B31" s="72"/>
      <c r="C31" s="25"/>
      <c r="D31" s="23"/>
      <c r="E31" s="23"/>
      <c r="F31" s="23"/>
      <c r="G31" s="23"/>
      <c r="H31" s="23"/>
      <c r="I31" s="23"/>
      <c r="J31" s="122"/>
    </row>
    <row r="32" spans="2:10" s="1" customFormat="1" ht="14.45" customHeight="1">
      <c r="B32" s="72"/>
      <c r="C32" s="25"/>
      <c r="D32" s="25"/>
      <c r="E32" s="25"/>
      <c r="F32" s="124" t="s">
        <v>29</v>
      </c>
      <c r="G32" s="25"/>
      <c r="H32" s="25"/>
      <c r="I32" s="124" t="s">
        <v>28</v>
      </c>
      <c r="J32" s="125" t="s">
        <v>30</v>
      </c>
    </row>
    <row r="33" spans="2:10" s="1" customFormat="1" ht="14.45" customHeight="1">
      <c r="B33" s="72"/>
      <c r="C33" s="25"/>
      <c r="D33" s="24" t="s">
        <v>31</v>
      </c>
      <c r="E33" s="75" t="s">
        <v>32</v>
      </c>
      <c r="F33" s="126">
        <f>J30</f>
        <v>0</v>
      </c>
      <c r="G33" s="25"/>
      <c r="H33" s="25"/>
      <c r="I33" s="127">
        <v>0.21</v>
      </c>
      <c r="J33" s="128">
        <f>F33*I33</f>
        <v>0</v>
      </c>
    </row>
    <row r="34" spans="2:10" s="1" customFormat="1" ht="14.45" customHeight="1">
      <c r="B34" s="72"/>
      <c r="C34" s="25"/>
      <c r="D34" s="25"/>
      <c r="E34" s="75" t="s">
        <v>33</v>
      </c>
      <c r="F34" s="126">
        <v>0</v>
      </c>
      <c r="G34" s="25"/>
      <c r="H34" s="25"/>
      <c r="I34" s="127">
        <v>0.15</v>
      </c>
      <c r="J34" s="128">
        <f>F34*I34</f>
        <v>0</v>
      </c>
    </row>
    <row r="35" spans="2:10" s="1" customFormat="1" ht="14.45" hidden="1" customHeight="1">
      <c r="B35" s="72"/>
      <c r="C35" s="25"/>
      <c r="D35" s="25"/>
      <c r="E35" s="75" t="s">
        <v>34</v>
      </c>
      <c r="F35" s="126" t="e">
        <f>ROUND((SUM(AE123:AE167)),  2)</f>
        <v>#REF!</v>
      </c>
      <c r="G35" s="25"/>
      <c r="H35" s="25"/>
      <c r="I35" s="127">
        <v>0.21</v>
      </c>
      <c r="J35" s="128">
        <f>0</f>
        <v>0</v>
      </c>
    </row>
    <row r="36" spans="2:10" s="1" customFormat="1" ht="14.45" hidden="1" customHeight="1">
      <c r="B36" s="72"/>
      <c r="C36" s="25"/>
      <c r="D36" s="25"/>
      <c r="E36" s="75" t="s">
        <v>35</v>
      </c>
      <c r="F36" s="126" t="e">
        <f>ROUND((SUM(AF123:AF167)),  2)</f>
        <v>#REF!</v>
      </c>
      <c r="G36" s="25"/>
      <c r="H36" s="25"/>
      <c r="I36" s="127">
        <v>0.15</v>
      </c>
      <c r="J36" s="128">
        <f>0</f>
        <v>0</v>
      </c>
    </row>
    <row r="37" spans="2:10" s="1" customFormat="1" ht="14.45" hidden="1" customHeight="1">
      <c r="B37" s="72"/>
      <c r="C37" s="25"/>
      <c r="D37" s="25"/>
      <c r="E37" s="75" t="s">
        <v>36</v>
      </c>
      <c r="F37" s="126" t="e">
        <f>ROUND((SUM(AG123:AG167)),  2)</f>
        <v>#REF!</v>
      </c>
      <c r="G37" s="25"/>
      <c r="H37" s="25"/>
      <c r="I37" s="127">
        <v>0</v>
      </c>
      <c r="J37" s="128">
        <f>0</f>
        <v>0</v>
      </c>
    </row>
    <row r="38" spans="2:10" s="1" customFormat="1" ht="6.95" customHeight="1">
      <c r="B38" s="72"/>
      <c r="C38" s="25"/>
      <c r="D38" s="25"/>
      <c r="E38" s="25"/>
      <c r="F38" s="25"/>
      <c r="G38" s="25"/>
      <c r="H38" s="25"/>
      <c r="I38" s="25"/>
      <c r="J38" s="74"/>
    </row>
    <row r="39" spans="2:10" s="1" customFormat="1" ht="25.35" customHeight="1">
      <c r="B39" s="72"/>
      <c r="C39" s="100"/>
      <c r="D39" s="32" t="s">
        <v>37</v>
      </c>
      <c r="E39" s="26"/>
      <c r="F39" s="26"/>
      <c r="G39" s="33" t="s">
        <v>38</v>
      </c>
      <c r="H39" s="34" t="s">
        <v>39</v>
      </c>
      <c r="I39" s="26"/>
      <c r="J39" s="129">
        <f>SUM(J30:J37)</f>
        <v>0</v>
      </c>
    </row>
    <row r="40" spans="2:10" s="1" customFormat="1" ht="14.45" customHeight="1">
      <c r="B40" s="72"/>
      <c r="C40" s="25"/>
      <c r="D40" s="25"/>
      <c r="E40" s="25"/>
      <c r="F40" s="25"/>
      <c r="G40" s="25"/>
      <c r="H40" s="25"/>
      <c r="I40" s="25"/>
      <c r="J40" s="74"/>
    </row>
    <row r="41" spans="2:10" ht="14.45" customHeight="1">
      <c r="B41" s="113"/>
      <c r="C41" s="114"/>
      <c r="D41" s="114"/>
      <c r="E41" s="114"/>
      <c r="F41" s="114"/>
      <c r="G41" s="114"/>
      <c r="H41" s="114"/>
      <c r="I41" s="114"/>
      <c r="J41" s="115"/>
    </row>
    <row r="42" spans="2:10" ht="14.45" customHeight="1">
      <c r="B42" s="113"/>
      <c r="C42" s="114"/>
      <c r="D42" s="114"/>
      <c r="E42" s="114"/>
      <c r="F42" s="114"/>
      <c r="G42" s="114"/>
      <c r="H42" s="114"/>
      <c r="I42" s="114"/>
      <c r="J42" s="115"/>
    </row>
    <row r="43" spans="2:10" ht="14.45" customHeight="1">
      <c r="B43" s="113"/>
      <c r="C43" s="114"/>
      <c r="D43" s="114"/>
      <c r="E43" s="114"/>
      <c r="F43" s="114"/>
      <c r="G43" s="114"/>
      <c r="H43" s="114"/>
      <c r="I43" s="114"/>
      <c r="J43" s="115"/>
    </row>
    <row r="44" spans="2:10" ht="14.45" customHeight="1">
      <c r="B44" s="113"/>
      <c r="C44" s="114"/>
      <c r="D44" s="114"/>
      <c r="E44" s="114"/>
      <c r="F44" s="114"/>
      <c r="G44" s="114"/>
      <c r="H44" s="114"/>
      <c r="I44" s="114"/>
      <c r="J44" s="115"/>
    </row>
    <row r="45" spans="2:10" ht="14.45" customHeight="1">
      <c r="B45" s="113"/>
      <c r="C45" s="114"/>
      <c r="D45" s="114"/>
      <c r="E45" s="114"/>
      <c r="F45" s="114"/>
      <c r="G45" s="114"/>
      <c r="H45" s="114"/>
      <c r="I45" s="114"/>
      <c r="J45" s="115"/>
    </row>
    <row r="46" spans="2:10" ht="14.45" customHeight="1">
      <c r="B46" s="113"/>
      <c r="C46" s="114"/>
      <c r="D46" s="114"/>
      <c r="E46" s="114"/>
      <c r="F46" s="114"/>
      <c r="G46" s="114"/>
      <c r="H46" s="114"/>
      <c r="I46" s="114"/>
      <c r="J46" s="115"/>
    </row>
    <row r="47" spans="2:10" ht="14.45" customHeight="1">
      <c r="B47" s="113"/>
      <c r="C47" s="114"/>
      <c r="D47" s="114"/>
      <c r="E47" s="114"/>
      <c r="F47" s="114"/>
      <c r="G47" s="114"/>
      <c r="H47" s="114"/>
      <c r="I47" s="114"/>
      <c r="J47" s="115"/>
    </row>
    <row r="48" spans="2:10" ht="14.45" customHeight="1">
      <c r="B48" s="113"/>
      <c r="C48" s="114"/>
      <c r="D48" s="114"/>
      <c r="E48" s="114"/>
      <c r="F48" s="114"/>
      <c r="G48" s="114"/>
      <c r="H48" s="114"/>
      <c r="I48" s="114"/>
      <c r="J48" s="115"/>
    </row>
    <row r="49" spans="2:10" ht="14.45" customHeight="1">
      <c r="B49" s="113"/>
      <c r="C49" s="114"/>
      <c r="D49" s="114"/>
      <c r="E49" s="114"/>
      <c r="F49" s="114"/>
      <c r="G49" s="114"/>
      <c r="H49" s="114"/>
      <c r="I49" s="114"/>
      <c r="J49" s="115"/>
    </row>
    <row r="50" spans="2:10" s="1" customFormat="1" ht="14.45" customHeight="1">
      <c r="B50" s="72"/>
      <c r="C50" s="25"/>
      <c r="D50" s="20" t="s">
        <v>40</v>
      </c>
      <c r="E50" s="21"/>
      <c r="F50" s="21"/>
      <c r="G50" s="20" t="s">
        <v>41</v>
      </c>
      <c r="H50" s="21"/>
      <c r="I50" s="21"/>
      <c r="J50" s="130"/>
    </row>
    <row r="51" spans="2:10">
      <c r="B51" s="113"/>
      <c r="C51" s="114"/>
      <c r="D51" s="114"/>
      <c r="E51" s="114"/>
      <c r="F51" s="114"/>
      <c r="G51" s="114"/>
      <c r="H51" s="114"/>
      <c r="I51" s="114"/>
      <c r="J51" s="115"/>
    </row>
    <row r="52" spans="2:10">
      <c r="B52" s="113"/>
      <c r="C52" s="114"/>
      <c r="D52" s="114"/>
      <c r="E52" s="114"/>
      <c r="F52" s="114"/>
      <c r="G52" s="114"/>
      <c r="H52" s="114"/>
      <c r="I52" s="114"/>
      <c r="J52" s="115"/>
    </row>
    <row r="53" spans="2:10">
      <c r="B53" s="113"/>
      <c r="C53" s="114"/>
      <c r="D53" s="114"/>
      <c r="E53" s="114"/>
      <c r="F53" s="114"/>
      <c r="G53" s="114"/>
      <c r="H53" s="114"/>
      <c r="I53" s="114"/>
      <c r="J53" s="115"/>
    </row>
    <row r="54" spans="2:10">
      <c r="B54" s="113"/>
      <c r="C54" s="114"/>
      <c r="D54" s="114"/>
      <c r="E54" s="114"/>
      <c r="F54" s="114"/>
      <c r="G54" s="114"/>
      <c r="H54" s="114"/>
      <c r="I54" s="114"/>
      <c r="J54" s="115"/>
    </row>
    <row r="55" spans="2:10">
      <c r="B55" s="113"/>
      <c r="C55" s="114"/>
      <c r="D55" s="114"/>
      <c r="E55" s="114"/>
      <c r="F55" s="114"/>
      <c r="G55" s="114"/>
      <c r="H55" s="114"/>
      <c r="I55" s="114"/>
      <c r="J55" s="115"/>
    </row>
    <row r="56" spans="2:10">
      <c r="B56" s="113"/>
      <c r="C56" s="114"/>
      <c r="D56" s="114"/>
      <c r="E56" s="114"/>
      <c r="F56" s="114"/>
      <c r="G56" s="114"/>
      <c r="H56" s="114"/>
      <c r="I56" s="114"/>
      <c r="J56" s="115"/>
    </row>
    <row r="57" spans="2:10">
      <c r="B57" s="113"/>
      <c r="C57" s="114"/>
      <c r="D57" s="114"/>
      <c r="E57" s="114"/>
      <c r="F57" s="114"/>
      <c r="G57" s="114"/>
      <c r="H57" s="114"/>
      <c r="I57" s="114"/>
      <c r="J57" s="115"/>
    </row>
    <row r="58" spans="2:10">
      <c r="B58" s="113"/>
      <c r="C58" s="114"/>
      <c r="D58" s="114"/>
      <c r="E58" s="114"/>
      <c r="F58" s="114"/>
      <c r="G58" s="114"/>
      <c r="H58" s="114"/>
      <c r="I58" s="114"/>
      <c r="J58" s="115"/>
    </row>
    <row r="59" spans="2:10">
      <c r="B59" s="113"/>
      <c r="C59" s="114"/>
      <c r="D59" s="114"/>
      <c r="E59" s="114"/>
      <c r="F59" s="114"/>
      <c r="G59" s="114"/>
      <c r="H59" s="114"/>
      <c r="I59" s="114"/>
      <c r="J59" s="115"/>
    </row>
    <row r="60" spans="2:10">
      <c r="B60" s="113"/>
      <c r="C60" s="114"/>
      <c r="D60" s="114"/>
      <c r="E60" s="114"/>
      <c r="F60" s="114"/>
      <c r="G60" s="114"/>
      <c r="H60" s="114"/>
      <c r="I60" s="114"/>
      <c r="J60" s="115"/>
    </row>
    <row r="61" spans="2:10" s="1" customFormat="1" ht="12.75">
      <c r="B61" s="72"/>
      <c r="C61" s="25"/>
      <c r="D61" s="22" t="s">
        <v>42</v>
      </c>
      <c r="E61" s="16"/>
      <c r="F61" s="35" t="s">
        <v>43</v>
      </c>
      <c r="G61" s="22" t="s">
        <v>42</v>
      </c>
      <c r="H61" s="16"/>
      <c r="I61" s="16"/>
      <c r="J61" s="131" t="s">
        <v>43</v>
      </c>
    </row>
    <row r="62" spans="2:10">
      <c r="B62" s="113"/>
      <c r="C62" s="114"/>
      <c r="D62" s="114"/>
      <c r="E62" s="114"/>
      <c r="F62" s="114"/>
      <c r="G62" s="114"/>
      <c r="H62" s="114"/>
      <c r="I62" s="114"/>
      <c r="J62" s="115"/>
    </row>
    <row r="63" spans="2:10">
      <c r="B63" s="113"/>
      <c r="C63" s="114"/>
      <c r="D63" s="114"/>
      <c r="E63" s="114"/>
      <c r="F63" s="114"/>
      <c r="G63" s="114"/>
      <c r="H63" s="114"/>
      <c r="I63" s="114"/>
      <c r="J63" s="115"/>
    </row>
    <row r="64" spans="2:10">
      <c r="B64" s="113"/>
      <c r="C64" s="114"/>
      <c r="D64" s="114"/>
      <c r="E64" s="114"/>
      <c r="F64" s="114"/>
      <c r="G64" s="114"/>
      <c r="H64" s="114"/>
      <c r="I64" s="114"/>
      <c r="J64" s="115"/>
    </row>
    <row r="65" spans="2:10" s="1" customFormat="1" ht="12.75">
      <c r="B65" s="72"/>
      <c r="C65" s="25"/>
      <c r="D65" s="20" t="s">
        <v>44</v>
      </c>
      <c r="E65" s="21"/>
      <c r="F65" s="21"/>
      <c r="G65" s="20" t="s">
        <v>45</v>
      </c>
      <c r="H65" s="21"/>
      <c r="I65" s="21"/>
      <c r="J65" s="130"/>
    </row>
    <row r="66" spans="2:10">
      <c r="B66" s="113"/>
      <c r="C66" s="114"/>
      <c r="D66" s="114"/>
      <c r="E66" s="114"/>
      <c r="F66" s="114"/>
      <c r="G66" s="114"/>
      <c r="H66" s="114"/>
      <c r="I66" s="114"/>
      <c r="J66" s="115"/>
    </row>
    <row r="67" spans="2:10">
      <c r="B67" s="113"/>
      <c r="C67" s="114"/>
      <c r="D67" s="114"/>
      <c r="E67" s="114"/>
      <c r="F67" s="114"/>
      <c r="G67" s="114"/>
      <c r="H67" s="114"/>
      <c r="I67" s="114"/>
      <c r="J67" s="115"/>
    </row>
    <row r="68" spans="2:10">
      <c r="B68" s="113"/>
      <c r="C68" s="114"/>
      <c r="D68" s="114"/>
      <c r="E68" s="114"/>
      <c r="F68" s="114"/>
      <c r="G68" s="114"/>
      <c r="H68" s="114"/>
      <c r="I68" s="114"/>
      <c r="J68" s="115"/>
    </row>
    <row r="69" spans="2:10">
      <c r="B69" s="113"/>
      <c r="C69" s="114"/>
      <c r="D69" s="114"/>
      <c r="E69" s="114"/>
      <c r="F69" s="114"/>
      <c r="G69" s="114"/>
      <c r="H69" s="114"/>
      <c r="I69" s="114"/>
      <c r="J69" s="115"/>
    </row>
    <row r="70" spans="2:10">
      <c r="B70" s="113"/>
      <c r="C70" s="114"/>
      <c r="D70" s="114"/>
      <c r="E70" s="114"/>
      <c r="F70" s="114"/>
      <c r="G70" s="114"/>
      <c r="H70" s="114"/>
      <c r="I70" s="114"/>
      <c r="J70" s="115"/>
    </row>
    <row r="71" spans="2:10">
      <c r="B71" s="113"/>
      <c r="C71" s="114"/>
      <c r="D71" s="114"/>
      <c r="E71" s="114"/>
      <c r="F71" s="114"/>
      <c r="G71" s="114"/>
      <c r="H71" s="114"/>
      <c r="I71" s="114"/>
      <c r="J71" s="115"/>
    </row>
    <row r="72" spans="2:10">
      <c r="B72" s="113"/>
      <c r="C72" s="114"/>
      <c r="D72" s="114"/>
      <c r="E72" s="114"/>
      <c r="F72" s="114"/>
      <c r="G72" s="114"/>
      <c r="H72" s="114"/>
      <c r="I72" s="114"/>
      <c r="J72" s="115"/>
    </row>
    <row r="73" spans="2:10">
      <c r="B73" s="113"/>
      <c r="C73" s="114"/>
      <c r="D73" s="114"/>
      <c r="E73" s="114"/>
      <c r="F73" s="114"/>
      <c r="G73" s="114"/>
      <c r="H73" s="114"/>
      <c r="I73" s="114"/>
      <c r="J73" s="115"/>
    </row>
    <row r="74" spans="2:10">
      <c r="B74" s="113"/>
      <c r="C74" s="114"/>
      <c r="D74" s="114"/>
      <c r="E74" s="114"/>
      <c r="F74" s="114"/>
      <c r="G74" s="114"/>
      <c r="H74" s="114"/>
      <c r="I74" s="114"/>
      <c r="J74" s="115"/>
    </row>
    <row r="75" spans="2:10">
      <c r="B75" s="113"/>
      <c r="C75" s="114"/>
      <c r="D75" s="114"/>
      <c r="E75" s="114"/>
      <c r="F75" s="114"/>
      <c r="G75" s="114"/>
      <c r="H75" s="114"/>
      <c r="I75" s="114"/>
      <c r="J75" s="115"/>
    </row>
    <row r="76" spans="2:10" s="1" customFormat="1" ht="12.75">
      <c r="B76" s="72"/>
      <c r="C76" s="25"/>
      <c r="D76" s="22" t="s">
        <v>42</v>
      </c>
      <c r="E76" s="16"/>
      <c r="F76" s="35" t="s">
        <v>43</v>
      </c>
      <c r="G76" s="22" t="s">
        <v>42</v>
      </c>
      <c r="H76" s="16"/>
      <c r="I76" s="16"/>
      <c r="J76" s="131" t="s">
        <v>43</v>
      </c>
    </row>
    <row r="77" spans="2:10" s="1" customFormat="1" ht="14.45" customHeight="1">
      <c r="B77" s="96"/>
      <c r="C77" s="97"/>
      <c r="D77" s="97"/>
      <c r="E77" s="97"/>
      <c r="F77" s="97"/>
      <c r="G77" s="97"/>
      <c r="H77" s="97"/>
      <c r="I77" s="97"/>
      <c r="J77" s="98"/>
    </row>
    <row r="78" spans="2:10">
      <c r="B78" s="114"/>
      <c r="C78" s="114"/>
      <c r="D78" s="114"/>
      <c r="E78" s="114"/>
      <c r="F78" s="114"/>
      <c r="G78" s="114"/>
      <c r="H78" s="114"/>
      <c r="I78" s="114"/>
      <c r="J78" s="114"/>
    </row>
    <row r="79" spans="2:10">
      <c r="B79" s="114"/>
      <c r="C79" s="114"/>
      <c r="D79" s="114"/>
      <c r="E79" s="114"/>
      <c r="F79" s="114"/>
      <c r="G79" s="114"/>
      <c r="H79" s="114"/>
      <c r="I79" s="114"/>
      <c r="J79" s="114"/>
    </row>
    <row r="80" spans="2:10">
      <c r="B80" s="114"/>
      <c r="C80" s="114"/>
      <c r="D80" s="114"/>
      <c r="E80" s="114"/>
      <c r="F80" s="114"/>
      <c r="G80" s="114"/>
      <c r="H80" s="114"/>
      <c r="I80" s="114"/>
      <c r="J80" s="114"/>
    </row>
    <row r="81" spans="2:19" s="1" customFormat="1" ht="6.95" customHeight="1">
      <c r="B81" s="69"/>
      <c r="C81" s="70"/>
      <c r="D81" s="70"/>
      <c r="E81" s="70"/>
      <c r="F81" s="70"/>
      <c r="G81" s="70"/>
      <c r="H81" s="70"/>
      <c r="I81" s="70"/>
      <c r="J81" s="71"/>
    </row>
    <row r="82" spans="2:19" s="1" customFormat="1" ht="24.95" customHeight="1">
      <c r="B82" s="72"/>
      <c r="C82" s="73" t="s">
        <v>70</v>
      </c>
      <c r="D82" s="25"/>
      <c r="E82" s="25"/>
      <c r="F82" s="25"/>
      <c r="G82" s="25"/>
      <c r="H82" s="25"/>
      <c r="I82" s="25"/>
      <c r="J82" s="74"/>
    </row>
    <row r="83" spans="2:19" s="1" customFormat="1" ht="6.95" customHeight="1">
      <c r="B83" s="72"/>
      <c r="C83" s="25"/>
      <c r="D83" s="25"/>
      <c r="E83" s="25"/>
      <c r="F83" s="25"/>
      <c r="G83" s="25"/>
      <c r="H83" s="25"/>
      <c r="I83" s="25"/>
      <c r="J83" s="74"/>
    </row>
    <row r="84" spans="2:19" s="1" customFormat="1" ht="12" customHeight="1">
      <c r="B84" s="72"/>
      <c r="C84" s="75" t="s">
        <v>11</v>
      </c>
      <c r="D84" s="25"/>
      <c r="E84" s="25"/>
      <c r="F84" s="25"/>
      <c r="G84" s="25"/>
      <c r="H84" s="25"/>
      <c r="I84" s="25"/>
      <c r="J84" s="74"/>
    </row>
    <row r="85" spans="2:19" s="1" customFormat="1" ht="16.5" customHeight="1">
      <c r="B85" s="72"/>
      <c r="C85" s="25"/>
      <c r="D85" s="25"/>
      <c r="E85" s="76" t="str">
        <f>E7</f>
        <v>Uherský Brod Výměna VZT</v>
      </c>
      <c r="F85" s="77"/>
      <c r="G85" s="77"/>
      <c r="H85" s="77"/>
      <c r="I85" s="25"/>
      <c r="J85" s="74"/>
    </row>
    <row r="86" spans="2:19" s="1" customFormat="1" ht="12" customHeight="1">
      <c r="B86" s="72"/>
      <c r="C86" s="75" t="s">
        <v>68</v>
      </c>
      <c r="D86" s="25"/>
      <c r="E86" s="25"/>
      <c r="F86" s="25"/>
      <c r="G86" s="25"/>
      <c r="H86" s="25"/>
      <c r="I86" s="25"/>
      <c r="J86" s="74"/>
    </row>
    <row r="87" spans="2:19" s="1" customFormat="1" ht="16.5" customHeight="1">
      <c r="B87" s="72"/>
      <c r="C87" s="25"/>
      <c r="D87" s="25"/>
      <c r="E87" s="78" t="str">
        <f>E9</f>
        <v>02 - VZT č.2</v>
      </c>
      <c r="F87" s="79"/>
      <c r="G87" s="79"/>
      <c r="H87" s="79"/>
      <c r="I87" s="25"/>
      <c r="J87" s="74"/>
    </row>
    <row r="88" spans="2:19" s="1" customFormat="1" ht="6.95" customHeight="1">
      <c r="B88" s="72"/>
      <c r="C88" s="25"/>
      <c r="D88" s="25"/>
      <c r="E88" s="25"/>
      <c r="F88" s="25"/>
      <c r="G88" s="25"/>
      <c r="H88" s="25"/>
      <c r="I88" s="25"/>
      <c r="J88" s="74"/>
    </row>
    <row r="89" spans="2:19" s="1" customFormat="1" ht="12" customHeight="1">
      <c r="B89" s="72"/>
      <c r="C89" s="75" t="s">
        <v>15</v>
      </c>
      <c r="D89" s="25"/>
      <c r="E89" s="25"/>
      <c r="F89" s="80" t="str">
        <f>F12</f>
        <v xml:space="preserve"> </v>
      </c>
      <c r="G89" s="25"/>
      <c r="H89" s="25"/>
      <c r="I89" s="75" t="s">
        <v>17</v>
      </c>
      <c r="J89" s="81" t="str">
        <f>IF(J12="","",J12)</f>
        <v>11. 5. 2020</v>
      </c>
    </row>
    <row r="90" spans="2:19" s="1" customFormat="1" ht="6.95" customHeight="1">
      <c r="B90" s="72"/>
      <c r="C90" s="25"/>
      <c r="D90" s="25"/>
      <c r="E90" s="25"/>
      <c r="F90" s="25"/>
      <c r="G90" s="25"/>
      <c r="H90" s="25"/>
      <c r="I90" s="25"/>
      <c r="J90" s="74"/>
    </row>
    <row r="91" spans="2:19" s="1" customFormat="1" ht="15.2" customHeight="1">
      <c r="B91" s="72"/>
      <c r="C91" s="75" t="s">
        <v>19</v>
      </c>
      <c r="D91" s="25"/>
      <c r="E91" s="25"/>
      <c r="F91" s="80" t="str">
        <f>E15</f>
        <v xml:space="preserve"> </v>
      </c>
      <c r="G91" s="25"/>
      <c r="H91" s="25"/>
      <c r="I91" s="75" t="s">
        <v>23</v>
      </c>
      <c r="J91" s="82" t="str">
        <f>E21</f>
        <v xml:space="preserve"> </v>
      </c>
    </row>
    <row r="92" spans="2:19" s="1" customFormat="1" ht="15.2" customHeight="1">
      <c r="B92" s="72"/>
      <c r="C92" s="75" t="s">
        <v>22</v>
      </c>
      <c r="D92" s="25"/>
      <c r="E92" s="25"/>
      <c r="F92" s="80" t="str">
        <f>IF(E18="","",E18)</f>
        <v xml:space="preserve"> </v>
      </c>
      <c r="G92" s="25"/>
      <c r="H92" s="25"/>
      <c r="I92" s="75" t="s">
        <v>25</v>
      </c>
      <c r="J92" s="82" t="str">
        <f>E24</f>
        <v xml:space="preserve"> </v>
      </c>
    </row>
    <row r="93" spans="2:19" s="1" customFormat="1" ht="10.35" customHeight="1">
      <c r="B93" s="72"/>
      <c r="C93" s="25"/>
      <c r="D93" s="25"/>
      <c r="E93" s="25"/>
      <c r="F93" s="25"/>
      <c r="G93" s="25"/>
      <c r="H93" s="25"/>
      <c r="I93" s="25"/>
      <c r="J93" s="74"/>
    </row>
    <row r="94" spans="2:19" s="1" customFormat="1" ht="29.25" customHeight="1">
      <c r="B94" s="72"/>
      <c r="C94" s="99" t="s">
        <v>71</v>
      </c>
      <c r="D94" s="100"/>
      <c r="E94" s="100"/>
      <c r="F94" s="100"/>
      <c r="G94" s="100"/>
      <c r="H94" s="100"/>
      <c r="I94" s="100"/>
      <c r="J94" s="101" t="s">
        <v>72</v>
      </c>
    </row>
    <row r="95" spans="2:19" s="1" customFormat="1" ht="10.35" customHeight="1">
      <c r="B95" s="72"/>
      <c r="C95" s="25"/>
      <c r="D95" s="25"/>
      <c r="E95" s="25"/>
      <c r="F95" s="25"/>
      <c r="G95" s="25"/>
      <c r="H95" s="25"/>
      <c r="I95" s="25"/>
      <c r="J95" s="74"/>
    </row>
    <row r="96" spans="2:19" s="1" customFormat="1" ht="22.9" customHeight="1">
      <c r="B96" s="72"/>
      <c r="C96" s="102" t="s">
        <v>73</v>
      </c>
      <c r="D96" s="25"/>
      <c r="E96" s="25"/>
      <c r="F96" s="25"/>
      <c r="G96" s="25"/>
      <c r="H96" s="25"/>
      <c r="I96" s="25"/>
      <c r="J96" s="103">
        <f>J123</f>
        <v>0</v>
      </c>
      <c r="S96" s="13" t="s">
        <v>74</v>
      </c>
    </row>
    <row r="97" spans="2:10" s="8" customFormat="1" ht="24.95" customHeight="1">
      <c r="B97" s="104"/>
      <c r="C97" s="105"/>
      <c r="D97" s="36" t="s">
        <v>75</v>
      </c>
      <c r="E97" s="37"/>
      <c r="F97" s="37"/>
      <c r="G97" s="37"/>
      <c r="H97" s="37"/>
      <c r="I97" s="37"/>
      <c r="J97" s="106">
        <f>J124</f>
        <v>0</v>
      </c>
    </row>
    <row r="98" spans="2:10" s="9" customFormat="1" ht="19.899999999999999" customHeight="1">
      <c r="B98" s="107"/>
      <c r="C98" s="108"/>
      <c r="D98" s="38" t="s">
        <v>76</v>
      </c>
      <c r="E98" s="39"/>
      <c r="F98" s="39"/>
      <c r="G98" s="39"/>
      <c r="H98" s="39"/>
      <c r="I98" s="39"/>
      <c r="J98" s="109">
        <f>J125</f>
        <v>0</v>
      </c>
    </row>
    <row r="99" spans="2:10" s="8" customFormat="1" ht="24.95" customHeight="1">
      <c r="B99" s="104"/>
      <c r="C99" s="105"/>
      <c r="D99" s="36" t="s">
        <v>77</v>
      </c>
      <c r="E99" s="37"/>
      <c r="F99" s="37"/>
      <c r="G99" s="37"/>
      <c r="H99" s="37"/>
      <c r="I99" s="37"/>
      <c r="J99" s="106">
        <f>J157</f>
        <v>0</v>
      </c>
    </row>
    <row r="100" spans="2:10" s="8" customFormat="1" ht="24.95" customHeight="1">
      <c r="B100" s="104"/>
      <c r="C100" s="105"/>
      <c r="D100" s="36" t="s">
        <v>78</v>
      </c>
      <c r="E100" s="37"/>
      <c r="F100" s="37"/>
      <c r="G100" s="37"/>
      <c r="H100" s="37"/>
      <c r="I100" s="37"/>
      <c r="J100" s="106">
        <f>J160</f>
        <v>0</v>
      </c>
    </row>
    <row r="101" spans="2:10" s="9" customFormat="1" ht="19.899999999999999" customHeight="1">
      <c r="B101" s="107"/>
      <c r="C101" s="108"/>
      <c r="D101" s="38" t="s">
        <v>79</v>
      </c>
      <c r="E101" s="39"/>
      <c r="F101" s="39"/>
      <c r="G101" s="39"/>
      <c r="H101" s="39"/>
      <c r="I101" s="39"/>
      <c r="J101" s="109">
        <f>J161</f>
        <v>0</v>
      </c>
    </row>
    <row r="102" spans="2:10" s="9" customFormat="1" ht="19.899999999999999" customHeight="1">
      <c r="B102" s="107"/>
      <c r="C102" s="108"/>
      <c r="D102" s="38" t="s">
        <v>80</v>
      </c>
      <c r="E102" s="39"/>
      <c r="F102" s="39"/>
      <c r="G102" s="39"/>
      <c r="H102" s="39"/>
      <c r="I102" s="39"/>
      <c r="J102" s="109">
        <f>J164</f>
        <v>0</v>
      </c>
    </row>
    <row r="103" spans="2:10" s="9" customFormat="1" ht="19.899999999999999" customHeight="1">
      <c r="B103" s="107"/>
      <c r="C103" s="108"/>
      <c r="D103" s="38" t="s">
        <v>81</v>
      </c>
      <c r="E103" s="39"/>
      <c r="F103" s="39"/>
      <c r="G103" s="39"/>
      <c r="H103" s="39"/>
      <c r="I103" s="39"/>
      <c r="J103" s="109">
        <f>J166</f>
        <v>0</v>
      </c>
    </row>
    <row r="104" spans="2:10" s="1" customFormat="1" ht="21.75" customHeight="1">
      <c r="B104" s="72"/>
      <c r="C104" s="25"/>
      <c r="D104" s="25"/>
      <c r="E104" s="25"/>
      <c r="F104" s="25"/>
      <c r="G104" s="25"/>
      <c r="H104" s="25"/>
      <c r="I104" s="25"/>
      <c r="J104" s="74"/>
    </row>
    <row r="105" spans="2:10" s="1" customFormat="1" ht="6.95" customHeight="1">
      <c r="B105" s="96"/>
      <c r="C105" s="97"/>
      <c r="D105" s="97"/>
      <c r="E105" s="97"/>
      <c r="F105" s="97"/>
      <c r="G105" s="97"/>
      <c r="H105" s="97"/>
      <c r="I105" s="97"/>
      <c r="J105" s="98"/>
    </row>
    <row r="109" spans="2:10" s="1" customFormat="1" ht="6.95" customHeight="1">
      <c r="B109" s="69"/>
      <c r="C109" s="70"/>
      <c r="D109" s="70"/>
      <c r="E109" s="70"/>
      <c r="F109" s="70"/>
      <c r="G109" s="70"/>
      <c r="H109" s="70"/>
      <c r="I109" s="70"/>
      <c r="J109" s="71"/>
    </row>
    <row r="110" spans="2:10" s="1" customFormat="1" ht="24.95" customHeight="1">
      <c r="B110" s="72"/>
      <c r="C110" s="73" t="s">
        <v>82</v>
      </c>
      <c r="D110" s="25"/>
      <c r="E110" s="25"/>
      <c r="F110" s="25"/>
      <c r="G110" s="25"/>
      <c r="H110" s="25"/>
      <c r="I110" s="25"/>
      <c r="J110" s="74"/>
    </row>
    <row r="111" spans="2:10" s="1" customFormat="1" ht="6.95" customHeight="1">
      <c r="B111" s="72"/>
      <c r="C111" s="25"/>
      <c r="D111" s="25"/>
      <c r="E111" s="25"/>
      <c r="F111" s="25"/>
      <c r="G111" s="25"/>
      <c r="H111" s="25"/>
      <c r="I111" s="25"/>
      <c r="J111" s="74"/>
    </row>
    <row r="112" spans="2:10" s="1" customFormat="1" ht="12" customHeight="1">
      <c r="B112" s="72"/>
      <c r="C112" s="75" t="s">
        <v>11</v>
      </c>
      <c r="D112" s="25"/>
      <c r="E112" s="25"/>
      <c r="F112" s="25"/>
      <c r="G112" s="25"/>
      <c r="H112" s="25"/>
      <c r="I112" s="25"/>
      <c r="J112" s="74"/>
    </row>
    <row r="113" spans="2:37" s="1" customFormat="1" ht="16.5" customHeight="1">
      <c r="B113" s="72"/>
      <c r="C113" s="25"/>
      <c r="D113" s="25"/>
      <c r="E113" s="76" t="str">
        <f>E7</f>
        <v>Uherský Brod Výměna VZT</v>
      </c>
      <c r="F113" s="77"/>
      <c r="G113" s="77"/>
      <c r="H113" s="77"/>
      <c r="I113" s="25"/>
      <c r="J113" s="74"/>
    </row>
    <row r="114" spans="2:37" s="1" customFormat="1" ht="12" customHeight="1">
      <c r="B114" s="72"/>
      <c r="C114" s="75" t="s">
        <v>68</v>
      </c>
      <c r="D114" s="25"/>
      <c r="E114" s="25"/>
      <c r="F114" s="25"/>
      <c r="G114" s="25"/>
      <c r="H114" s="25"/>
      <c r="I114" s="25"/>
      <c r="J114" s="74"/>
    </row>
    <row r="115" spans="2:37" s="1" customFormat="1" ht="16.5" customHeight="1">
      <c r="B115" s="72"/>
      <c r="C115" s="25"/>
      <c r="D115" s="25"/>
      <c r="E115" s="78" t="str">
        <f>E9</f>
        <v>02 - VZT č.2</v>
      </c>
      <c r="F115" s="79"/>
      <c r="G115" s="79"/>
      <c r="H115" s="79"/>
      <c r="I115" s="25"/>
      <c r="J115" s="74"/>
    </row>
    <row r="116" spans="2:37" s="1" customFormat="1" ht="6.95" customHeight="1">
      <c r="B116" s="72"/>
      <c r="C116" s="25"/>
      <c r="D116" s="25"/>
      <c r="E116" s="25"/>
      <c r="F116" s="25"/>
      <c r="G116" s="25"/>
      <c r="H116" s="25"/>
      <c r="I116" s="25"/>
      <c r="J116" s="74"/>
    </row>
    <row r="117" spans="2:37" s="1" customFormat="1" ht="12" customHeight="1">
      <c r="B117" s="72"/>
      <c r="C117" s="75" t="s">
        <v>15</v>
      </c>
      <c r="D117" s="25"/>
      <c r="E117" s="25"/>
      <c r="F117" s="80" t="str">
        <f>F12</f>
        <v xml:space="preserve"> </v>
      </c>
      <c r="G117" s="25"/>
      <c r="H117" s="25"/>
      <c r="I117" s="75" t="s">
        <v>17</v>
      </c>
      <c r="J117" s="81" t="str">
        <f>IF(J12="","",J12)</f>
        <v>11. 5. 2020</v>
      </c>
    </row>
    <row r="118" spans="2:37" s="1" customFormat="1" ht="6.95" customHeight="1">
      <c r="B118" s="72"/>
      <c r="C118" s="25"/>
      <c r="D118" s="25"/>
      <c r="E118" s="25"/>
      <c r="F118" s="25"/>
      <c r="G118" s="25"/>
      <c r="H118" s="25"/>
      <c r="I118" s="25"/>
      <c r="J118" s="74"/>
    </row>
    <row r="119" spans="2:37" s="1" customFormat="1" ht="15.2" customHeight="1">
      <c r="B119" s="72"/>
      <c r="C119" s="75" t="s">
        <v>19</v>
      </c>
      <c r="D119" s="25"/>
      <c r="E119" s="25"/>
      <c r="F119" s="80" t="str">
        <f>E15</f>
        <v xml:space="preserve"> </v>
      </c>
      <c r="G119" s="25"/>
      <c r="H119" s="25"/>
      <c r="I119" s="75" t="s">
        <v>23</v>
      </c>
      <c r="J119" s="82" t="str">
        <f>E21</f>
        <v xml:space="preserve"> </v>
      </c>
    </row>
    <row r="120" spans="2:37" s="1" customFormat="1" ht="15.2" customHeight="1">
      <c r="B120" s="72"/>
      <c r="C120" s="75" t="s">
        <v>22</v>
      </c>
      <c r="D120" s="25"/>
      <c r="E120" s="25"/>
      <c r="F120" s="80" t="str">
        <f>IF(E18="","",E18)</f>
        <v xml:space="preserve"> </v>
      </c>
      <c r="G120" s="25"/>
      <c r="H120" s="25"/>
      <c r="I120" s="75" t="s">
        <v>25</v>
      </c>
      <c r="J120" s="82" t="str">
        <f>E24</f>
        <v xml:space="preserve"> </v>
      </c>
    </row>
    <row r="121" spans="2:37" s="1" customFormat="1" ht="10.35" customHeight="1">
      <c r="B121" s="72"/>
      <c r="C121" s="25"/>
      <c r="D121" s="25"/>
      <c r="E121" s="25"/>
      <c r="F121" s="25"/>
      <c r="G121" s="25"/>
      <c r="H121" s="25"/>
      <c r="I121" s="25"/>
      <c r="J121" s="74"/>
    </row>
    <row r="122" spans="2:37" s="10" customFormat="1" ht="29.25" customHeight="1">
      <c r="B122" s="83"/>
      <c r="C122" s="40" t="s">
        <v>83</v>
      </c>
      <c r="D122" s="41" t="s">
        <v>51</v>
      </c>
      <c r="E122" s="41" t="s">
        <v>47</v>
      </c>
      <c r="F122" s="41" t="s">
        <v>48</v>
      </c>
      <c r="G122" s="41" t="s">
        <v>84</v>
      </c>
      <c r="H122" s="41" t="s">
        <v>85</v>
      </c>
      <c r="I122" s="41" t="s">
        <v>86</v>
      </c>
      <c r="J122" s="84" t="s">
        <v>72</v>
      </c>
    </row>
    <row r="123" spans="2:37" s="1" customFormat="1" ht="22.9" customHeight="1">
      <c r="B123" s="72"/>
      <c r="C123" s="85" t="s">
        <v>87</v>
      </c>
      <c r="D123" s="25"/>
      <c r="E123" s="25"/>
      <c r="F123" s="25"/>
      <c r="G123" s="25"/>
      <c r="H123" s="25"/>
      <c r="I123" s="25"/>
      <c r="J123" s="86">
        <f>AI123</f>
        <v>0</v>
      </c>
      <c r="R123" s="13" t="s">
        <v>53</v>
      </c>
      <c r="S123" s="13" t="s">
        <v>74</v>
      </c>
      <c r="AI123" s="42">
        <f>AI124+AI157+AI160</f>
        <v>0</v>
      </c>
    </row>
    <row r="124" spans="2:37" s="11" customFormat="1" ht="25.9" customHeight="1">
      <c r="B124" s="87"/>
      <c r="C124" s="44"/>
      <c r="D124" s="88" t="s">
        <v>53</v>
      </c>
      <c r="E124" s="89" t="s">
        <v>88</v>
      </c>
      <c r="F124" s="89" t="s">
        <v>89</v>
      </c>
      <c r="G124" s="44"/>
      <c r="H124" s="44"/>
      <c r="I124" s="44"/>
      <c r="J124" s="90">
        <f>AI124</f>
        <v>0</v>
      </c>
      <c r="P124" s="43" t="s">
        <v>63</v>
      </c>
      <c r="R124" s="45" t="s">
        <v>53</v>
      </c>
      <c r="S124" s="45" t="s">
        <v>54</v>
      </c>
      <c r="W124" s="43" t="s">
        <v>90</v>
      </c>
      <c r="AI124" s="46">
        <f>AI125</f>
        <v>0</v>
      </c>
    </row>
    <row r="125" spans="2:37" s="11" customFormat="1" ht="22.9" customHeight="1">
      <c r="B125" s="87"/>
      <c r="C125" s="44"/>
      <c r="D125" s="88" t="s">
        <v>53</v>
      </c>
      <c r="E125" s="91" t="s">
        <v>91</v>
      </c>
      <c r="F125" s="91" t="s">
        <v>92</v>
      </c>
      <c r="G125" s="44"/>
      <c r="H125" s="44"/>
      <c r="I125" s="44"/>
      <c r="J125" s="92">
        <f>AI125</f>
        <v>0</v>
      </c>
      <c r="P125" s="43" t="s">
        <v>63</v>
      </c>
      <c r="R125" s="45" t="s">
        <v>53</v>
      </c>
      <c r="S125" s="45" t="s">
        <v>61</v>
      </c>
      <c r="W125" s="43" t="s">
        <v>90</v>
      </c>
      <c r="AI125" s="46">
        <f>SUM(AI126:AI156)</f>
        <v>0</v>
      </c>
    </row>
    <row r="126" spans="2:37" s="1" customFormat="1" ht="36" customHeight="1">
      <c r="B126" s="93"/>
      <c r="C126" s="47" t="s">
        <v>93</v>
      </c>
      <c r="D126" s="47" t="s">
        <v>94</v>
      </c>
      <c r="E126" s="48" t="s">
        <v>95</v>
      </c>
      <c r="F126" s="49" t="s">
        <v>96</v>
      </c>
      <c r="G126" s="50" t="s">
        <v>97</v>
      </c>
      <c r="H126" s="51">
        <v>20</v>
      </c>
      <c r="I126" s="171"/>
      <c r="J126" s="94">
        <f t="shared" ref="J126:J156" si="0">ROUND(I126*H126,2)</f>
        <v>0</v>
      </c>
      <c r="P126" s="52" t="s">
        <v>98</v>
      </c>
      <c r="R126" s="52" t="s">
        <v>94</v>
      </c>
      <c r="S126" s="52" t="s">
        <v>63</v>
      </c>
      <c r="W126" s="13" t="s">
        <v>90</v>
      </c>
      <c r="AC126" s="53" t="e">
        <f>IF(#REF!="základní",J126,0)</f>
        <v>#REF!</v>
      </c>
      <c r="AD126" s="53" t="e">
        <f>IF(#REF!="snížená",J126,0)</f>
        <v>#REF!</v>
      </c>
      <c r="AE126" s="53" t="e">
        <f>IF(#REF!="zákl. přenesená",J126,0)</f>
        <v>#REF!</v>
      </c>
      <c r="AF126" s="53" t="e">
        <f>IF(#REF!="sníž. přenesená",J126,0)</f>
        <v>#REF!</v>
      </c>
      <c r="AG126" s="53" t="e">
        <f>IF(#REF!="nulová",J126,0)</f>
        <v>#REF!</v>
      </c>
      <c r="AH126" s="13" t="s">
        <v>61</v>
      </c>
      <c r="AI126" s="53">
        <f t="shared" ref="AI126:AI156" si="1">ROUND(I126*H126,2)</f>
        <v>0</v>
      </c>
      <c r="AJ126" s="13" t="s">
        <v>98</v>
      </c>
      <c r="AK126" s="52" t="s">
        <v>99</v>
      </c>
    </row>
    <row r="127" spans="2:37" s="1" customFormat="1" ht="24" customHeight="1">
      <c r="B127" s="93"/>
      <c r="C127" s="54" t="s">
        <v>100</v>
      </c>
      <c r="D127" s="54" t="s">
        <v>101</v>
      </c>
      <c r="E127" s="55" t="s">
        <v>102</v>
      </c>
      <c r="F127" s="56" t="s">
        <v>103</v>
      </c>
      <c r="G127" s="57" t="s">
        <v>97</v>
      </c>
      <c r="H127" s="58">
        <v>20</v>
      </c>
      <c r="I127" s="171"/>
      <c r="J127" s="95">
        <f t="shared" si="0"/>
        <v>0</v>
      </c>
      <c r="P127" s="52" t="s">
        <v>104</v>
      </c>
      <c r="R127" s="52" t="s">
        <v>101</v>
      </c>
      <c r="S127" s="52" t="s">
        <v>63</v>
      </c>
      <c r="W127" s="13" t="s">
        <v>90</v>
      </c>
      <c r="AC127" s="53" t="e">
        <f>IF(#REF!="základní",J127,0)</f>
        <v>#REF!</v>
      </c>
      <c r="AD127" s="53" t="e">
        <f>IF(#REF!="snížená",J127,0)</f>
        <v>#REF!</v>
      </c>
      <c r="AE127" s="53" t="e">
        <f>IF(#REF!="zákl. přenesená",J127,0)</f>
        <v>#REF!</v>
      </c>
      <c r="AF127" s="53" t="e">
        <f>IF(#REF!="sníž. přenesená",J127,0)</f>
        <v>#REF!</v>
      </c>
      <c r="AG127" s="53" t="e">
        <f>IF(#REF!="nulová",J127,0)</f>
        <v>#REF!</v>
      </c>
      <c r="AH127" s="13" t="s">
        <v>61</v>
      </c>
      <c r="AI127" s="53">
        <f t="shared" si="1"/>
        <v>0</v>
      </c>
      <c r="AJ127" s="13" t="s">
        <v>98</v>
      </c>
      <c r="AK127" s="52" t="s">
        <v>105</v>
      </c>
    </row>
    <row r="128" spans="2:37" s="1" customFormat="1" ht="36" customHeight="1">
      <c r="B128" s="93"/>
      <c r="C128" s="47" t="s">
        <v>106</v>
      </c>
      <c r="D128" s="47" t="s">
        <v>94</v>
      </c>
      <c r="E128" s="48" t="s">
        <v>107</v>
      </c>
      <c r="F128" s="49" t="s">
        <v>108</v>
      </c>
      <c r="G128" s="50" t="s">
        <v>97</v>
      </c>
      <c r="H128" s="51">
        <v>20</v>
      </c>
      <c r="I128" s="171"/>
      <c r="J128" s="94">
        <f t="shared" si="0"/>
        <v>0</v>
      </c>
      <c r="P128" s="52" t="s">
        <v>98</v>
      </c>
      <c r="R128" s="52" t="s">
        <v>94</v>
      </c>
      <c r="S128" s="52" t="s">
        <v>63</v>
      </c>
      <c r="W128" s="13" t="s">
        <v>90</v>
      </c>
      <c r="AC128" s="53" t="e">
        <f>IF(#REF!="základní",J128,0)</f>
        <v>#REF!</v>
      </c>
      <c r="AD128" s="53" t="e">
        <f>IF(#REF!="snížená",J128,0)</f>
        <v>#REF!</v>
      </c>
      <c r="AE128" s="53" t="e">
        <f>IF(#REF!="zákl. přenesená",J128,0)</f>
        <v>#REF!</v>
      </c>
      <c r="AF128" s="53" t="e">
        <f>IF(#REF!="sníž. přenesená",J128,0)</f>
        <v>#REF!</v>
      </c>
      <c r="AG128" s="53" t="e">
        <f>IF(#REF!="nulová",J128,0)</f>
        <v>#REF!</v>
      </c>
      <c r="AH128" s="13" t="s">
        <v>61</v>
      </c>
      <c r="AI128" s="53">
        <f t="shared" si="1"/>
        <v>0</v>
      </c>
      <c r="AJ128" s="13" t="s">
        <v>98</v>
      </c>
      <c r="AK128" s="52" t="s">
        <v>109</v>
      </c>
    </row>
    <row r="129" spans="2:37" s="1" customFormat="1" ht="16.5" customHeight="1">
      <c r="B129" s="93"/>
      <c r="C129" s="54" t="s">
        <v>110</v>
      </c>
      <c r="D129" s="54" t="s">
        <v>101</v>
      </c>
      <c r="E129" s="55" t="s">
        <v>111</v>
      </c>
      <c r="F129" s="56" t="s">
        <v>112</v>
      </c>
      <c r="G129" s="57" t="s">
        <v>97</v>
      </c>
      <c r="H129" s="58">
        <v>20</v>
      </c>
      <c r="I129" s="171"/>
      <c r="J129" s="95">
        <f t="shared" si="0"/>
        <v>0</v>
      </c>
      <c r="P129" s="52" t="s">
        <v>104</v>
      </c>
      <c r="R129" s="52" t="s">
        <v>101</v>
      </c>
      <c r="S129" s="52" t="s">
        <v>63</v>
      </c>
      <c r="W129" s="13" t="s">
        <v>90</v>
      </c>
      <c r="AC129" s="53" t="e">
        <f>IF(#REF!="základní",J129,0)</f>
        <v>#REF!</v>
      </c>
      <c r="AD129" s="53" t="e">
        <f>IF(#REF!="snížená",J129,0)</f>
        <v>#REF!</v>
      </c>
      <c r="AE129" s="53" t="e">
        <f>IF(#REF!="zákl. přenesená",J129,0)</f>
        <v>#REF!</v>
      </c>
      <c r="AF129" s="53" t="e">
        <f>IF(#REF!="sníž. přenesená",J129,0)</f>
        <v>#REF!</v>
      </c>
      <c r="AG129" s="53" t="e">
        <f>IF(#REF!="nulová",J129,0)</f>
        <v>#REF!</v>
      </c>
      <c r="AH129" s="13" t="s">
        <v>61</v>
      </c>
      <c r="AI129" s="53">
        <f t="shared" si="1"/>
        <v>0</v>
      </c>
      <c r="AJ129" s="13" t="s">
        <v>98</v>
      </c>
      <c r="AK129" s="52" t="s">
        <v>113</v>
      </c>
    </row>
    <row r="130" spans="2:37" s="1" customFormat="1" ht="36" customHeight="1">
      <c r="B130" s="93"/>
      <c r="C130" s="47" t="s">
        <v>114</v>
      </c>
      <c r="D130" s="47" t="s">
        <v>94</v>
      </c>
      <c r="E130" s="48" t="s">
        <v>107</v>
      </c>
      <c r="F130" s="49" t="s">
        <v>108</v>
      </c>
      <c r="G130" s="50" t="s">
        <v>97</v>
      </c>
      <c r="H130" s="51">
        <v>20</v>
      </c>
      <c r="I130" s="171"/>
      <c r="J130" s="94">
        <f t="shared" si="0"/>
        <v>0</v>
      </c>
      <c r="P130" s="52" t="s">
        <v>98</v>
      </c>
      <c r="R130" s="52" t="s">
        <v>94</v>
      </c>
      <c r="S130" s="52" t="s">
        <v>63</v>
      </c>
      <c r="W130" s="13" t="s">
        <v>90</v>
      </c>
      <c r="AC130" s="53" t="e">
        <f>IF(#REF!="základní",J130,0)</f>
        <v>#REF!</v>
      </c>
      <c r="AD130" s="53" t="e">
        <f>IF(#REF!="snížená",J130,0)</f>
        <v>#REF!</v>
      </c>
      <c r="AE130" s="53" t="e">
        <f>IF(#REF!="zákl. přenesená",J130,0)</f>
        <v>#REF!</v>
      </c>
      <c r="AF130" s="53" t="e">
        <f>IF(#REF!="sníž. přenesená",J130,0)</f>
        <v>#REF!</v>
      </c>
      <c r="AG130" s="53" t="e">
        <f>IF(#REF!="nulová",J130,0)</f>
        <v>#REF!</v>
      </c>
      <c r="AH130" s="13" t="s">
        <v>61</v>
      </c>
      <c r="AI130" s="53">
        <f t="shared" si="1"/>
        <v>0</v>
      </c>
      <c r="AJ130" s="13" t="s">
        <v>98</v>
      </c>
      <c r="AK130" s="52" t="s">
        <v>115</v>
      </c>
    </row>
    <row r="131" spans="2:37" s="1" customFormat="1" ht="16.5" customHeight="1">
      <c r="B131" s="93"/>
      <c r="C131" s="54" t="s">
        <v>116</v>
      </c>
      <c r="D131" s="54" t="s">
        <v>101</v>
      </c>
      <c r="E131" s="55" t="s">
        <v>117</v>
      </c>
      <c r="F131" s="56" t="s">
        <v>118</v>
      </c>
      <c r="G131" s="57" t="s">
        <v>97</v>
      </c>
      <c r="H131" s="58">
        <v>20</v>
      </c>
      <c r="I131" s="171"/>
      <c r="J131" s="95">
        <f t="shared" si="0"/>
        <v>0</v>
      </c>
      <c r="P131" s="52" t="s">
        <v>104</v>
      </c>
      <c r="R131" s="52" t="s">
        <v>101</v>
      </c>
      <c r="S131" s="52" t="s">
        <v>63</v>
      </c>
      <c r="W131" s="13" t="s">
        <v>90</v>
      </c>
      <c r="AC131" s="53" t="e">
        <f>IF(#REF!="základní",J131,0)</f>
        <v>#REF!</v>
      </c>
      <c r="AD131" s="53" t="e">
        <f>IF(#REF!="snížená",J131,0)</f>
        <v>#REF!</v>
      </c>
      <c r="AE131" s="53" t="e">
        <f>IF(#REF!="zákl. přenesená",J131,0)</f>
        <v>#REF!</v>
      </c>
      <c r="AF131" s="53" t="e">
        <f>IF(#REF!="sníž. přenesená",J131,0)</f>
        <v>#REF!</v>
      </c>
      <c r="AG131" s="53" t="e">
        <f>IF(#REF!="nulová",J131,0)</f>
        <v>#REF!</v>
      </c>
      <c r="AH131" s="13" t="s">
        <v>61</v>
      </c>
      <c r="AI131" s="53">
        <f t="shared" si="1"/>
        <v>0</v>
      </c>
      <c r="AJ131" s="13" t="s">
        <v>98</v>
      </c>
      <c r="AK131" s="52" t="s">
        <v>119</v>
      </c>
    </row>
    <row r="132" spans="2:37" s="1" customFormat="1" ht="48" customHeight="1">
      <c r="B132" s="93"/>
      <c r="C132" s="47" t="s">
        <v>120</v>
      </c>
      <c r="D132" s="47" t="s">
        <v>94</v>
      </c>
      <c r="E132" s="48" t="s">
        <v>121</v>
      </c>
      <c r="F132" s="49" t="s">
        <v>122</v>
      </c>
      <c r="G132" s="50" t="s">
        <v>123</v>
      </c>
      <c r="H132" s="51">
        <v>5</v>
      </c>
      <c r="I132" s="171"/>
      <c r="J132" s="94">
        <f t="shared" si="0"/>
        <v>0</v>
      </c>
      <c r="P132" s="52" t="s">
        <v>98</v>
      </c>
      <c r="R132" s="52" t="s">
        <v>94</v>
      </c>
      <c r="S132" s="52" t="s">
        <v>63</v>
      </c>
      <c r="W132" s="13" t="s">
        <v>90</v>
      </c>
      <c r="AC132" s="53" t="e">
        <f>IF(#REF!="základní",J132,0)</f>
        <v>#REF!</v>
      </c>
      <c r="AD132" s="53" t="e">
        <f>IF(#REF!="snížená",J132,0)</f>
        <v>#REF!</v>
      </c>
      <c r="AE132" s="53" t="e">
        <f>IF(#REF!="zákl. přenesená",J132,0)</f>
        <v>#REF!</v>
      </c>
      <c r="AF132" s="53" t="e">
        <f>IF(#REF!="sníž. přenesená",J132,0)</f>
        <v>#REF!</v>
      </c>
      <c r="AG132" s="53" t="e">
        <f>IF(#REF!="nulová",J132,0)</f>
        <v>#REF!</v>
      </c>
      <c r="AH132" s="13" t="s">
        <v>61</v>
      </c>
      <c r="AI132" s="53">
        <f t="shared" si="1"/>
        <v>0</v>
      </c>
      <c r="AJ132" s="13" t="s">
        <v>98</v>
      </c>
      <c r="AK132" s="52" t="s">
        <v>124</v>
      </c>
    </row>
    <row r="133" spans="2:37" s="1" customFormat="1" ht="24" customHeight="1">
      <c r="B133" s="93"/>
      <c r="C133" s="54" t="s">
        <v>125</v>
      </c>
      <c r="D133" s="54" t="s">
        <v>101</v>
      </c>
      <c r="E133" s="55" t="s">
        <v>126</v>
      </c>
      <c r="F133" s="56" t="s">
        <v>127</v>
      </c>
      <c r="G133" s="57" t="s">
        <v>123</v>
      </c>
      <c r="H133" s="58">
        <v>5</v>
      </c>
      <c r="I133" s="171"/>
      <c r="J133" s="95">
        <f t="shared" si="0"/>
        <v>0</v>
      </c>
      <c r="P133" s="52" t="s">
        <v>104</v>
      </c>
      <c r="R133" s="52" t="s">
        <v>101</v>
      </c>
      <c r="S133" s="52" t="s">
        <v>63</v>
      </c>
      <c r="W133" s="13" t="s">
        <v>90</v>
      </c>
      <c r="AC133" s="53" t="e">
        <f>IF(#REF!="základní",J133,0)</f>
        <v>#REF!</v>
      </c>
      <c r="AD133" s="53" t="e">
        <f>IF(#REF!="snížená",J133,0)</f>
        <v>#REF!</v>
      </c>
      <c r="AE133" s="53" t="e">
        <f>IF(#REF!="zákl. přenesená",J133,0)</f>
        <v>#REF!</v>
      </c>
      <c r="AF133" s="53" t="e">
        <f>IF(#REF!="sníž. přenesená",J133,0)</f>
        <v>#REF!</v>
      </c>
      <c r="AG133" s="53" t="e">
        <f>IF(#REF!="nulová",J133,0)</f>
        <v>#REF!</v>
      </c>
      <c r="AH133" s="13" t="s">
        <v>61</v>
      </c>
      <c r="AI133" s="53">
        <f t="shared" si="1"/>
        <v>0</v>
      </c>
      <c r="AJ133" s="13" t="s">
        <v>98</v>
      </c>
      <c r="AK133" s="52" t="s">
        <v>128</v>
      </c>
    </row>
    <row r="134" spans="2:37" s="1" customFormat="1" ht="36" customHeight="1">
      <c r="B134" s="93"/>
      <c r="C134" s="47" t="s">
        <v>129</v>
      </c>
      <c r="D134" s="47" t="s">
        <v>94</v>
      </c>
      <c r="E134" s="48" t="s">
        <v>130</v>
      </c>
      <c r="F134" s="49" t="s">
        <v>131</v>
      </c>
      <c r="G134" s="50" t="s">
        <v>97</v>
      </c>
      <c r="H134" s="51">
        <v>30</v>
      </c>
      <c r="I134" s="171"/>
      <c r="J134" s="94">
        <f t="shared" si="0"/>
        <v>0</v>
      </c>
      <c r="P134" s="52" t="s">
        <v>98</v>
      </c>
      <c r="R134" s="52" t="s">
        <v>94</v>
      </c>
      <c r="S134" s="52" t="s">
        <v>63</v>
      </c>
      <c r="W134" s="13" t="s">
        <v>90</v>
      </c>
      <c r="AC134" s="53" t="e">
        <f>IF(#REF!="základní",J134,0)</f>
        <v>#REF!</v>
      </c>
      <c r="AD134" s="53" t="e">
        <f>IF(#REF!="snížená",J134,0)</f>
        <v>#REF!</v>
      </c>
      <c r="AE134" s="53" t="e">
        <f>IF(#REF!="zákl. přenesená",J134,0)</f>
        <v>#REF!</v>
      </c>
      <c r="AF134" s="53" t="e">
        <f>IF(#REF!="sníž. přenesená",J134,0)</f>
        <v>#REF!</v>
      </c>
      <c r="AG134" s="53" t="e">
        <f>IF(#REF!="nulová",J134,0)</f>
        <v>#REF!</v>
      </c>
      <c r="AH134" s="13" t="s">
        <v>61</v>
      </c>
      <c r="AI134" s="53">
        <f t="shared" si="1"/>
        <v>0</v>
      </c>
      <c r="AJ134" s="13" t="s">
        <v>98</v>
      </c>
      <c r="AK134" s="52" t="s">
        <v>132</v>
      </c>
    </row>
    <row r="135" spans="2:37" s="1" customFormat="1" ht="16.5" customHeight="1">
      <c r="B135" s="93"/>
      <c r="C135" s="54" t="s">
        <v>133</v>
      </c>
      <c r="D135" s="54" t="s">
        <v>101</v>
      </c>
      <c r="E135" s="55" t="s">
        <v>134</v>
      </c>
      <c r="F135" s="56" t="s">
        <v>135</v>
      </c>
      <c r="G135" s="57" t="s">
        <v>97</v>
      </c>
      <c r="H135" s="58">
        <v>30</v>
      </c>
      <c r="I135" s="171"/>
      <c r="J135" s="95">
        <f t="shared" si="0"/>
        <v>0</v>
      </c>
      <c r="P135" s="52" t="s">
        <v>104</v>
      </c>
      <c r="R135" s="52" t="s">
        <v>101</v>
      </c>
      <c r="S135" s="52" t="s">
        <v>63</v>
      </c>
      <c r="W135" s="13" t="s">
        <v>90</v>
      </c>
      <c r="AC135" s="53" t="e">
        <f>IF(#REF!="základní",J135,0)</f>
        <v>#REF!</v>
      </c>
      <c r="AD135" s="53" t="e">
        <f>IF(#REF!="snížená",J135,0)</f>
        <v>#REF!</v>
      </c>
      <c r="AE135" s="53" t="e">
        <f>IF(#REF!="zákl. přenesená",J135,0)</f>
        <v>#REF!</v>
      </c>
      <c r="AF135" s="53" t="e">
        <f>IF(#REF!="sníž. přenesená",J135,0)</f>
        <v>#REF!</v>
      </c>
      <c r="AG135" s="53" t="e">
        <f>IF(#REF!="nulová",J135,0)</f>
        <v>#REF!</v>
      </c>
      <c r="AH135" s="13" t="s">
        <v>61</v>
      </c>
      <c r="AI135" s="53">
        <f t="shared" si="1"/>
        <v>0</v>
      </c>
      <c r="AJ135" s="13" t="s">
        <v>98</v>
      </c>
      <c r="AK135" s="52" t="s">
        <v>136</v>
      </c>
    </row>
    <row r="136" spans="2:37" s="1" customFormat="1" ht="36" customHeight="1">
      <c r="B136" s="93"/>
      <c r="C136" s="47" t="s">
        <v>137</v>
      </c>
      <c r="D136" s="47" t="s">
        <v>94</v>
      </c>
      <c r="E136" s="48" t="s">
        <v>130</v>
      </c>
      <c r="F136" s="49" t="s">
        <v>131</v>
      </c>
      <c r="G136" s="50" t="s">
        <v>97</v>
      </c>
      <c r="H136" s="51">
        <v>50</v>
      </c>
      <c r="I136" s="171"/>
      <c r="J136" s="94">
        <f t="shared" si="0"/>
        <v>0</v>
      </c>
      <c r="P136" s="52" t="s">
        <v>98</v>
      </c>
      <c r="R136" s="52" t="s">
        <v>94</v>
      </c>
      <c r="S136" s="52" t="s">
        <v>63</v>
      </c>
      <c r="W136" s="13" t="s">
        <v>90</v>
      </c>
      <c r="AC136" s="53" t="e">
        <f>IF(#REF!="základní",J136,0)</f>
        <v>#REF!</v>
      </c>
      <c r="AD136" s="53" t="e">
        <f>IF(#REF!="snížená",J136,0)</f>
        <v>#REF!</v>
      </c>
      <c r="AE136" s="53" t="e">
        <f>IF(#REF!="zákl. přenesená",J136,0)</f>
        <v>#REF!</v>
      </c>
      <c r="AF136" s="53" t="e">
        <f>IF(#REF!="sníž. přenesená",J136,0)</f>
        <v>#REF!</v>
      </c>
      <c r="AG136" s="53" t="e">
        <f>IF(#REF!="nulová",J136,0)</f>
        <v>#REF!</v>
      </c>
      <c r="AH136" s="13" t="s">
        <v>61</v>
      </c>
      <c r="AI136" s="53">
        <f t="shared" si="1"/>
        <v>0</v>
      </c>
      <c r="AJ136" s="13" t="s">
        <v>98</v>
      </c>
      <c r="AK136" s="52" t="s">
        <v>138</v>
      </c>
    </row>
    <row r="137" spans="2:37" s="1" customFormat="1" ht="16.5" customHeight="1">
      <c r="B137" s="93"/>
      <c r="C137" s="54" t="s">
        <v>139</v>
      </c>
      <c r="D137" s="54" t="s">
        <v>101</v>
      </c>
      <c r="E137" s="55" t="s">
        <v>140</v>
      </c>
      <c r="F137" s="56" t="s">
        <v>141</v>
      </c>
      <c r="G137" s="57" t="s">
        <v>97</v>
      </c>
      <c r="H137" s="58">
        <v>50</v>
      </c>
      <c r="I137" s="171"/>
      <c r="J137" s="95">
        <f t="shared" si="0"/>
        <v>0</v>
      </c>
      <c r="P137" s="52" t="s">
        <v>104</v>
      </c>
      <c r="R137" s="52" t="s">
        <v>101</v>
      </c>
      <c r="S137" s="52" t="s">
        <v>63</v>
      </c>
      <c r="W137" s="13" t="s">
        <v>90</v>
      </c>
      <c r="AC137" s="53" t="e">
        <f>IF(#REF!="základní",J137,0)</f>
        <v>#REF!</v>
      </c>
      <c r="AD137" s="53" t="e">
        <f>IF(#REF!="snížená",J137,0)</f>
        <v>#REF!</v>
      </c>
      <c r="AE137" s="53" t="e">
        <f>IF(#REF!="zákl. přenesená",J137,0)</f>
        <v>#REF!</v>
      </c>
      <c r="AF137" s="53" t="e">
        <f>IF(#REF!="sníž. přenesená",J137,0)</f>
        <v>#REF!</v>
      </c>
      <c r="AG137" s="53" t="e">
        <f>IF(#REF!="nulová",J137,0)</f>
        <v>#REF!</v>
      </c>
      <c r="AH137" s="13" t="s">
        <v>61</v>
      </c>
      <c r="AI137" s="53">
        <f t="shared" si="1"/>
        <v>0</v>
      </c>
      <c r="AJ137" s="13" t="s">
        <v>98</v>
      </c>
      <c r="AK137" s="52" t="s">
        <v>142</v>
      </c>
    </row>
    <row r="138" spans="2:37" s="1" customFormat="1" ht="36" customHeight="1">
      <c r="B138" s="93"/>
      <c r="C138" s="47" t="s">
        <v>143</v>
      </c>
      <c r="D138" s="47" t="s">
        <v>94</v>
      </c>
      <c r="E138" s="48" t="s">
        <v>144</v>
      </c>
      <c r="F138" s="49" t="s">
        <v>145</v>
      </c>
      <c r="G138" s="50" t="s">
        <v>97</v>
      </c>
      <c r="H138" s="51">
        <v>25</v>
      </c>
      <c r="I138" s="171"/>
      <c r="J138" s="94">
        <f t="shared" si="0"/>
        <v>0</v>
      </c>
      <c r="P138" s="52" t="s">
        <v>98</v>
      </c>
      <c r="R138" s="52" t="s">
        <v>94</v>
      </c>
      <c r="S138" s="52" t="s">
        <v>63</v>
      </c>
      <c r="W138" s="13" t="s">
        <v>90</v>
      </c>
      <c r="AC138" s="53" t="e">
        <f>IF(#REF!="základní",J138,0)</f>
        <v>#REF!</v>
      </c>
      <c r="AD138" s="53" t="e">
        <f>IF(#REF!="snížená",J138,0)</f>
        <v>#REF!</v>
      </c>
      <c r="AE138" s="53" t="e">
        <f>IF(#REF!="zákl. přenesená",J138,0)</f>
        <v>#REF!</v>
      </c>
      <c r="AF138" s="53" t="e">
        <f>IF(#REF!="sníž. přenesená",J138,0)</f>
        <v>#REF!</v>
      </c>
      <c r="AG138" s="53" t="e">
        <f>IF(#REF!="nulová",J138,0)</f>
        <v>#REF!</v>
      </c>
      <c r="AH138" s="13" t="s">
        <v>61</v>
      </c>
      <c r="AI138" s="53">
        <f t="shared" si="1"/>
        <v>0</v>
      </c>
      <c r="AJ138" s="13" t="s">
        <v>98</v>
      </c>
      <c r="AK138" s="52" t="s">
        <v>146</v>
      </c>
    </row>
    <row r="139" spans="2:37" s="1" customFormat="1" ht="16.5" customHeight="1">
      <c r="B139" s="93"/>
      <c r="C139" s="54" t="s">
        <v>147</v>
      </c>
      <c r="D139" s="54" t="s">
        <v>101</v>
      </c>
      <c r="E139" s="55" t="s">
        <v>148</v>
      </c>
      <c r="F139" s="56" t="s">
        <v>149</v>
      </c>
      <c r="G139" s="57" t="s">
        <v>97</v>
      </c>
      <c r="H139" s="58">
        <v>25</v>
      </c>
      <c r="I139" s="171"/>
      <c r="J139" s="95">
        <f t="shared" si="0"/>
        <v>0</v>
      </c>
      <c r="P139" s="52" t="s">
        <v>104</v>
      </c>
      <c r="R139" s="52" t="s">
        <v>101</v>
      </c>
      <c r="S139" s="52" t="s">
        <v>63</v>
      </c>
      <c r="W139" s="13" t="s">
        <v>90</v>
      </c>
      <c r="AC139" s="53" t="e">
        <f>IF(#REF!="základní",J139,0)</f>
        <v>#REF!</v>
      </c>
      <c r="AD139" s="53" t="e">
        <f>IF(#REF!="snížená",J139,0)</f>
        <v>#REF!</v>
      </c>
      <c r="AE139" s="53" t="e">
        <f>IF(#REF!="zákl. přenesená",J139,0)</f>
        <v>#REF!</v>
      </c>
      <c r="AF139" s="53" t="e">
        <f>IF(#REF!="sníž. přenesená",J139,0)</f>
        <v>#REF!</v>
      </c>
      <c r="AG139" s="53" t="e">
        <f>IF(#REF!="nulová",J139,0)</f>
        <v>#REF!</v>
      </c>
      <c r="AH139" s="13" t="s">
        <v>61</v>
      </c>
      <c r="AI139" s="53">
        <f t="shared" si="1"/>
        <v>0</v>
      </c>
      <c r="AJ139" s="13" t="s">
        <v>98</v>
      </c>
      <c r="AK139" s="52" t="s">
        <v>150</v>
      </c>
    </row>
    <row r="140" spans="2:37" s="1" customFormat="1" ht="36" customHeight="1">
      <c r="B140" s="93"/>
      <c r="C140" s="47" t="s">
        <v>167</v>
      </c>
      <c r="D140" s="47" t="s">
        <v>94</v>
      </c>
      <c r="E140" s="48" t="s">
        <v>160</v>
      </c>
      <c r="F140" s="49" t="s">
        <v>161</v>
      </c>
      <c r="G140" s="50" t="s">
        <v>97</v>
      </c>
      <c r="H140" s="51">
        <v>80</v>
      </c>
      <c r="I140" s="171"/>
      <c r="J140" s="94">
        <f t="shared" si="0"/>
        <v>0</v>
      </c>
      <c r="P140" s="52" t="s">
        <v>98</v>
      </c>
      <c r="R140" s="52" t="s">
        <v>94</v>
      </c>
      <c r="S140" s="52" t="s">
        <v>63</v>
      </c>
      <c r="W140" s="13" t="s">
        <v>90</v>
      </c>
      <c r="AC140" s="53" t="e">
        <f>IF(#REF!="základní",J140,0)</f>
        <v>#REF!</v>
      </c>
      <c r="AD140" s="53" t="e">
        <f>IF(#REF!="snížená",J140,0)</f>
        <v>#REF!</v>
      </c>
      <c r="AE140" s="53" t="e">
        <f>IF(#REF!="zákl. přenesená",J140,0)</f>
        <v>#REF!</v>
      </c>
      <c r="AF140" s="53" t="e">
        <f>IF(#REF!="sníž. přenesená",J140,0)</f>
        <v>#REF!</v>
      </c>
      <c r="AG140" s="53" t="e">
        <f>IF(#REF!="nulová",J140,0)</f>
        <v>#REF!</v>
      </c>
      <c r="AH140" s="13" t="s">
        <v>61</v>
      </c>
      <c r="AI140" s="53">
        <f t="shared" si="1"/>
        <v>0</v>
      </c>
      <c r="AJ140" s="13" t="s">
        <v>98</v>
      </c>
      <c r="AK140" s="52" t="s">
        <v>168</v>
      </c>
    </row>
    <row r="141" spans="2:37" s="1" customFormat="1" ht="16.5" customHeight="1">
      <c r="B141" s="93"/>
      <c r="C141" s="54" t="s">
        <v>169</v>
      </c>
      <c r="D141" s="54" t="s">
        <v>101</v>
      </c>
      <c r="E141" s="55" t="s">
        <v>170</v>
      </c>
      <c r="F141" s="56" t="s">
        <v>171</v>
      </c>
      <c r="G141" s="57" t="s">
        <v>97</v>
      </c>
      <c r="H141" s="58">
        <v>80</v>
      </c>
      <c r="I141" s="171"/>
      <c r="J141" s="95">
        <f t="shared" si="0"/>
        <v>0</v>
      </c>
      <c r="P141" s="52" t="s">
        <v>104</v>
      </c>
      <c r="R141" s="52" t="s">
        <v>101</v>
      </c>
      <c r="S141" s="52" t="s">
        <v>63</v>
      </c>
      <c r="W141" s="13" t="s">
        <v>90</v>
      </c>
      <c r="AC141" s="53" t="e">
        <f>IF(#REF!="základní",J141,0)</f>
        <v>#REF!</v>
      </c>
      <c r="AD141" s="53" t="e">
        <f>IF(#REF!="snížená",J141,0)</f>
        <v>#REF!</v>
      </c>
      <c r="AE141" s="53" t="e">
        <f>IF(#REF!="zákl. přenesená",J141,0)</f>
        <v>#REF!</v>
      </c>
      <c r="AF141" s="53" t="e">
        <f>IF(#REF!="sníž. přenesená",J141,0)</f>
        <v>#REF!</v>
      </c>
      <c r="AG141" s="53" t="e">
        <f>IF(#REF!="nulová",J141,0)</f>
        <v>#REF!</v>
      </c>
      <c r="AH141" s="13" t="s">
        <v>61</v>
      </c>
      <c r="AI141" s="53">
        <f t="shared" si="1"/>
        <v>0</v>
      </c>
      <c r="AJ141" s="13" t="s">
        <v>98</v>
      </c>
      <c r="AK141" s="52" t="s">
        <v>172</v>
      </c>
    </row>
    <row r="142" spans="2:37" s="1" customFormat="1" ht="24" customHeight="1">
      <c r="B142" s="93"/>
      <c r="C142" s="47" t="s">
        <v>181</v>
      </c>
      <c r="D142" s="47" t="s">
        <v>94</v>
      </c>
      <c r="E142" s="48" t="s">
        <v>182</v>
      </c>
      <c r="F142" s="49" t="s">
        <v>183</v>
      </c>
      <c r="G142" s="50" t="s">
        <v>184</v>
      </c>
      <c r="H142" s="51">
        <v>1</v>
      </c>
      <c r="I142" s="171"/>
      <c r="J142" s="94">
        <f t="shared" si="0"/>
        <v>0</v>
      </c>
      <c r="P142" s="52" t="s">
        <v>98</v>
      </c>
      <c r="R142" s="52" t="s">
        <v>94</v>
      </c>
      <c r="S142" s="52" t="s">
        <v>63</v>
      </c>
      <c r="W142" s="13" t="s">
        <v>90</v>
      </c>
      <c r="AC142" s="53" t="e">
        <f>IF(#REF!="základní",J142,0)</f>
        <v>#REF!</v>
      </c>
      <c r="AD142" s="53" t="e">
        <f>IF(#REF!="snížená",J142,0)</f>
        <v>#REF!</v>
      </c>
      <c r="AE142" s="53" t="e">
        <f>IF(#REF!="zákl. přenesená",J142,0)</f>
        <v>#REF!</v>
      </c>
      <c r="AF142" s="53" t="e">
        <f>IF(#REF!="sníž. přenesená",J142,0)</f>
        <v>#REF!</v>
      </c>
      <c r="AG142" s="53" t="e">
        <f>IF(#REF!="nulová",J142,0)</f>
        <v>#REF!</v>
      </c>
      <c r="AH142" s="13" t="s">
        <v>61</v>
      </c>
      <c r="AI142" s="53">
        <f t="shared" si="1"/>
        <v>0</v>
      </c>
      <c r="AJ142" s="13" t="s">
        <v>98</v>
      </c>
      <c r="AK142" s="52" t="s">
        <v>185</v>
      </c>
    </row>
    <row r="143" spans="2:37" s="1" customFormat="1" ht="24" customHeight="1">
      <c r="B143" s="93"/>
      <c r="C143" s="47" t="s">
        <v>191</v>
      </c>
      <c r="D143" s="47" t="s">
        <v>94</v>
      </c>
      <c r="E143" s="48" t="s">
        <v>192</v>
      </c>
      <c r="F143" s="49" t="s">
        <v>193</v>
      </c>
      <c r="G143" s="50" t="s">
        <v>123</v>
      </c>
      <c r="H143" s="51">
        <v>50</v>
      </c>
      <c r="I143" s="171"/>
      <c r="J143" s="94">
        <f t="shared" si="0"/>
        <v>0</v>
      </c>
      <c r="P143" s="52" t="s">
        <v>98</v>
      </c>
      <c r="R143" s="52" t="s">
        <v>94</v>
      </c>
      <c r="S143" s="52" t="s">
        <v>63</v>
      </c>
      <c r="W143" s="13" t="s">
        <v>90</v>
      </c>
      <c r="AC143" s="53" t="e">
        <f>IF(#REF!="základní",J143,0)</f>
        <v>#REF!</v>
      </c>
      <c r="AD143" s="53" t="e">
        <f>IF(#REF!="snížená",J143,0)</f>
        <v>#REF!</v>
      </c>
      <c r="AE143" s="53" t="e">
        <f>IF(#REF!="zákl. přenesená",J143,0)</f>
        <v>#REF!</v>
      </c>
      <c r="AF143" s="53" t="e">
        <f>IF(#REF!="sníž. přenesená",J143,0)</f>
        <v>#REF!</v>
      </c>
      <c r="AG143" s="53" t="e">
        <f>IF(#REF!="nulová",J143,0)</f>
        <v>#REF!</v>
      </c>
      <c r="AH143" s="13" t="s">
        <v>61</v>
      </c>
      <c r="AI143" s="53">
        <f t="shared" si="1"/>
        <v>0</v>
      </c>
      <c r="AJ143" s="13" t="s">
        <v>98</v>
      </c>
      <c r="AK143" s="52" t="s">
        <v>194</v>
      </c>
    </row>
    <row r="144" spans="2:37" s="1" customFormat="1" ht="24" customHeight="1">
      <c r="B144" s="93"/>
      <c r="C144" s="47" t="s">
        <v>195</v>
      </c>
      <c r="D144" s="47" t="s">
        <v>94</v>
      </c>
      <c r="E144" s="48" t="s">
        <v>196</v>
      </c>
      <c r="F144" s="49" t="s">
        <v>197</v>
      </c>
      <c r="G144" s="50" t="s">
        <v>123</v>
      </c>
      <c r="H144" s="51">
        <v>60</v>
      </c>
      <c r="I144" s="171"/>
      <c r="J144" s="94">
        <f t="shared" si="0"/>
        <v>0</v>
      </c>
      <c r="P144" s="52" t="s">
        <v>98</v>
      </c>
      <c r="R144" s="52" t="s">
        <v>94</v>
      </c>
      <c r="S144" s="52" t="s">
        <v>63</v>
      </c>
      <c r="W144" s="13" t="s">
        <v>90</v>
      </c>
      <c r="AC144" s="53" t="e">
        <f>IF(#REF!="základní",J144,0)</f>
        <v>#REF!</v>
      </c>
      <c r="AD144" s="53" t="e">
        <f>IF(#REF!="snížená",J144,0)</f>
        <v>#REF!</v>
      </c>
      <c r="AE144" s="53" t="e">
        <f>IF(#REF!="zákl. přenesená",J144,0)</f>
        <v>#REF!</v>
      </c>
      <c r="AF144" s="53" t="e">
        <f>IF(#REF!="sníž. přenesená",J144,0)</f>
        <v>#REF!</v>
      </c>
      <c r="AG144" s="53" t="e">
        <f>IF(#REF!="nulová",J144,0)</f>
        <v>#REF!</v>
      </c>
      <c r="AH144" s="13" t="s">
        <v>61</v>
      </c>
      <c r="AI144" s="53">
        <f t="shared" si="1"/>
        <v>0</v>
      </c>
      <c r="AJ144" s="13" t="s">
        <v>98</v>
      </c>
      <c r="AK144" s="52" t="s">
        <v>198</v>
      </c>
    </row>
    <row r="145" spans="2:37" s="1" customFormat="1" ht="24" customHeight="1">
      <c r="B145" s="93"/>
      <c r="C145" s="47" t="s">
        <v>199</v>
      </c>
      <c r="D145" s="47" t="s">
        <v>94</v>
      </c>
      <c r="E145" s="48" t="s">
        <v>200</v>
      </c>
      <c r="F145" s="49" t="s">
        <v>201</v>
      </c>
      <c r="G145" s="50" t="s">
        <v>123</v>
      </c>
      <c r="H145" s="51">
        <v>30</v>
      </c>
      <c r="I145" s="171"/>
      <c r="J145" s="94">
        <f t="shared" si="0"/>
        <v>0</v>
      </c>
      <c r="P145" s="52" t="s">
        <v>98</v>
      </c>
      <c r="R145" s="52" t="s">
        <v>94</v>
      </c>
      <c r="S145" s="52" t="s">
        <v>63</v>
      </c>
      <c r="W145" s="13" t="s">
        <v>90</v>
      </c>
      <c r="AC145" s="53" t="e">
        <f>IF(#REF!="základní",J145,0)</f>
        <v>#REF!</v>
      </c>
      <c r="AD145" s="53" t="e">
        <f>IF(#REF!="snížená",J145,0)</f>
        <v>#REF!</v>
      </c>
      <c r="AE145" s="53" t="e">
        <f>IF(#REF!="zákl. přenesená",J145,0)</f>
        <v>#REF!</v>
      </c>
      <c r="AF145" s="53" t="e">
        <f>IF(#REF!="sníž. přenesená",J145,0)</f>
        <v>#REF!</v>
      </c>
      <c r="AG145" s="53" t="e">
        <f>IF(#REF!="nulová",J145,0)</f>
        <v>#REF!</v>
      </c>
      <c r="AH145" s="13" t="s">
        <v>61</v>
      </c>
      <c r="AI145" s="53">
        <f t="shared" si="1"/>
        <v>0</v>
      </c>
      <c r="AJ145" s="13" t="s">
        <v>98</v>
      </c>
      <c r="AK145" s="52" t="s">
        <v>202</v>
      </c>
    </row>
    <row r="146" spans="2:37" s="1" customFormat="1" ht="24" customHeight="1">
      <c r="B146" s="93"/>
      <c r="C146" s="47" t="s">
        <v>211</v>
      </c>
      <c r="D146" s="47" t="s">
        <v>94</v>
      </c>
      <c r="E146" s="48" t="s">
        <v>212</v>
      </c>
      <c r="F146" s="49" t="s">
        <v>213</v>
      </c>
      <c r="G146" s="50" t="s">
        <v>123</v>
      </c>
      <c r="H146" s="51">
        <v>1</v>
      </c>
      <c r="I146" s="171"/>
      <c r="J146" s="94">
        <f t="shared" si="0"/>
        <v>0</v>
      </c>
      <c r="P146" s="52" t="s">
        <v>98</v>
      </c>
      <c r="R146" s="52" t="s">
        <v>94</v>
      </c>
      <c r="S146" s="52" t="s">
        <v>63</v>
      </c>
      <c r="W146" s="13" t="s">
        <v>90</v>
      </c>
      <c r="AC146" s="53" t="e">
        <f>IF(#REF!="základní",J146,0)</f>
        <v>#REF!</v>
      </c>
      <c r="AD146" s="53" t="e">
        <f>IF(#REF!="snížená",J146,0)</f>
        <v>#REF!</v>
      </c>
      <c r="AE146" s="53" t="e">
        <f>IF(#REF!="zákl. přenesená",J146,0)</f>
        <v>#REF!</v>
      </c>
      <c r="AF146" s="53" t="e">
        <f>IF(#REF!="sníž. přenesená",J146,0)</f>
        <v>#REF!</v>
      </c>
      <c r="AG146" s="53" t="e">
        <f>IF(#REF!="nulová",J146,0)</f>
        <v>#REF!</v>
      </c>
      <c r="AH146" s="13" t="s">
        <v>61</v>
      </c>
      <c r="AI146" s="53">
        <f t="shared" si="1"/>
        <v>0</v>
      </c>
      <c r="AJ146" s="13" t="s">
        <v>98</v>
      </c>
      <c r="AK146" s="52" t="s">
        <v>214</v>
      </c>
    </row>
    <row r="147" spans="2:37" s="1" customFormat="1" ht="24" customHeight="1">
      <c r="B147" s="93"/>
      <c r="C147" s="54" t="s">
        <v>215</v>
      </c>
      <c r="D147" s="54" t="s">
        <v>101</v>
      </c>
      <c r="E147" s="55" t="s">
        <v>216</v>
      </c>
      <c r="F147" s="56" t="s">
        <v>217</v>
      </c>
      <c r="G147" s="57" t="s">
        <v>123</v>
      </c>
      <c r="H147" s="58">
        <v>1</v>
      </c>
      <c r="I147" s="171"/>
      <c r="J147" s="95">
        <f t="shared" si="0"/>
        <v>0</v>
      </c>
      <c r="P147" s="52" t="s">
        <v>104</v>
      </c>
      <c r="R147" s="52" t="s">
        <v>101</v>
      </c>
      <c r="S147" s="52" t="s">
        <v>63</v>
      </c>
      <c r="W147" s="13" t="s">
        <v>90</v>
      </c>
      <c r="AC147" s="53" t="e">
        <f>IF(#REF!="základní",J147,0)</f>
        <v>#REF!</v>
      </c>
      <c r="AD147" s="53" t="e">
        <f>IF(#REF!="snížená",J147,0)</f>
        <v>#REF!</v>
      </c>
      <c r="AE147" s="53" t="e">
        <f>IF(#REF!="zákl. přenesená",J147,0)</f>
        <v>#REF!</v>
      </c>
      <c r="AF147" s="53" t="e">
        <f>IF(#REF!="sníž. přenesená",J147,0)</f>
        <v>#REF!</v>
      </c>
      <c r="AG147" s="53" t="e">
        <f>IF(#REF!="nulová",J147,0)</f>
        <v>#REF!</v>
      </c>
      <c r="AH147" s="13" t="s">
        <v>61</v>
      </c>
      <c r="AI147" s="53">
        <f t="shared" si="1"/>
        <v>0</v>
      </c>
      <c r="AJ147" s="13" t="s">
        <v>98</v>
      </c>
      <c r="AK147" s="52" t="s">
        <v>218</v>
      </c>
    </row>
    <row r="148" spans="2:37" s="1" customFormat="1" ht="24" customHeight="1">
      <c r="B148" s="93"/>
      <c r="C148" s="47" t="s">
        <v>219</v>
      </c>
      <c r="D148" s="47" t="s">
        <v>94</v>
      </c>
      <c r="E148" s="48" t="s">
        <v>212</v>
      </c>
      <c r="F148" s="49" t="s">
        <v>213</v>
      </c>
      <c r="G148" s="50" t="s">
        <v>123</v>
      </c>
      <c r="H148" s="51">
        <v>1</v>
      </c>
      <c r="I148" s="171"/>
      <c r="J148" s="94">
        <f t="shared" si="0"/>
        <v>0</v>
      </c>
      <c r="P148" s="52" t="s">
        <v>98</v>
      </c>
      <c r="R148" s="52" t="s">
        <v>94</v>
      </c>
      <c r="S148" s="52" t="s">
        <v>63</v>
      </c>
      <c r="W148" s="13" t="s">
        <v>90</v>
      </c>
      <c r="AC148" s="53" t="e">
        <f>IF(#REF!="základní",J148,0)</f>
        <v>#REF!</v>
      </c>
      <c r="AD148" s="53" t="e">
        <f>IF(#REF!="snížená",J148,0)</f>
        <v>#REF!</v>
      </c>
      <c r="AE148" s="53" t="e">
        <f>IF(#REF!="zákl. přenesená",J148,0)</f>
        <v>#REF!</v>
      </c>
      <c r="AF148" s="53" t="e">
        <f>IF(#REF!="sníž. přenesená",J148,0)</f>
        <v>#REF!</v>
      </c>
      <c r="AG148" s="53" t="e">
        <f>IF(#REF!="nulová",J148,0)</f>
        <v>#REF!</v>
      </c>
      <c r="AH148" s="13" t="s">
        <v>61</v>
      </c>
      <c r="AI148" s="53">
        <f t="shared" si="1"/>
        <v>0</v>
      </c>
      <c r="AJ148" s="13" t="s">
        <v>98</v>
      </c>
      <c r="AK148" s="52" t="s">
        <v>220</v>
      </c>
    </row>
    <row r="149" spans="2:37" s="1" customFormat="1" ht="24" customHeight="1">
      <c r="B149" s="93"/>
      <c r="C149" s="54" t="s">
        <v>221</v>
      </c>
      <c r="D149" s="54" t="s">
        <v>101</v>
      </c>
      <c r="E149" s="55" t="s">
        <v>222</v>
      </c>
      <c r="F149" s="56" t="s">
        <v>217</v>
      </c>
      <c r="G149" s="57" t="s">
        <v>123</v>
      </c>
      <c r="H149" s="58">
        <v>1</v>
      </c>
      <c r="I149" s="171"/>
      <c r="J149" s="95">
        <f t="shared" si="0"/>
        <v>0</v>
      </c>
      <c r="P149" s="52" t="s">
        <v>104</v>
      </c>
      <c r="R149" s="52" t="s">
        <v>101</v>
      </c>
      <c r="S149" s="52" t="s">
        <v>63</v>
      </c>
      <c r="W149" s="13" t="s">
        <v>90</v>
      </c>
      <c r="AC149" s="53" t="e">
        <f>IF(#REF!="základní",J149,0)</f>
        <v>#REF!</v>
      </c>
      <c r="AD149" s="53" t="e">
        <f>IF(#REF!="snížená",J149,0)</f>
        <v>#REF!</v>
      </c>
      <c r="AE149" s="53" t="e">
        <f>IF(#REF!="zákl. přenesená",J149,0)</f>
        <v>#REF!</v>
      </c>
      <c r="AF149" s="53" t="e">
        <f>IF(#REF!="sníž. přenesená",J149,0)</f>
        <v>#REF!</v>
      </c>
      <c r="AG149" s="53" t="e">
        <f>IF(#REF!="nulová",J149,0)</f>
        <v>#REF!</v>
      </c>
      <c r="AH149" s="13" t="s">
        <v>61</v>
      </c>
      <c r="AI149" s="53">
        <f t="shared" si="1"/>
        <v>0</v>
      </c>
      <c r="AJ149" s="13" t="s">
        <v>98</v>
      </c>
      <c r="AK149" s="52" t="s">
        <v>223</v>
      </c>
    </row>
    <row r="150" spans="2:37" s="1" customFormat="1" ht="36" customHeight="1">
      <c r="B150" s="93"/>
      <c r="C150" s="47" t="s">
        <v>232</v>
      </c>
      <c r="D150" s="47" t="s">
        <v>94</v>
      </c>
      <c r="E150" s="48" t="s">
        <v>233</v>
      </c>
      <c r="F150" s="49" t="s">
        <v>234</v>
      </c>
      <c r="G150" s="50" t="s">
        <v>123</v>
      </c>
      <c r="H150" s="51">
        <v>1</v>
      </c>
      <c r="I150" s="171"/>
      <c r="J150" s="94">
        <f t="shared" si="0"/>
        <v>0</v>
      </c>
      <c r="P150" s="52" t="s">
        <v>98</v>
      </c>
      <c r="R150" s="52" t="s">
        <v>94</v>
      </c>
      <c r="S150" s="52" t="s">
        <v>63</v>
      </c>
      <c r="W150" s="13" t="s">
        <v>90</v>
      </c>
      <c r="AC150" s="53" t="e">
        <f>IF(#REF!="základní",J150,0)</f>
        <v>#REF!</v>
      </c>
      <c r="AD150" s="53" t="e">
        <f>IF(#REF!="snížená",J150,0)</f>
        <v>#REF!</v>
      </c>
      <c r="AE150" s="53" t="e">
        <f>IF(#REF!="zákl. přenesená",J150,0)</f>
        <v>#REF!</v>
      </c>
      <c r="AF150" s="53" t="e">
        <f>IF(#REF!="sníž. přenesená",J150,0)</f>
        <v>#REF!</v>
      </c>
      <c r="AG150" s="53" t="e">
        <f>IF(#REF!="nulová",J150,0)</f>
        <v>#REF!</v>
      </c>
      <c r="AH150" s="13" t="s">
        <v>61</v>
      </c>
      <c r="AI150" s="53">
        <f t="shared" si="1"/>
        <v>0</v>
      </c>
      <c r="AJ150" s="13" t="s">
        <v>98</v>
      </c>
      <c r="AK150" s="52" t="s">
        <v>235</v>
      </c>
    </row>
    <row r="151" spans="2:37" s="1" customFormat="1" ht="36" customHeight="1">
      <c r="B151" s="93"/>
      <c r="C151" s="47" t="s">
        <v>236</v>
      </c>
      <c r="D151" s="47" t="s">
        <v>94</v>
      </c>
      <c r="E151" s="48" t="s">
        <v>237</v>
      </c>
      <c r="F151" s="49" t="s">
        <v>238</v>
      </c>
      <c r="G151" s="50" t="s">
        <v>97</v>
      </c>
      <c r="H151" s="51">
        <v>18</v>
      </c>
      <c r="I151" s="171"/>
      <c r="J151" s="94">
        <f t="shared" si="0"/>
        <v>0</v>
      </c>
      <c r="P151" s="52" t="s">
        <v>98</v>
      </c>
      <c r="R151" s="52" t="s">
        <v>94</v>
      </c>
      <c r="S151" s="52" t="s">
        <v>63</v>
      </c>
      <c r="W151" s="13" t="s">
        <v>90</v>
      </c>
      <c r="AC151" s="53" t="e">
        <f>IF(#REF!="základní",J151,0)</f>
        <v>#REF!</v>
      </c>
      <c r="AD151" s="53" t="e">
        <f>IF(#REF!="snížená",J151,0)</f>
        <v>#REF!</v>
      </c>
      <c r="AE151" s="53" t="e">
        <f>IF(#REF!="zákl. přenesená",J151,0)</f>
        <v>#REF!</v>
      </c>
      <c r="AF151" s="53" t="e">
        <f>IF(#REF!="sníž. přenesená",J151,0)</f>
        <v>#REF!</v>
      </c>
      <c r="AG151" s="53" t="e">
        <f>IF(#REF!="nulová",J151,0)</f>
        <v>#REF!</v>
      </c>
      <c r="AH151" s="13" t="s">
        <v>61</v>
      </c>
      <c r="AI151" s="53">
        <f t="shared" si="1"/>
        <v>0</v>
      </c>
      <c r="AJ151" s="13" t="s">
        <v>98</v>
      </c>
      <c r="AK151" s="52" t="s">
        <v>239</v>
      </c>
    </row>
    <row r="152" spans="2:37" s="1" customFormat="1" ht="16.5" customHeight="1">
      <c r="B152" s="93"/>
      <c r="C152" s="54" t="s">
        <v>240</v>
      </c>
      <c r="D152" s="54" t="s">
        <v>101</v>
      </c>
      <c r="E152" s="55" t="s">
        <v>241</v>
      </c>
      <c r="F152" s="56" t="s">
        <v>242</v>
      </c>
      <c r="G152" s="57" t="s">
        <v>97</v>
      </c>
      <c r="H152" s="58">
        <v>18</v>
      </c>
      <c r="I152" s="171"/>
      <c r="J152" s="95">
        <f t="shared" si="0"/>
        <v>0</v>
      </c>
      <c r="P152" s="52" t="s">
        <v>104</v>
      </c>
      <c r="R152" s="52" t="s">
        <v>101</v>
      </c>
      <c r="S152" s="52" t="s">
        <v>63</v>
      </c>
      <c r="W152" s="13" t="s">
        <v>90</v>
      </c>
      <c r="AC152" s="53" t="e">
        <f>IF(#REF!="základní",J152,0)</f>
        <v>#REF!</v>
      </c>
      <c r="AD152" s="53" t="e">
        <f>IF(#REF!="snížená",J152,0)</f>
        <v>#REF!</v>
      </c>
      <c r="AE152" s="53" t="e">
        <f>IF(#REF!="zákl. přenesená",J152,0)</f>
        <v>#REF!</v>
      </c>
      <c r="AF152" s="53" t="e">
        <f>IF(#REF!="sníž. přenesená",J152,0)</f>
        <v>#REF!</v>
      </c>
      <c r="AG152" s="53" t="e">
        <f>IF(#REF!="nulová",J152,0)</f>
        <v>#REF!</v>
      </c>
      <c r="AH152" s="13" t="s">
        <v>61</v>
      </c>
      <c r="AI152" s="53">
        <f t="shared" si="1"/>
        <v>0</v>
      </c>
      <c r="AJ152" s="13" t="s">
        <v>98</v>
      </c>
      <c r="AK152" s="52" t="s">
        <v>243</v>
      </c>
    </row>
    <row r="153" spans="2:37" s="1" customFormat="1" ht="36" customHeight="1">
      <c r="B153" s="93"/>
      <c r="C153" s="47" t="s">
        <v>244</v>
      </c>
      <c r="D153" s="47" t="s">
        <v>94</v>
      </c>
      <c r="E153" s="48" t="s">
        <v>245</v>
      </c>
      <c r="F153" s="49" t="s">
        <v>246</v>
      </c>
      <c r="G153" s="50" t="s">
        <v>123</v>
      </c>
      <c r="H153" s="51">
        <v>10</v>
      </c>
      <c r="I153" s="171"/>
      <c r="J153" s="94">
        <f t="shared" si="0"/>
        <v>0</v>
      </c>
      <c r="P153" s="52" t="s">
        <v>98</v>
      </c>
      <c r="R153" s="52" t="s">
        <v>94</v>
      </c>
      <c r="S153" s="52" t="s">
        <v>63</v>
      </c>
      <c r="W153" s="13" t="s">
        <v>90</v>
      </c>
      <c r="AC153" s="53" t="e">
        <f>IF(#REF!="základní",J153,0)</f>
        <v>#REF!</v>
      </c>
      <c r="AD153" s="53" t="e">
        <f>IF(#REF!="snížená",J153,0)</f>
        <v>#REF!</v>
      </c>
      <c r="AE153" s="53" t="e">
        <f>IF(#REF!="zákl. přenesená",J153,0)</f>
        <v>#REF!</v>
      </c>
      <c r="AF153" s="53" t="e">
        <f>IF(#REF!="sníž. přenesená",J153,0)</f>
        <v>#REF!</v>
      </c>
      <c r="AG153" s="53" t="e">
        <f>IF(#REF!="nulová",J153,0)</f>
        <v>#REF!</v>
      </c>
      <c r="AH153" s="13" t="s">
        <v>61</v>
      </c>
      <c r="AI153" s="53">
        <f t="shared" si="1"/>
        <v>0</v>
      </c>
      <c r="AJ153" s="13" t="s">
        <v>98</v>
      </c>
      <c r="AK153" s="52" t="s">
        <v>300</v>
      </c>
    </row>
    <row r="154" spans="2:37" s="1" customFormat="1" ht="36" customHeight="1">
      <c r="B154" s="93"/>
      <c r="C154" s="47" t="s">
        <v>248</v>
      </c>
      <c r="D154" s="47" t="s">
        <v>94</v>
      </c>
      <c r="E154" s="48" t="s">
        <v>249</v>
      </c>
      <c r="F154" s="49" t="s">
        <v>250</v>
      </c>
      <c r="G154" s="50" t="s">
        <v>123</v>
      </c>
      <c r="H154" s="51">
        <v>5</v>
      </c>
      <c r="I154" s="171"/>
      <c r="J154" s="94">
        <f t="shared" si="0"/>
        <v>0</v>
      </c>
      <c r="P154" s="52" t="s">
        <v>98</v>
      </c>
      <c r="R154" s="52" t="s">
        <v>94</v>
      </c>
      <c r="S154" s="52" t="s">
        <v>63</v>
      </c>
      <c r="W154" s="13" t="s">
        <v>90</v>
      </c>
      <c r="AC154" s="53" t="e">
        <f>IF(#REF!="základní",J154,0)</f>
        <v>#REF!</v>
      </c>
      <c r="AD154" s="53" t="e">
        <f>IF(#REF!="snížená",J154,0)</f>
        <v>#REF!</v>
      </c>
      <c r="AE154" s="53" t="e">
        <f>IF(#REF!="zákl. přenesená",J154,0)</f>
        <v>#REF!</v>
      </c>
      <c r="AF154" s="53" t="e">
        <f>IF(#REF!="sníž. přenesená",J154,0)</f>
        <v>#REF!</v>
      </c>
      <c r="AG154" s="53" t="e">
        <f>IF(#REF!="nulová",J154,0)</f>
        <v>#REF!</v>
      </c>
      <c r="AH154" s="13" t="s">
        <v>61</v>
      </c>
      <c r="AI154" s="53">
        <f t="shared" si="1"/>
        <v>0</v>
      </c>
      <c r="AJ154" s="13" t="s">
        <v>98</v>
      </c>
      <c r="AK154" s="52" t="s">
        <v>301</v>
      </c>
    </row>
    <row r="155" spans="2:37" s="1" customFormat="1" ht="24" customHeight="1">
      <c r="B155" s="93"/>
      <c r="C155" s="47" t="s">
        <v>252</v>
      </c>
      <c r="D155" s="47" t="s">
        <v>94</v>
      </c>
      <c r="E155" s="48" t="s">
        <v>253</v>
      </c>
      <c r="F155" s="49" t="s">
        <v>254</v>
      </c>
      <c r="G155" s="50" t="s">
        <v>123</v>
      </c>
      <c r="H155" s="51">
        <v>50</v>
      </c>
      <c r="I155" s="171"/>
      <c r="J155" s="94">
        <f t="shared" si="0"/>
        <v>0</v>
      </c>
      <c r="P155" s="52" t="s">
        <v>98</v>
      </c>
      <c r="R155" s="52" t="s">
        <v>94</v>
      </c>
      <c r="S155" s="52" t="s">
        <v>63</v>
      </c>
      <c r="W155" s="13" t="s">
        <v>90</v>
      </c>
      <c r="AC155" s="53" t="e">
        <f>IF(#REF!="základní",J155,0)</f>
        <v>#REF!</v>
      </c>
      <c r="AD155" s="53" t="e">
        <f>IF(#REF!="snížená",J155,0)</f>
        <v>#REF!</v>
      </c>
      <c r="AE155" s="53" t="e">
        <f>IF(#REF!="zákl. přenesená",J155,0)</f>
        <v>#REF!</v>
      </c>
      <c r="AF155" s="53" t="e">
        <f>IF(#REF!="sníž. přenesená",J155,0)</f>
        <v>#REF!</v>
      </c>
      <c r="AG155" s="53" t="e">
        <f>IF(#REF!="nulová",J155,0)</f>
        <v>#REF!</v>
      </c>
      <c r="AH155" s="13" t="s">
        <v>61</v>
      </c>
      <c r="AI155" s="53">
        <f t="shared" si="1"/>
        <v>0</v>
      </c>
      <c r="AJ155" s="13" t="s">
        <v>98</v>
      </c>
      <c r="AK155" s="52" t="s">
        <v>255</v>
      </c>
    </row>
    <row r="156" spans="2:37" s="1" customFormat="1" ht="16.5" customHeight="1">
      <c r="B156" s="93"/>
      <c r="C156" s="54" t="s">
        <v>256</v>
      </c>
      <c r="D156" s="54" t="s">
        <v>101</v>
      </c>
      <c r="E156" s="55" t="s">
        <v>257</v>
      </c>
      <c r="F156" s="56" t="s">
        <v>258</v>
      </c>
      <c r="G156" s="57" t="s">
        <v>123</v>
      </c>
      <c r="H156" s="58">
        <v>50</v>
      </c>
      <c r="I156" s="171"/>
      <c r="J156" s="95">
        <f t="shared" si="0"/>
        <v>0</v>
      </c>
      <c r="P156" s="52" t="s">
        <v>104</v>
      </c>
      <c r="R156" s="52" t="s">
        <v>101</v>
      </c>
      <c r="S156" s="52" t="s">
        <v>63</v>
      </c>
      <c r="W156" s="13" t="s">
        <v>90</v>
      </c>
      <c r="AC156" s="53" t="e">
        <f>IF(#REF!="základní",J156,0)</f>
        <v>#REF!</v>
      </c>
      <c r="AD156" s="53" t="e">
        <f>IF(#REF!="snížená",J156,0)</f>
        <v>#REF!</v>
      </c>
      <c r="AE156" s="53" t="e">
        <f>IF(#REF!="zákl. přenesená",J156,0)</f>
        <v>#REF!</v>
      </c>
      <c r="AF156" s="53" t="e">
        <f>IF(#REF!="sníž. přenesená",J156,0)</f>
        <v>#REF!</v>
      </c>
      <c r="AG156" s="53" t="e">
        <f>IF(#REF!="nulová",J156,0)</f>
        <v>#REF!</v>
      </c>
      <c r="AH156" s="13" t="s">
        <v>61</v>
      </c>
      <c r="AI156" s="53">
        <f t="shared" si="1"/>
        <v>0</v>
      </c>
      <c r="AJ156" s="13" t="s">
        <v>98</v>
      </c>
      <c r="AK156" s="52" t="s">
        <v>259</v>
      </c>
    </row>
    <row r="157" spans="2:37" s="11" customFormat="1" ht="25.9" customHeight="1">
      <c r="B157" s="87"/>
      <c r="C157" s="44"/>
      <c r="D157" s="88" t="s">
        <v>53</v>
      </c>
      <c r="E157" s="89" t="s">
        <v>260</v>
      </c>
      <c r="F157" s="89" t="s">
        <v>261</v>
      </c>
      <c r="G157" s="44"/>
      <c r="H157" s="44"/>
      <c r="I157" s="44"/>
      <c r="J157" s="90">
        <f>AI157</f>
        <v>0</v>
      </c>
      <c r="P157" s="43" t="s">
        <v>262</v>
      </c>
      <c r="R157" s="45" t="s">
        <v>53</v>
      </c>
      <c r="S157" s="45" t="s">
        <v>54</v>
      </c>
      <c r="W157" s="43" t="s">
        <v>90</v>
      </c>
      <c r="AI157" s="46">
        <f>SUM(AI158:AI159)</f>
        <v>0</v>
      </c>
    </row>
    <row r="158" spans="2:37" s="1" customFormat="1" ht="24" customHeight="1">
      <c r="B158" s="93"/>
      <c r="C158" s="47" t="s">
        <v>263</v>
      </c>
      <c r="D158" s="47" t="s">
        <v>94</v>
      </c>
      <c r="E158" s="48" t="s">
        <v>264</v>
      </c>
      <c r="F158" s="49" t="s">
        <v>265</v>
      </c>
      <c r="G158" s="50" t="s">
        <v>266</v>
      </c>
      <c r="H158" s="51">
        <v>30</v>
      </c>
      <c r="I158" s="171"/>
      <c r="J158" s="94">
        <f>ROUND(I158*H158,2)</f>
        <v>0</v>
      </c>
      <c r="P158" s="52" t="s">
        <v>189</v>
      </c>
      <c r="R158" s="52" t="s">
        <v>94</v>
      </c>
      <c r="S158" s="52" t="s">
        <v>61</v>
      </c>
      <c r="W158" s="13" t="s">
        <v>90</v>
      </c>
      <c r="AC158" s="53" t="e">
        <f>IF(#REF!="základní",J158,0)</f>
        <v>#REF!</v>
      </c>
      <c r="AD158" s="53" t="e">
        <f>IF(#REF!="snížená",J158,0)</f>
        <v>#REF!</v>
      </c>
      <c r="AE158" s="53" t="e">
        <f>IF(#REF!="zákl. přenesená",J158,0)</f>
        <v>#REF!</v>
      </c>
      <c r="AF158" s="53" t="e">
        <f>IF(#REF!="sníž. přenesená",J158,0)</f>
        <v>#REF!</v>
      </c>
      <c r="AG158" s="53" t="e">
        <f>IF(#REF!="nulová",J158,0)</f>
        <v>#REF!</v>
      </c>
      <c r="AH158" s="13" t="s">
        <v>61</v>
      </c>
      <c r="AI158" s="53">
        <f>ROUND(I158*H158,2)</f>
        <v>0</v>
      </c>
      <c r="AJ158" s="13" t="s">
        <v>189</v>
      </c>
      <c r="AK158" s="52" t="s">
        <v>267</v>
      </c>
    </row>
    <row r="159" spans="2:37" s="1" customFormat="1" ht="24" customHeight="1">
      <c r="B159" s="93"/>
      <c r="C159" s="47" t="s">
        <v>268</v>
      </c>
      <c r="D159" s="47" t="s">
        <v>94</v>
      </c>
      <c r="E159" s="48" t="s">
        <v>269</v>
      </c>
      <c r="F159" s="49" t="s">
        <v>270</v>
      </c>
      <c r="G159" s="50" t="s">
        <v>266</v>
      </c>
      <c r="H159" s="51">
        <v>24</v>
      </c>
      <c r="I159" s="171"/>
      <c r="J159" s="94">
        <f>ROUND(I159*H159,2)</f>
        <v>0</v>
      </c>
      <c r="P159" s="52" t="s">
        <v>189</v>
      </c>
      <c r="R159" s="52" t="s">
        <v>94</v>
      </c>
      <c r="S159" s="52" t="s">
        <v>61</v>
      </c>
      <c r="W159" s="13" t="s">
        <v>90</v>
      </c>
      <c r="AC159" s="53" t="e">
        <f>IF(#REF!="základní",J159,0)</f>
        <v>#REF!</v>
      </c>
      <c r="AD159" s="53" t="e">
        <f>IF(#REF!="snížená",J159,0)</f>
        <v>#REF!</v>
      </c>
      <c r="AE159" s="53" t="e">
        <f>IF(#REF!="zákl. přenesená",J159,0)</f>
        <v>#REF!</v>
      </c>
      <c r="AF159" s="53" t="e">
        <f>IF(#REF!="sníž. přenesená",J159,0)</f>
        <v>#REF!</v>
      </c>
      <c r="AG159" s="53" t="e">
        <f>IF(#REF!="nulová",J159,0)</f>
        <v>#REF!</v>
      </c>
      <c r="AH159" s="13" t="s">
        <v>61</v>
      </c>
      <c r="AI159" s="53">
        <f>ROUND(I159*H159,2)</f>
        <v>0</v>
      </c>
      <c r="AJ159" s="13" t="s">
        <v>189</v>
      </c>
      <c r="AK159" s="52" t="s">
        <v>271</v>
      </c>
    </row>
    <row r="160" spans="2:37" s="11" customFormat="1" ht="25.9" customHeight="1">
      <c r="B160" s="87"/>
      <c r="C160" s="44"/>
      <c r="D160" s="88" t="s">
        <v>53</v>
      </c>
      <c r="E160" s="89" t="s">
        <v>272</v>
      </c>
      <c r="F160" s="89" t="s">
        <v>273</v>
      </c>
      <c r="G160" s="44"/>
      <c r="H160" s="44"/>
      <c r="I160" s="44"/>
      <c r="J160" s="90">
        <f>AI160</f>
        <v>0</v>
      </c>
      <c r="P160" s="43" t="s">
        <v>274</v>
      </c>
      <c r="R160" s="45" t="s">
        <v>53</v>
      </c>
      <c r="S160" s="45" t="s">
        <v>54</v>
      </c>
      <c r="W160" s="43" t="s">
        <v>90</v>
      </c>
      <c r="AI160" s="46">
        <f>AI161+AI164+AI166</f>
        <v>0</v>
      </c>
    </row>
    <row r="161" spans="2:37" s="11" customFormat="1" ht="22.9" customHeight="1">
      <c r="B161" s="87"/>
      <c r="C161" s="44"/>
      <c r="D161" s="88" t="s">
        <v>53</v>
      </c>
      <c r="E161" s="91" t="s">
        <v>275</v>
      </c>
      <c r="F161" s="91" t="s">
        <v>276</v>
      </c>
      <c r="G161" s="44"/>
      <c r="H161" s="44"/>
      <c r="I161" s="44"/>
      <c r="J161" s="92">
        <f>AI161</f>
        <v>0</v>
      </c>
      <c r="P161" s="43" t="s">
        <v>274</v>
      </c>
      <c r="R161" s="45" t="s">
        <v>53</v>
      </c>
      <c r="S161" s="45" t="s">
        <v>61</v>
      </c>
      <c r="W161" s="43" t="s">
        <v>90</v>
      </c>
      <c r="AI161" s="46">
        <f>SUM(AI162:AI163)</f>
        <v>0</v>
      </c>
    </row>
    <row r="162" spans="2:37" s="1" customFormat="1" ht="16.5" customHeight="1">
      <c r="B162" s="93"/>
      <c r="C162" s="47" t="s">
        <v>277</v>
      </c>
      <c r="D162" s="47" t="s">
        <v>94</v>
      </c>
      <c r="E162" s="48" t="s">
        <v>278</v>
      </c>
      <c r="F162" s="49" t="s">
        <v>279</v>
      </c>
      <c r="G162" s="50" t="s">
        <v>266</v>
      </c>
      <c r="H162" s="51">
        <v>8</v>
      </c>
      <c r="I162" s="171"/>
      <c r="J162" s="94">
        <f>ROUND(I162*H162,2)</f>
        <v>0</v>
      </c>
      <c r="P162" s="52" t="s">
        <v>280</v>
      </c>
      <c r="R162" s="52" t="s">
        <v>94</v>
      </c>
      <c r="S162" s="52" t="s">
        <v>63</v>
      </c>
      <c r="W162" s="13" t="s">
        <v>90</v>
      </c>
      <c r="AC162" s="53" t="e">
        <f>IF(#REF!="základní",J162,0)</f>
        <v>#REF!</v>
      </c>
      <c r="AD162" s="53" t="e">
        <f>IF(#REF!="snížená",J162,0)</f>
        <v>#REF!</v>
      </c>
      <c r="AE162" s="53" t="e">
        <f>IF(#REF!="zákl. přenesená",J162,0)</f>
        <v>#REF!</v>
      </c>
      <c r="AF162" s="53" t="e">
        <f>IF(#REF!="sníž. přenesená",J162,0)</f>
        <v>#REF!</v>
      </c>
      <c r="AG162" s="53" t="e">
        <f>IF(#REF!="nulová",J162,0)</f>
        <v>#REF!</v>
      </c>
      <c r="AH162" s="13" t="s">
        <v>61</v>
      </c>
      <c r="AI162" s="53">
        <f>ROUND(I162*H162,2)</f>
        <v>0</v>
      </c>
      <c r="AJ162" s="13" t="s">
        <v>280</v>
      </c>
      <c r="AK162" s="52" t="s">
        <v>281</v>
      </c>
    </row>
    <row r="163" spans="2:37" s="1" customFormat="1" ht="16.5" customHeight="1">
      <c r="B163" s="93"/>
      <c r="C163" s="47" t="s">
        <v>282</v>
      </c>
      <c r="D163" s="47" t="s">
        <v>94</v>
      </c>
      <c r="E163" s="48" t="s">
        <v>283</v>
      </c>
      <c r="F163" s="49" t="s">
        <v>284</v>
      </c>
      <c r="G163" s="50" t="s">
        <v>266</v>
      </c>
      <c r="H163" s="51">
        <v>8</v>
      </c>
      <c r="I163" s="171"/>
      <c r="J163" s="94">
        <f>ROUND(I163*H163,2)</f>
        <v>0</v>
      </c>
      <c r="P163" s="52" t="s">
        <v>280</v>
      </c>
      <c r="R163" s="52" t="s">
        <v>94</v>
      </c>
      <c r="S163" s="52" t="s">
        <v>63</v>
      </c>
      <c r="W163" s="13" t="s">
        <v>90</v>
      </c>
      <c r="AC163" s="53" t="e">
        <f>IF(#REF!="základní",J163,0)</f>
        <v>#REF!</v>
      </c>
      <c r="AD163" s="53" t="e">
        <f>IF(#REF!="snížená",J163,0)</f>
        <v>#REF!</v>
      </c>
      <c r="AE163" s="53" t="e">
        <f>IF(#REF!="zákl. přenesená",J163,0)</f>
        <v>#REF!</v>
      </c>
      <c r="AF163" s="53" t="e">
        <f>IF(#REF!="sníž. přenesená",J163,0)</f>
        <v>#REF!</v>
      </c>
      <c r="AG163" s="53" t="e">
        <f>IF(#REF!="nulová",J163,0)</f>
        <v>#REF!</v>
      </c>
      <c r="AH163" s="13" t="s">
        <v>61</v>
      </c>
      <c r="AI163" s="53">
        <f>ROUND(I163*H163,2)</f>
        <v>0</v>
      </c>
      <c r="AJ163" s="13" t="s">
        <v>280</v>
      </c>
      <c r="AK163" s="52" t="s">
        <v>285</v>
      </c>
    </row>
    <row r="164" spans="2:37" s="11" customFormat="1" ht="22.9" customHeight="1">
      <c r="B164" s="87"/>
      <c r="C164" s="44"/>
      <c r="D164" s="88" t="s">
        <v>53</v>
      </c>
      <c r="E164" s="91" t="s">
        <v>286</v>
      </c>
      <c r="F164" s="91" t="s">
        <v>287</v>
      </c>
      <c r="G164" s="44"/>
      <c r="H164" s="44"/>
      <c r="I164" s="44"/>
      <c r="J164" s="92">
        <f>AI164</f>
        <v>0</v>
      </c>
      <c r="P164" s="43" t="s">
        <v>274</v>
      </c>
      <c r="R164" s="45" t="s">
        <v>53</v>
      </c>
      <c r="S164" s="45" t="s">
        <v>61</v>
      </c>
      <c r="W164" s="43" t="s">
        <v>90</v>
      </c>
      <c r="AI164" s="46">
        <f>AI165</f>
        <v>0</v>
      </c>
    </row>
    <row r="165" spans="2:37" s="1" customFormat="1" ht="16.5" customHeight="1">
      <c r="B165" s="93"/>
      <c r="C165" s="47" t="s">
        <v>288</v>
      </c>
      <c r="D165" s="47" t="s">
        <v>94</v>
      </c>
      <c r="E165" s="48" t="s">
        <v>289</v>
      </c>
      <c r="F165" s="49" t="s">
        <v>290</v>
      </c>
      <c r="G165" s="50" t="s">
        <v>291</v>
      </c>
      <c r="H165" s="51">
        <v>3</v>
      </c>
      <c r="I165" s="171"/>
      <c r="J165" s="94">
        <f>ROUND(I165*H165,2)</f>
        <v>0</v>
      </c>
      <c r="P165" s="52" t="s">
        <v>280</v>
      </c>
      <c r="R165" s="52" t="s">
        <v>94</v>
      </c>
      <c r="S165" s="52" t="s">
        <v>63</v>
      </c>
      <c r="W165" s="13" t="s">
        <v>90</v>
      </c>
      <c r="AC165" s="53" t="e">
        <f>IF(#REF!="základní",J165,0)</f>
        <v>#REF!</v>
      </c>
      <c r="AD165" s="53" t="e">
        <f>IF(#REF!="snížená",J165,0)</f>
        <v>#REF!</v>
      </c>
      <c r="AE165" s="53" t="e">
        <f>IF(#REF!="zákl. přenesená",J165,0)</f>
        <v>#REF!</v>
      </c>
      <c r="AF165" s="53" t="e">
        <f>IF(#REF!="sníž. přenesená",J165,0)</f>
        <v>#REF!</v>
      </c>
      <c r="AG165" s="53" t="e">
        <f>IF(#REF!="nulová",J165,0)</f>
        <v>#REF!</v>
      </c>
      <c r="AH165" s="13" t="s">
        <v>61</v>
      </c>
      <c r="AI165" s="53">
        <f>ROUND(I165*H165,2)</f>
        <v>0</v>
      </c>
      <c r="AJ165" s="13" t="s">
        <v>280</v>
      </c>
      <c r="AK165" s="52" t="s">
        <v>292</v>
      </c>
    </row>
    <row r="166" spans="2:37" s="11" customFormat="1" ht="22.9" customHeight="1">
      <c r="B166" s="87"/>
      <c r="C166" s="44"/>
      <c r="D166" s="88" t="s">
        <v>53</v>
      </c>
      <c r="E166" s="91" t="s">
        <v>293</v>
      </c>
      <c r="F166" s="91" t="s">
        <v>294</v>
      </c>
      <c r="G166" s="44"/>
      <c r="H166" s="44"/>
      <c r="I166" s="44"/>
      <c r="J166" s="92">
        <f>AI166</f>
        <v>0</v>
      </c>
      <c r="P166" s="43" t="s">
        <v>274</v>
      </c>
      <c r="R166" s="45" t="s">
        <v>53</v>
      </c>
      <c r="S166" s="45" t="s">
        <v>61</v>
      </c>
      <c r="W166" s="43" t="s">
        <v>90</v>
      </c>
      <c r="AI166" s="46">
        <f>AI167</f>
        <v>0</v>
      </c>
    </row>
    <row r="167" spans="2:37" s="1" customFormat="1" ht="16.5" customHeight="1">
      <c r="B167" s="93"/>
      <c r="C167" s="47" t="s">
        <v>295</v>
      </c>
      <c r="D167" s="47" t="s">
        <v>94</v>
      </c>
      <c r="E167" s="48" t="s">
        <v>296</v>
      </c>
      <c r="F167" s="49" t="s">
        <v>297</v>
      </c>
      <c r="G167" s="50" t="s">
        <v>291</v>
      </c>
      <c r="H167" s="51">
        <v>5</v>
      </c>
      <c r="I167" s="171"/>
      <c r="J167" s="94">
        <f>ROUND(I167*H167,2)</f>
        <v>0</v>
      </c>
      <c r="P167" s="52" t="s">
        <v>280</v>
      </c>
      <c r="R167" s="52" t="s">
        <v>94</v>
      </c>
      <c r="S167" s="52" t="s">
        <v>63</v>
      </c>
      <c r="W167" s="13" t="s">
        <v>90</v>
      </c>
      <c r="AC167" s="53" t="e">
        <f>IF(#REF!="základní",J167,0)</f>
        <v>#REF!</v>
      </c>
      <c r="AD167" s="53" t="e">
        <f>IF(#REF!="snížená",J167,0)</f>
        <v>#REF!</v>
      </c>
      <c r="AE167" s="53" t="e">
        <f>IF(#REF!="zákl. přenesená",J167,0)</f>
        <v>#REF!</v>
      </c>
      <c r="AF167" s="53" t="e">
        <f>IF(#REF!="sníž. přenesená",J167,0)</f>
        <v>#REF!</v>
      </c>
      <c r="AG167" s="53" t="e">
        <f>IF(#REF!="nulová",J167,0)</f>
        <v>#REF!</v>
      </c>
      <c r="AH167" s="13" t="s">
        <v>61</v>
      </c>
      <c r="AI167" s="53">
        <f>ROUND(I167*H167,2)</f>
        <v>0</v>
      </c>
      <c r="AJ167" s="13" t="s">
        <v>280</v>
      </c>
      <c r="AK167" s="52" t="s">
        <v>298</v>
      </c>
    </row>
    <row r="168" spans="2:37" s="1" customFormat="1" ht="6.95" customHeight="1">
      <c r="B168" s="96"/>
      <c r="C168" s="97"/>
      <c r="D168" s="97"/>
      <c r="E168" s="97"/>
      <c r="F168" s="97"/>
      <c r="G168" s="97"/>
      <c r="H168" s="97"/>
      <c r="I168" s="97"/>
      <c r="J168" s="98"/>
    </row>
  </sheetData>
  <autoFilter ref="C122:J167" xr:uid="{00000000-0009-0000-0000-000002000000}"/>
  <mergeCells count="8">
    <mergeCell ref="E87:H87"/>
    <mergeCell ref="E113:H113"/>
    <mergeCell ref="E115:H11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VZT č.1</vt:lpstr>
      <vt:lpstr>02 - VZT č.2</vt:lpstr>
      <vt:lpstr>'01 - VZT č.1'!Názvy_tisku</vt:lpstr>
      <vt:lpstr>'02 - VZT č.2'!Názvy_tisku</vt:lpstr>
      <vt:lpstr>'Rekapitulace stavby'!Názvy_tisku</vt:lpstr>
      <vt:lpstr>'01 - VZT č.1'!Oblast_tisku</vt:lpstr>
      <vt:lpstr>'02 - VZT č.2'!Oblast_tisku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Voznica</dc:creator>
  <cp:lastModifiedBy>michalc</cp:lastModifiedBy>
  <dcterms:created xsi:type="dcterms:W3CDTF">2020-05-11T16:05:26Z</dcterms:created>
  <dcterms:modified xsi:type="dcterms:W3CDTF">2020-05-12T08:34:46Z</dcterms:modified>
</cp:coreProperties>
</file>