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ckova.anna\Desktop\"/>
    </mc:Choice>
  </mc:AlternateContent>
  <xr:revisionPtr revIDLastSave="0" documentId="13_ncr:1_{094D5F68-95B5-41A8-86A3-F06F79A182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" sheetId="5" r:id="rId1"/>
    <sheet name="Parkoviště Národní třída 46" sheetId="12" r:id="rId2"/>
    <sheet name="MK Masná" sheetId="13" r:id="rId3"/>
    <sheet name="Nestavební náklady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3" l="1"/>
  <c r="L20" i="12" l="1"/>
  <c r="L20" i="13"/>
  <c r="B7" i="5"/>
  <c r="B6" i="5"/>
  <c r="L29" i="13"/>
  <c r="L9" i="13"/>
  <c r="L30" i="13"/>
  <c r="L27" i="13"/>
  <c r="L17" i="13"/>
  <c r="L11" i="13"/>
  <c r="L11" i="12"/>
  <c r="L31" i="12"/>
  <c r="L30" i="12"/>
  <c r="L23" i="12"/>
  <c r="L22" i="12"/>
  <c r="L21" i="12"/>
  <c r="L17" i="12"/>
  <c r="L14" i="13" l="1"/>
  <c r="L10" i="13"/>
  <c r="L14" i="12"/>
  <c r="L16" i="12"/>
  <c r="L10" i="12"/>
  <c r="L15" i="12"/>
  <c r="L9" i="12"/>
  <c r="L24" i="12" l="1"/>
  <c r="L12" i="12"/>
  <c r="L16" i="13"/>
  <c r="L15" i="13"/>
  <c r="L12" i="13"/>
  <c r="L18" i="12"/>
  <c r="L25" i="12"/>
  <c r="L27" i="12" l="1"/>
  <c r="L18" i="13"/>
  <c r="L21" i="13"/>
  <c r="L26" i="12"/>
  <c r="L28" i="12"/>
  <c r="L29" i="12"/>
  <c r="L32" i="12" l="1"/>
  <c r="K35" i="12" s="1"/>
  <c r="L26" i="13"/>
  <c r="L22" i="13"/>
  <c r="F37" i="12" l="1"/>
  <c r="K37" i="12" s="1"/>
  <c r="C6" i="5"/>
  <c r="L23" i="13"/>
  <c r="L25" i="13"/>
  <c r="L24" i="13"/>
  <c r="L31" i="13" l="1"/>
  <c r="K34" i="13" s="1"/>
  <c r="C7" i="5"/>
  <c r="F36" i="13" l="1"/>
  <c r="K36" i="13" s="1"/>
  <c r="L15" i="8" l="1"/>
  <c r="B8" i="5"/>
  <c r="L13" i="8"/>
  <c r="L11" i="8"/>
  <c r="L10" i="8"/>
  <c r="L9" i="8"/>
  <c r="L14" i="8"/>
  <c r="L16" i="8" l="1"/>
  <c r="K19" i="8" s="1"/>
  <c r="C8" i="5" s="1"/>
  <c r="C10" i="5" l="1"/>
  <c r="F21" i="8"/>
  <c r="K21" i="8" s="1"/>
  <c r="C12" i="5" l="1"/>
  <c r="C11" i="5" l="1"/>
</calcChain>
</file>

<file path=xl/sharedStrings.xml><?xml version="1.0" encoding="utf-8"?>
<sst xmlns="http://schemas.openxmlformats.org/spreadsheetml/2006/main" count="225" uniqueCount="107">
  <si>
    <t>Investor:</t>
  </si>
  <si>
    <t>Položka</t>
  </si>
  <si>
    <t>Text</t>
  </si>
  <si>
    <t>Množství</t>
  </si>
  <si>
    <t>m.j.</t>
  </si>
  <si>
    <t>Cena</t>
  </si>
  <si>
    <t>Celkem</t>
  </si>
  <si>
    <t>Zemní práce</t>
  </si>
  <si>
    <t xml:space="preserve">M2   </t>
  </si>
  <si>
    <t>_4KT0RMYH3</t>
  </si>
  <si>
    <t>Zemní práce Celkem :</t>
  </si>
  <si>
    <t>Komunikace</t>
  </si>
  <si>
    <t>573231111</t>
  </si>
  <si>
    <t xml:space="preserve">Postřik živičný spojovací ze silniční emulze v množství do 0,7 kg/m2                                </t>
  </si>
  <si>
    <t>_4KT0RS7IF</t>
  </si>
  <si>
    <t>_4KT0RSQVV</t>
  </si>
  <si>
    <t>_4KU0RQ67H</t>
  </si>
  <si>
    <t>Komunikace Celkem :</t>
  </si>
  <si>
    <t>Ostatní konstrukce a práce</t>
  </si>
  <si>
    <t>Ostatní konstrukce a práce Celkem :</t>
  </si>
  <si>
    <t xml:space="preserve">Vyplnění spár živičnou zálivkou                                                                     </t>
  </si>
  <si>
    <t xml:space="preserve">M    </t>
  </si>
  <si>
    <t>_4KT0RW5HX</t>
  </si>
  <si>
    <t>_4KT0T7PTR</t>
  </si>
  <si>
    <t>_4KT0T859B</t>
  </si>
  <si>
    <t>_4KT0SC7RX</t>
  </si>
  <si>
    <t>_4KT0S2V0U</t>
  </si>
  <si>
    <t>_4KT0S8R5Q</t>
  </si>
  <si>
    <t>_4KT0RVQMB</t>
  </si>
  <si>
    <t>_4KT0ROSAA</t>
  </si>
  <si>
    <t>997211511</t>
  </si>
  <si>
    <t xml:space="preserve">Vodorovná doprava suti po suchu na vzdálenost do 1 km                                               </t>
  </si>
  <si>
    <t xml:space="preserve">T    </t>
  </si>
  <si>
    <t>_4KT0RPZ32</t>
  </si>
  <si>
    <t>997211519</t>
  </si>
  <si>
    <t xml:space="preserve">Příplatek ZKD 1 km u vodorovné dopravy suti                                                         </t>
  </si>
  <si>
    <t>_4KT0RQPX1</t>
  </si>
  <si>
    <t>997221845</t>
  </si>
  <si>
    <t>_4KU0SWURH</t>
  </si>
  <si>
    <t>998225111</t>
  </si>
  <si>
    <t xml:space="preserve">Přesun hmot pro pozemní komunikace s krytem z kamene, monolitickým betonovým nebo živičným          </t>
  </si>
  <si>
    <t>_4KT0RR0TJ</t>
  </si>
  <si>
    <t>STAVBA CELKEM</t>
  </si>
  <si>
    <t>Sazba DPH</t>
  </si>
  <si>
    <t>DPH celkem</t>
  </si>
  <si>
    <t xml:space="preserve">Asfaltový beton vrstva obrusná ACO 11 (ABS) tř. I tl 50 mm š přes 3 m z nemodifikovaného asfaltu    </t>
  </si>
  <si>
    <t xml:space="preserve">577144121     </t>
  </si>
  <si>
    <t>Celková cena bez DPH:</t>
  </si>
  <si>
    <t>Celková cena s DPH:</t>
  </si>
  <si>
    <t>VRN</t>
  </si>
  <si>
    <t>Přechodné dopravní značení</t>
  </si>
  <si>
    <t>kpl</t>
  </si>
  <si>
    <t xml:space="preserve">Čištění vozovek metením podkladu nebo krytu betonového nebo živičného             </t>
  </si>
  <si>
    <t>938909331</t>
  </si>
  <si>
    <t>Poplatek za uložení odpadu z asfaltových povrchů na skládce</t>
  </si>
  <si>
    <t>Město Hodonín</t>
  </si>
  <si>
    <t>Rekapitulace stavebních objektů</t>
  </si>
  <si>
    <t>Název objektu</t>
  </si>
  <si>
    <t>DPH 21%:</t>
  </si>
  <si>
    <t>Cena celkem bez DPH:</t>
  </si>
  <si>
    <t>Cena celkem vč. DPH 21%:</t>
  </si>
  <si>
    <t>Zařízení staveniště</t>
  </si>
  <si>
    <t>Vedlejší náklady</t>
  </si>
  <si>
    <t>Vedlejší a ostatní náklady</t>
  </si>
  <si>
    <t>soubor</t>
  </si>
  <si>
    <t>Koordinanční činnost</t>
  </si>
  <si>
    <t>Ostatní náklady</t>
  </si>
  <si>
    <t>Průzkumné práce</t>
  </si>
  <si>
    <t>Zajištění zkoušek</t>
  </si>
  <si>
    <t>VN a ON Celkem :</t>
  </si>
  <si>
    <t>ks</t>
  </si>
  <si>
    <t>Zajištění BOZP na staveništi</t>
  </si>
  <si>
    <t>Zeměměřičské práce při výstavbě - nivelace</t>
  </si>
  <si>
    <t>MTŽ</t>
  </si>
  <si>
    <t>Výšková úprava UV a poklopů</t>
  </si>
  <si>
    <t>58920</t>
  </si>
  <si>
    <t xml:space="preserve">Řezání spár pro vytvoření komůrky š 15 mm hl 30 mm pro těsnící zálivku v živičném krytu                                   </t>
  </si>
  <si>
    <t xml:space="preserve">919112223 </t>
  </si>
  <si>
    <t>„Hodonín – opravy živičných krytů MK 2020“</t>
  </si>
  <si>
    <t>_4KT0RNJIA</t>
  </si>
  <si>
    <t>_4KT0S40XK</t>
  </si>
  <si>
    <t>915611111</t>
  </si>
  <si>
    <t xml:space="preserve">Předznačení vodorovného liniového značení                                                           </t>
  </si>
  <si>
    <t>916131113</t>
  </si>
  <si>
    <t xml:space="preserve">Osazení silničního obrubníku betonového ležatého s boční opěrou do lože z betonu prostého           </t>
  </si>
  <si>
    <t>Podkladní nebo výplňová vrstva z betonu C 20/25 tl do 200 mm vč. vybourání</t>
  </si>
  <si>
    <t xml:space="preserve">Hodonín, rekonstrukce parkoviště Národní třída 46 (za ČS)                                       </t>
  </si>
  <si>
    <t xml:space="preserve">Frézování betonového krytu tl 100 mm pruh š 1 m pl do 1000 m2 s překážkami v trase                  </t>
  </si>
  <si>
    <t>113155254</t>
  </si>
  <si>
    <t xml:space="preserve">Frézování živičného krytu tl 50 mm pruh š 1 m pl do 1000 m2 s překážkami v trase  </t>
  </si>
  <si>
    <t xml:space="preserve">113154253     </t>
  </si>
  <si>
    <t xml:space="preserve">919721221 </t>
  </si>
  <si>
    <t>Asfaltová kompenzační vrstva se zvýšenou odolností proti šíření trhlin v. tl. 40mm</t>
  </si>
  <si>
    <t>577146151R</t>
  </si>
  <si>
    <t>Odstranění podkladu z betonu vyztuženého sítěmi tl 100 mm při překopech ručně</t>
  </si>
  <si>
    <t xml:space="preserve">Vodorovné dopravní značení šířky 125 mm ŽLUTOU barvou dělící čáry souvislé                           </t>
  </si>
  <si>
    <t xml:space="preserve">113107035     </t>
  </si>
  <si>
    <t>915111115</t>
  </si>
  <si>
    <t>451315136</t>
  </si>
  <si>
    <t xml:space="preserve">Frézování betonového krytu tl 40 mm pruh š 1 m pl do 1000 m2 bez překážek v trase               </t>
  </si>
  <si>
    <t>113155222</t>
  </si>
  <si>
    <t xml:space="preserve">Hodonín, rekonstrukce živičného krytu MK Masná                                  </t>
  </si>
  <si>
    <t xml:space="preserve">Geomříž pro vyztužení asfaltového povrchu                                      </t>
  </si>
  <si>
    <t xml:space="preserve">Geomříž pro vyztužení asfaltového povrchu                             </t>
  </si>
  <si>
    <t>Asfaltová kompenzační vrstva se zvýšenou odolností proti šíření trhlin SAL tl. 40mm</t>
  </si>
  <si>
    <t>Kompletní výměna uliční vpusti včetně vybudování nové přípojky dl. do 15 m a kompletní likvidace původní vpusti</t>
  </si>
  <si>
    <t>Cena za  objekt bez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</si>
</sst>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3" xfId="0" applyFont="1" applyBorder="1"/>
    <xf numFmtId="164" fontId="13" fillId="0" borderId="3" xfId="0" applyNumberFormat="1" applyFont="1" applyBorder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4" fontId="2" fillId="0" borderId="0" xfId="0" applyNumberFormat="1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6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2" fillId="3" borderId="0" xfId="0" applyFont="1" applyFill="1" applyAlignment="1"/>
    <xf numFmtId="0" fontId="0" fillId="3" borderId="0" xfId="0" applyFill="1" applyAlignment="1"/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4" fontId="6" fillId="4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6" fillId="4" borderId="0" xfId="0" applyFont="1" applyFill="1" applyAlignment="1"/>
    <xf numFmtId="0" fontId="1" fillId="4" borderId="0" xfId="0" applyFont="1" applyFill="1" applyAlignment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2" xfId="0" applyFont="1" applyBorder="1" applyAlignment="1"/>
    <xf numFmtId="0" fontId="0" fillId="0" borderId="2" xfId="0" applyBorder="1" applyAlignment="1"/>
    <xf numFmtId="0" fontId="2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612914</xdr:colOff>
      <xdr:row>38</xdr:row>
      <xdr:rowOff>82826</xdr:rowOff>
    </xdr:from>
    <xdr:to>
      <xdr:col>10</xdr:col>
      <xdr:colOff>612914</xdr:colOff>
      <xdr:row>65</xdr:row>
      <xdr:rowOff>190283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631" y="7338391"/>
          <a:ext cx="6990522" cy="5250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240196</xdr:colOff>
      <xdr:row>37</xdr:row>
      <xdr:rowOff>140804</xdr:rowOff>
    </xdr:from>
    <xdr:to>
      <xdr:col>10</xdr:col>
      <xdr:colOff>129209</xdr:colOff>
      <xdr:row>66</xdr:row>
      <xdr:rowOff>4969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131" y="7371521"/>
          <a:ext cx="5554317" cy="5388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tabSelected="1" view="pageBreakPreview" zoomScaleNormal="100" zoomScaleSheetLayoutView="100" workbookViewId="0">
      <selection activeCell="B1" sqref="B1"/>
    </sheetView>
  </sheetViews>
  <sheetFormatPr defaultRowHeight="15" x14ac:dyDescent="0.25"/>
  <cols>
    <col min="2" max="2" width="92.85546875" customWidth="1"/>
    <col min="3" max="3" width="33" customWidth="1"/>
    <col min="4" max="4" width="16.28515625" customWidth="1"/>
  </cols>
  <sheetData>
    <row r="1" spans="2:4" ht="23.25" x14ac:dyDescent="0.35">
      <c r="B1" s="13" t="s">
        <v>78</v>
      </c>
    </row>
    <row r="2" spans="2:4" ht="23.25" x14ac:dyDescent="0.35">
      <c r="B2" s="13" t="s">
        <v>56</v>
      </c>
    </row>
    <row r="4" spans="2:4" ht="18.75" x14ac:dyDescent="0.3">
      <c r="B4" s="12" t="s">
        <v>57</v>
      </c>
      <c r="C4" s="14" t="s">
        <v>106</v>
      </c>
    </row>
    <row r="5" spans="2:4" ht="18.75" x14ac:dyDescent="0.3">
      <c r="B5" s="12"/>
      <c r="C5" s="14"/>
    </row>
    <row r="6" spans="2:4" s="17" customFormat="1" ht="18.75" x14ac:dyDescent="0.3">
      <c r="B6" s="15" t="str">
        <f>'Parkoviště Národní třída 46'!A1</f>
        <v xml:space="preserve">Hodonín, rekonstrukce parkoviště Národní třída 46 (za ČS)                                       </v>
      </c>
      <c r="C6" s="16">
        <f>'Parkoviště Národní třída 46'!K35</f>
        <v>0</v>
      </c>
    </row>
    <row r="7" spans="2:4" s="17" customFormat="1" ht="18.75" x14ac:dyDescent="0.3">
      <c r="B7" s="15" t="str">
        <f>'MK Masná'!A1</f>
        <v xml:space="preserve">Hodonín, rekonstrukce živičného krytu MK Masná                                  </v>
      </c>
      <c r="C7" s="16">
        <f>'MK Masná'!K34</f>
        <v>0</v>
      </c>
    </row>
    <row r="8" spans="2:4" s="17" customFormat="1" ht="18.75" x14ac:dyDescent="0.3">
      <c r="B8" s="15" t="str">
        <f>'Nestavební náklady'!A1</f>
        <v>Vedlejší a ostatní náklady</v>
      </c>
      <c r="C8" s="16">
        <f>'Nestavební náklady'!K19</f>
        <v>0</v>
      </c>
    </row>
    <row r="9" spans="2:4" ht="18.75" x14ac:dyDescent="0.3">
      <c r="B9" s="12"/>
      <c r="C9" s="12"/>
    </row>
    <row r="10" spans="2:4" ht="18.75" x14ac:dyDescent="0.3">
      <c r="B10" s="15" t="s">
        <v>59</v>
      </c>
      <c r="C10" s="16">
        <f>SUM(C6:C8)</f>
        <v>0</v>
      </c>
      <c r="D10" s="33"/>
    </row>
    <row r="11" spans="2:4" ht="18.75" x14ac:dyDescent="0.3">
      <c r="B11" s="15" t="s">
        <v>58</v>
      </c>
      <c r="C11" s="16">
        <f>C10*0.21</f>
        <v>0</v>
      </c>
    </row>
    <row r="12" spans="2:4" ht="18.75" x14ac:dyDescent="0.3">
      <c r="B12" s="15" t="s">
        <v>60</v>
      </c>
      <c r="C12" s="16">
        <f>C10*1.21</f>
        <v>0</v>
      </c>
      <c r="D12" s="33"/>
    </row>
  </sheetData>
  <pageMargins left="0.7" right="0.7" top="0.78740157499999996" bottom="0.78740157499999996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view="pageBreakPreview" zoomScale="115" zoomScaleNormal="100" zoomScaleSheetLayoutView="115" workbookViewId="0">
      <selection sqref="A1:L4"/>
    </sheetView>
  </sheetViews>
  <sheetFormatPr defaultRowHeight="15" x14ac:dyDescent="0.25"/>
  <cols>
    <col min="1" max="1" width="5.5703125" style="18" customWidth="1"/>
    <col min="2" max="2" width="10.140625" style="18" customWidth="1"/>
    <col min="3" max="4" width="9.7109375" style="18" customWidth="1"/>
    <col min="5" max="7" width="9.140625" style="18"/>
    <col min="8" max="8" width="29.7109375" style="18" customWidth="1"/>
    <col min="9" max="9" width="11.7109375" style="18" customWidth="1"/>
    <col min="10" max="10" width="6.28515625" style="18" customWidth="1"/>
    <col min="11" max="11" width="12.7109375" style="18" customWidth="1"/>
    <col min="12" max="12" width="13.7109375" style="18" customWidth="1"/>
    <col min="13" max="13" width="16.7109375" style="17" hidden="1" customWidth="1"/>
    <col min="14" max="16384" width="9.140625" style="17"/>
  </cols>
  <sheetData>
    <row r="1" spans="1:13" x14ac:dyDescent="0.25">
      <c r="A1" s="58" t="s">
        <v>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25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x14ac:dyDescent="0.25">
      <c r="A5" s="18" t="s">
        <v>0</v>
      </c>
      <c r="C5" s="18" t="s">
        <v>55</v>
      </c>
    </row>
    <row r="6" spans="1:13" ht="15.75" thickBot="1" x14ac:dyDescent="0.3"/>
    <row r="7" spans="1:13" ht="15.75" thickBot="1" x14ac:dyDescent="0.3">
      <c r="A7" s="61" t="s">
        <v>1</v>
      </c>
      <c r="B7" s="62"/>
      <c r="C7" s="63" t="s">
        <v>2</v>
      </c>
      <c r="D7" s="64"/>
      <c r="E7" s="64"/>
      <c r="F7" s="64"/>
      <c r="G7" s="64"/>
      <c r="H7" s="64"/>
      <c r="I7" s="20" t="s">
        <v>3</v>
      </c>
      <c r="J7" s="30" t="s">
        <v>4</v>
      </c>
      <c r="K7" s="20" t="s">
        <v>5</v>
      </c>
      <c r="L7" s="20" t="s">
        <v>6</v>
      </c>
    </row>
    <row r="8" spans="1:13" x14ac:dyDescent="0.25">
      <c r="A8" s="21">
        <v>1</v>
      </c>
      <c r="B8" s="65" t="s">
        <v>7</v>
      </c>
      <c r="C8" s="66"/>
      <c r="D8" s="66"/>
      <c r="E8" s="66"/>
      <c r="F8" s="66"/>
      <c r="G8" s="67"/>
      <c r="H8" s="68"/>
      <c r="I8" s="68"/>
      <c r="J8" s="68"/>
      <c r="K8" s="68"/>
      <c r="L8" s="68"/>
    </row>
    <row r="9" spans="1:13" x14ac:dyDescent="0.25">
      <c r="A9" s="19">
        <v>1</v>
      </c>
      <c r="B9" s="22" t="s">
        <v>90</v>
      </c>
      <c r="C9" s="38" t="s">
        <v>89</v>
      </c>
      <c r="D9" s="39"/>
      <c r="E9" s="39"/>
      <c r="F9" s="39"/>
      <c r="G9" s="39"/>
      <c r="H9" s="39"/>
      <c r="I9" s="23">
        <v>588</v>
      </c>
      <c r="J9" s="28" t="s">
        <v>8</v>
      </c>
      <c r="K9" s="23"/>
      <c r="L9" s="24">
        <f>ROUND(I9*K9,2)</f>
        <v>0</v>
      </c>
      <c r="M9" s="17" t="s">
        <v>9</v>
      </c>
    </row>
    <row r="10" spans="1:13" x14ac:dyDescent="0.25">
      <c r="A10" s="19">
        <v>2</v>
      </c>
      <c r="B10" s="22" t="s">
        <v>88</v>
      </c>
      <c r="C10" s="38" t="s">
        <v>87</v>
      </c>
      <c r="D10" s="39"/>
      <c r="E10" s="39"/>
      <c r="F10" s="39"/>
      <c r="G10" s="39"/>
      <c r="H10" s="39"/>
      <c r="I10" s="23">
        <v>1188</v>
      </c>
      <c r="J10" s="28" t="s">
        <v>8</v>
      </c>
      <c r="K10" s="23"/>
      <c r="L10" s="24">
        <f>ROUND(I10*K10,2)</f>
        <v>0</v>
      </c>
      <c r="M10" s="17" t="s">
        <v>79</v>
      </c>
    </row>
    <row r="11" spans="1:13" x14ac:dyDescent="0.25">
      <c r="A11" s="19">
        <v>3</v>
      </c>
      <c r="B11" s="22" t="s">
        <v>96</v>
      </c>
      <c r="C11" s="38" t="s">
        <v>94</v>
      </c>
      <c r="D11" s="39"/>
      <c r="E11" s="39"/>
      <c r="F11" s="39"/>
      <c r="G11" s="39"/>
      <c r="H11" s="39"/>
      <c r="I11" s="23">
        <v>70.8</v>
      </c>
      <c r="J11" s="28" t="s">
        <v>8</v>
      </c>
      <c r="K11" s="23"/>
      <c r="L11" s="24">
        <f>ROUND(I11*K11,2)</f>
        <v>0</v>
      </c>
      <c r="M11" s="17" t="s">
        <v>80</v>
      </c>
    </row>
    <row r="12" spans="1:13" x14ac:dyDescent="0.25">
      <c r="A12" s="36"/>
      <c r="B12" s="37"/>
      <c r="C12" s="37"/>
      <c r="D12" s="37"/>
      <c r="E12" s="37"/>
      <c r="F12" s="37"/>
      <c r="G12" s="52" t="s">
        <v>10</v>
      </c>
      <c r="H12" s="53"/>
      <c r="I12" s="53"/>
      <c r="J12" s="53"/>
      <c r="K12" s="53"/>
      <c r="L12" s="25">
        <f>SUM(L9:M11)</f>
        <v>0</v>
      </c>
    </row>
    <row r="13" spans="1:13" x14ac:dyDescent="0.25">
      <c r="A13" s="21">
        <v>5</v>
      </c>
      <c r="B13" s="56" t="s">
        <v>11</v>
      </c>
      <c r="C13" s="57"/>
      <c r="D13" s="57"/>
      <c r="E13" s="57"/>
      <c r="F13" s="57"/>
      <c r="G13" s="36"/>
      <c r="H13" s="37"/>
      <c r="I13" s="37"/>
      <c r="J13" s="37"/>
      <c r="K13" s="37"/>
      <c r="L13" s="37"/>
    </row>
    <row r="14" spans="1:13" x14ac:dyDescent="0.25">
      <c r="A14" s="19">
        <v>4</v>
      </c>
      <c r="B14" s="22" t="s">
        <v>12</v>
      </c>
      <c r="C14" s="38" t="s">
        <v>13</v>
      </c>
      <c r="D14" s="39"/>
      <c r="E14" s="39"/>
      <c r="F14" s="39"/>
      <c r="G14" s="39"/>
      <c r="H14" s="39"/>
      <c r="I14" s="23">
        <v>2376</v>
      </c>
      <c r="J14" s="28" t="s">
        <v>8</v>
      </c>
      <c r="K14" s="23"/>
      <c r="L14" s="24">
        <f>ROUND(I14*K14,2)</f>
        <v>0</v>
      </c>
      <c r="M14" s="17" t="s">
        <v>14</v>
      </c>
    </row>
    <row r="15" spans="1:13" x14ac:dyDescent="0.25">
      <c r="A15" s="19">
        <v>5</v>
      </c>
      <c r="B15" s="22" t="s">
        <v>46</v>
      </c>
      <c r="C15" s="38" t="s">
        <v>45</v>
      </c>
      <c r="D15" s="39"/>
      <c r="E15" s="39"/>
      <c r="F15" s="39"/>
      <c r="G15" s="39"/>
      <c r="H15" s="39"/>
      <c r="I15" s="23">
        <v>1188</v>
      </c>
      <c r="J15" s="28" t="s">
        <v>8</v>
      </c>
      <c r="K15" s="23"/>
      <c r="L15" s="24">
        <f>ROUND(I15*K15,2)</f>
        <v>0</v>
      </c>
      <c r="M15" s="17" t="s">
        <v>15</v>
      </c>
    </row>
    <row r="16" spans="1:13" x14ac:dyDescent="0.25">
      <c r="A16" s="19">
        <v>6</v>
      </c>
      <c r="B16" s="22" t="s">
        <v>93</v>
      </c>
      <c r="C16" s="38" t="s">
        <v>92</v>
      </c>
      <c r="D16" s="39"/>
      <c r="E16" s="39"/>
      <c r="F16" s="39"/>
      <c r="G16" s="39"/>
      <c r="H16" s="39"/>
      <c r="I16" s="23">
        <v>1188</v>
      </c>
      <c r="J16" s="28" t="s">
        <v>8</v>
      </c>
      <c r="K16" s="23"/>
      <c r="L16" s="24">
        <f>ROUND(I16*K16,2)</f>
        <v>0</v>
      </c>
      <c r="M16" s="17" t="s">
        <v>16</v>
      </c>
    </row>
    <row r="17" spans="1:13" x14ac:dyDescent="0.25">
      <c r="A17" s="19">
        <v>7</v>
      </c>
      <c r="B17" s="22" t="s">
        <v>75</v>
      </c>
      <c r="C17" s="38" t="s">
        <v>20</v>
      </c>
      <c r="D17" s="39"/>
      <c r="E17" s="39"/>
      <c r="F17" s="39"/>
      <c r="G17" s="39"/>
      <c r="H17" s="39"/>
      <c r="I17" s="23">
        <v>34</v>
      </c>
      <c r="J17" s="28" t="s">
        <v>21</v>
      </c>
      <c r="K17" s="23"/>
      <c r="L17" s="24">
        <f>ROUND(I17*K17,2)</f>
        <v>0</v>
      </c>
      <c r="M17" s="17" t="s">
        <v>22</v>
      </c>
    </row>
    <row r="18" spans="1:13" x14ac:dyDescent="0.25">
      <c r="A18" s="36"/>
      <c r="B18" s="37"/>
      <c r="C18" s="37"/>
      <c r="D18" s="37"/>
      <c r="E18" s="37"/>
      <c r="F18" s="37"/>
      <c r="G18" s="52" t="s">
        <v>17</v>
      </c>
      <c r="H18" s="53"/>
      <c r="I18" s="53"/>
      <c r="J18" s="53"/>
      <c r="K18" s="53"/>
      <c r="L18" s="25">
        <f>SUM(L14:L17)</f>
        <v>0</v>
      </c>
    </row>
    <row r="19" spans="1:13" x14ac:dyDescent="0.25">
      <c r="A19" s="21">
        <v>9</v>
      </c>
      <c r="B19" s="56" t="s">
        <v>18</v>
      </c>
      <c r="C19" s="57"/>
      <c r="D19" s="57"/>
      <c r="E19" s="57"/>
      <c r="F19" s="57"/>
      <c r="G19" s="36"/>
      <c r="H19" s="37"/>
      <c r="I19" s="37"/>
      <c r="J19" s="37"/>
      <c r="K19" s="37"/>
      <c r="L19" s="37"/>
    </row>
    <row r="20" spans="1:13" x14ac:dyDescent="0.25">
      <c r="A20" s="19">
        <v>8</v>
      </c>
      <c r="B20" s="22" t="s">
        <v>77</v>
      </c>
      <c r="C20" s="38" t="s">
        <v>76</v>
      </c>
      <c r="D20" s="39"/>
      <c r="E20" s="39"/>
      <c r="F20" s="39"/>
      <c r="G20" s="39"/>
      <c r="H20" s="39"/>
      <c r="I20" s="23">
        <v>34</v>
      </c>
      <c r="J20" s="28" t="s">
        <v>21</v>
      </c>
      <c r="K20" s="23"/>
      <c r="L20" s="24">
        <f>ROUND(I20*K20,2)</f>
        <v>0</v>
      </c>
      <c r="M20" s="17" t="s">
        <v>28</v>
      </c>
    </row>
    <row r="21" spans="1:13" x14ac:dyDescent="0.25">
      <c r="A21" s="19">
        <v>9</v>
      </c>
      <c r="B21" s="22" t="s">
        <v>97</v>
      </c>
      <c r="C21" s="38" t="s">
        <v>95</v>
      </c>
      <c r="D21" s="39"/>
      <c r="E21" s="39"/>
      <c r="F21" s="39"/>
      <c r="G21" s="39"/>
      <c r="H21" s="39"/>
      <c r="I21" s="23">
        <v>115</v>
      </c>
      <c r="J21" s="28" t="s">
        <v>21</v>
      </c>
      <c r="K21" s="23"/>
      <c r="L21" s="24">
        <f t="shared" ref="L21:L27" si="0">ROUND(I21*K21,2)</f>
        <v>0</v>
      </c>
      <c r="M21" s="17" t="s">
        <v>23</v>
      </c>
    </row>
    <row r="22" spans="1:13" x14ac:dyDescent="0.25">
      <c r="A22" s="19">
        <v>10</v>
      </c>
      <c r="B22" s="22" t="s">
        <v>81</v>
      </c>
      <c r="C22" s="38" t="s">
        <v>82</v>
      </c>
      <c r="D22" s="39"/>
      <c r="E22" s="39"/>
      <c r="F22" s="39"/>
      <c r="G22" s="39"/>
      <c r="H22" s="39"/>
      <c r="I22" s="23">
        <v>115</v>
      </c>
      <c r="J22" s="28" t="s">
        <v>21</v>
      </c>
      <c r="K22" s="23"/>
      <c r="L22" s="24">
        <f t="shared" si="0"/>
        <v>0</v>
      </c>
      <c r="M22" s="17" t="s">
        <v>25</v>
      </c>
    </row>
    <row r="23" spans="1:13" x14ac:dyDescent="0.25">
      <c r="A23" s="19">
        <v>11</v>
      </c>
      <c r="B23" s="22" t="s">
        <v>83</v>
      </c>
      <c r="C23" s="38" t="s">
        <v>84</v>
      </c>
      <c r="D23" s="39"/>
      <c r="E23" s="39"/>
      <c r="F23" s="39"/>
      <c r="G23" s="39"/>
      <c r="H23" s="39"/>
      <c r="I23" s="23">
        <v>10</v>
      </c>
      <c r="J23" s="28" t="s">
        <v>21</v>
      </c>
      <c r="K23" s="23"/>
      <c r="L23" s="24">
        <f t="shared" si="0"/>
        <v>0</v>
      </c>
      <c r="M23" s="17" t="s">
        <v>26</v>
      </c>
    </row>
    <row r="24" spans="1:13" x14ac:dyDescent="0.25">
      <c r="A24" s="19">
        <v>12</v>
      </c>
      <c r="B24" s="22" t="s">
        <v>91</v>
      </c>
      <c r="C24" s="38" t="s">
        <v>103</v>
      </c>
      <c r="D24" s="39"/>
      <c r="E24" s="39"/>
      <c r="F24" s="39"/>
      <c r="G24" s="39"/>
      <c r="H24" s="39"/>
      <c r="I24" s="23">
        <v>1188</v>
      </c>
      <c r="J24" s="28" t="s">
        <v>8</v>
      </c>
      <c r="K24" s="23"/>
      <c r="L24" s="24">
        <f t="shared" si="0"/>
        <v>0</v>
      </c>
      <c r="M24" s="17" t="s">
        <v>27</v>
      </c>
    </row>
    <row r="25" spans="1:13" x14ac:dyDescent="0.25">
      <c r="A25" s="19">
        <v>13</v>
      </c>
      <c r="B25" s="22" t="s">
        <v>53</v>
      </c>
      <c r="C25" s="38" t="s">
        <v>52</v>
      </c>
      <c r="D25" s="39"/>
      <c r="E25" s="39"/>
      <c r="F25" s="39"/>
      <c r="G25" s="39"/>
      <c r="H25" s="39"/>
      <c r="I25" s="23">
        <v>1188</v>
      </c>
      <c r="J25" s="28" t="s">
        <v>8</v>
      </c>
      <c r="K25" s="23"/>
      <c r="L25" s="24">
        <f t="shared" si="0"/>
        <v>0</v>
      </c>
      <c r="M25" s="17" t="s">
        <v>29</v>
      </c>
    </row>
    <row r="26" spans="1:13" x14ac:dyDescent="0.25">
      <c r="A26" s="19">
        <v>14</v>
      </c>
      <c r="B26" s="22" t="s">
        <v>30</v>
      </c>
      <c r="C26" s="38" t="s">
        <v>31</v>
      </c>
      <c r="D26" s="39"/>
      <c r="E26" s="39"/>
      <c r="F26" s="39"/>
      <c r="G26" s="39"/>
      <c r="H26" s="39"/>
      <c r="I26" s="23">
        <v>355.68</v>
      </c>
      <c r="J26" s="28" t="s">
        <v>32</v>
      </c>
      <c r="K26" s="23"/>
      <c r="L26" s="24">
        <f t="shared" si="0"/>
        <v>0</v>
      </c>
      <c r="M26" s="17" t="s">
        <v>33</v>
      </c>
    </row>
    <row r="27" spans="1:13" x14ac:dyDescent="0.25">
      <c r="A27" s="19">
        <v>15</v>
      </c>
      <c r="B27" s="22" t="s">
        <v>34</v>
      </c>
      <c r="C27" s="38" t="s">
        <v>35</v>
      </c>
      <c r="D27" s="39"/>
      <c r="E27" s="39"/>
      <c r="F27" s="39"/>
      <c r="G27" s="39"/>
      <c r="H27" s="39"/>
      <c r="I27" s="23">
        <v>1067.04</v>
      </c>
      <c r="J27" s="28" t="s">
        <v>32</v>
      </c>
      <c r="K27" s="23"/>
      <c r="L27" s="24">
        <f t="shared" si="0"/>
        <v>0</v>
      </c>
      <c r="M27" s="17" t="s">
        <v>36</v>
      </c>
    </row>
    <row r="28" spans="1:13" x14ac:dyDescent="0.25">
      <c r="A28" s="19">
        <v>16</v>
      </c>
      <c r="B28" s="22" t="s">
        <v>37</v>
      </c>
      <c r="C28" s="38" t="s">
        <v>54</v>
      </c>
      <c r="D28" s="39"/>
      <c r="E28" s="39"/>
      <c r="F28" s="39"/>
      <c r="G28" s="39"/>
      <c r="H28" s="39"/>
      <c r="I28" s="23">
        <v>355.68</v>
      </c>
      <c r="J28" s="28" t="s">
        <v>32</v>
      </c>
      <c r="K28" s="23"/>
      <c r="L28" s="24">
        <f>ROUND(I28*K28,2)</f>
        <v>0</v>
      </c>
      <c r="M28" s="17" t="s">
        <v>38</v>
      </c>
    </row>
    <row r="29" spans="1:13" x14ac:dyDescent="0.25">
      <c r="A29" s="19">
        <v>17</v>
      </c>
      <c r="B29" s="22" t="s">
        <v>39</v>
      </c>
      <c r="C29" s="38" t="s">
        <v>40</v>
      </c>
      <c r="D29" s="39"/>
      <c r="E29" s="39"/>
      <c r="F29" s="39"/>
      <c r="G29" s="39"/>
      <c r="H29" s="39"/>
      <c r="I29" s="23">
        <v>280.36799999999999</v>
      </c>
      <c r="J29" s="28" t="s">
        <v>32</v>
      </c>
      <c r="K29" s="23"/>
      <c r="L29" s="24">
        <f>ROUND(I29*K29,2)</f>
        <v>0</v>
      </c>
      <c r="M29" s="17" t="s">
        <v>41</v>
      </c>
    </row>
    <row r="30" spans="1:13" x14ac:dyDescent="0.25">
      <c r="A30" s="19">
        <v>18</v>
      </c>
      <c r="B30" s="22" t="s">
        <v>98</v>
      </c>
      <c r="C30" s="28" t="s">
        <v>85</v>
      </c>
      <c r="D30" s="29"/>
      <c r="E30" s="29"/>
      <c r="F30" s="29"/>
      <c r="G30" s="29"/>
      <c r="H30" s="29"/>
      <c r="I30" s="23">
        <v>50</v>
      </c>
      <c r="J30" s="28" t="s">
        <v>8</v>
      </c>
      <c r="K30" s="23"/>
      <c r="L30" s="24">
        <f>ROUND(I30*K30,2)</f>
        <v>0</v>
      </c>
    </row>
    <row r="31" spans="1:13" x14ac:dyDescent="0.25">
      <c r="A31" s="19">
        <v>19</v>
      </c>
      <c r="B31" s="22" t="s">
        <v>49</v>
      </c>
      <c r="C31" s="38" t="s">
        <v>50</v>
      </c>
      <c r="D31" s="39"/>
      <c r="E31" s="39"/>
      <c r="F31" s="39"/>
      <c r="G31" s="39"/>
      <c r="H31" s="39"/>
      <c r="I31" s="23">
        <v>1</v>
      </c>
      <c r="J31" s="28" t="s">
        <v>51</v>
      </c>
      <c r="K31" s="23"/>
      <c r="L31" s="24">
        <f>ROUND(I31*K31,2)</f>
        <v>0</v>
      </c>
      <c r="M31" s="17" t="s">
        <v>41</v>
      </c>
    </row>
    <row r="32" spans="1:13" x14ac:dyDescent="0.25">
      <c r="A32" s="36"/>
      <c r="B32" s="37"/>
      <c r="C32" s="37"/>
      <c r="D32" s="37"/>
      <c r="E32" s="37"/>
      <c r="F32" s="37"/>
      <c r="G32" s="52" t="s">
        <v>19</v>
      </c>
      <c r="H32" s="53"/>
      <c r="I32" s="53"/>
      <c r="J32" s="53"/>
      <c r="K32" s="53"/>
      <c r="L32" s="25">
        <f>SUM(L20:L31)</f>
        <v>0</v>
      </c>
    </row>
    <row r="33" spans="1:12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x14ac:dyDescent="0.25">
      <c r="A35" s="46" t="s">
        <v>42</v>
      </c>
      <c r="B35" s="47"/>
      <c r="C35" s="47"/>
      <c r="D35" s="49" t="s">
        <v>43</v>
      </c>
      <c r="E35" s="50"/>
      <c r="F35" s="49" t="s">
        <v>44</v>
      </c>
      <c r="G35" s="50"/>
      <c r="H35" s="42" t="s">
        <v>47</v>
      </c>
      <c r="I35" s="43"/>
      <c r="J35" s="26"/>
      <c r="K35" s="40">
        <f>L32+L18+L12</f>
        <v>0</v>
      </c>
      <c r="L35" s="41"/>
    </row>
    <row r="36" spans="1:12" x14ac:dyDescent="0.25">
      <c r="A36" s="48"/>
      <c r="B36" s="48"/>
      <c r="C36" s="48"/>
      <c r="D36" s="54"/>
      <c r="E36" s="55"/>
      <c r="F36" s="54"/>
      <c r="G36" s="55"/>
      <c r="H36" s="54"/>
      <c r="I36" s="55"/>
      <c r="J36" s="55"/>
      <c r="K36" s="55"/>
      <c r="L36" s="55"/>
    </row>
    <row r="37" spans="1:12" x14ac:dyDescent="0.25">
      <c r="A37" s="48"/>
      <c r="B37" s="48"/>
      <c r="C37" s="48"/>
      <c r="D37" s="51">
        <v>21</v>
      </c>
      <c r="E37" s="50"/>
      <c r="F37" s="40">
        <f>ROUNDUP(K35*0.21,2)</f>
        <v>0</v>
      </c>
      <c r="G37" s="41"/>
      <c r="H37" s="42" t="s">
        <v>48</v>
      </c>
      <c r="I37" s="43"/>
      <c r="J37" s="26"/>
      <c r="K37" s="40">
        <f>K35+F37+F36</f>
        <v>0</v>
      </c>
      <c r="L37" s="41"/>
    </row>
    <row r="38" spans="1:12" x14ac:dyDescent="0.2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25">
      <c r="A40" s="34"/>
      <c r="B40" s="35"/>
      <c r="C40" s="34"/>
      <c r="D40" s="35"/>
      <c r="E40" s="35"/>
      <c r="F40" s="36"/>
      <c r="G40" s="37"/>
      <c r="H40" s="37"/>
      <c r="I40" s="37"/>
      <c r="J40" s="37"/>
      <c r="K40" s="37"/>
      <c r="L40" s="37"/>
    </row>
    <row r="41" spans="1:12" x14ac:dyDescent="0.25">
      <c r="A41" s="34"/>
      <c r="B41" s="35"/>
      <c r="C41" s="34"/>
      <c r="D41" s="35"/>
      <c r="E41" s="35"/>
      <c r="F41" s="36"/>
      <c r="G41" s="37"/>
      <c r="H41" s="37"/>
      <c r="I41" s="37"/>
      <c r="J41" s="37"/>
      <c r="K41" s="37"/>
      <c r="L41" s="37"/>
    </row>
  </sheetData>
  <mergeCells count="55">
    <mergeCell ref="C9:H9"/>
    <mergeCell ref="A1:L4"/>
    <mergeCell ref="A7:B7"/>
    <mergeCell ref="C7:H7"/>
    <mergeCell ref="B8:F8"/>
    <mergeCell ref="G8:L8"/>
    <mergeCell ref="C10:H10"/>
    <mergeCell ref="A12:F12"/>
    <mergeCell ref="G12:K12"/>
    <mergeCell ref="B13:F13"/>
    <mergeCell ref="G13:L13"/>
    <mergeCell ref="B19:F19"/>
    <mergeCell ref="G19:L19"/>
    <mergeCell ref="C21:H21"/>
    <mergeCell ref="C11:H11"/>
    <mergeCell ref="C17:H17"/>
    <mergeCell ref="C15:H15"/>
    <mergeCell ref="C16:H16"/>
    <mergeCell ref="A18:F18"/>
    <mergeCell ref="G18:K18"/>
    <mergeCell ref="C14:H14"/>
    <mergeCell ref="C25:H25"/>
    <mergeCell ref="C26:H26"/>
    <mergeCell ref="C27:H27"/>
    <mergeCell ref="C22:H22"/>
    <mergeCell ref="C23:H23"/>
    <mergeCell ref="C24:H24"/>
    <mergeCell ref="D37:E37"/>
    <mergeCell ref="C28:H28"/>
    <mergeCell ref="C29:H29"/>
    <mergeCell ref="C31:H31"/>
    <mergeCell ref="A32:F32"/>
    <mergeCell ref="G32:K32"/>
    <mergeCell ref="A33:L33"/>
    <mergeCell ref="H35:I35"/>
    <mergeCell ref="K35:L35"/>
    <mergeCell ref="D36:E36"/>
    <mergeCell ref="F36:G36"/>
    <mergeCell ref="H36:L36"/>
    <mergeCell ref="A41:B41"/>
    <mergeCell ref="C41:E41"/>
    <mergeCell ref="F41:L41"/>
    <mergeCell ref="C20:H20"/>
    <mergeCell ref="F37:G37"/>
    <mergeCell ref="H37:I37"/>
    <mergeCell ref="K37:L37"/>
    <mergeCell ref="A38:L38"/>
    <mergeCell ref="A39:L39"/>
    <mergeCell ref="A40:B40"/>
    <mergeCell ref="C40:E40"/>
    <mergeCell ref="F40:L40"/>
    <mergeCell ref="A34:L34"/>
    <mergeCell ref="A35:C37"/>
    <mergeCell ref="D35:E35"/>
    <mergeCell ref="F35:G35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view="pageBreakPreview" zoomScale="115" zoomScaleNormal="100" zoomScaleSheetLayoutView="115" workbookViewId="0">
      <selection sqref="A1:L4"/>
    </sheetView>
  </sheetViews>
  <sheetFormatPr defaultRowHeight="15" x14ac:dyDescent="0.25"/>
  <cols>
    <col min="1" max="1" width="5.5703125" style="18" customWidth="1"/>
    <col min="2" max="2" width="10.140625" style="18" customWidth="1"/>
    <col min="3" max="4" width="9.7109375" style="18" customWidth="1"/>
    <col min="5" max="7" width="9.140625" style="18"/>
    <col min="8" max="8" width="29.7109375" style="18" customWidth="1"/>
    <col min="9" max="9" width="11.7109375" style="18" customWidth="1"/>
    <col min="10" max="10" width="6.28515625" style="18" customWidth="1"/>
    <col min="11" max="11" width="12.7109375" style="18" customWidth="1"/>
    <col min="12" max="12" width="13.7109375" style="18" customWidth="1"/>
    <col min="13" max="13" width="16.7109375" style="17" hidden="1" customWidth="1"/>
    <col min="14" max="16384" width="9.140625" style="17"/>
  </cols>
  <sheetData>
    <row r="1" spans="1:13" x14ac:dyDescent="0.25">
      <c r="A1" s="58" t="s">
        <v>101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25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x14ac:dyDescent="0.25">
      <c r="A5" s="18" t="s">
        <v>0</v>
      </c>
      <c r="C5" s="18" t="s">
        <v>55</v>
      </c>
    </row>
    <row r="6" spans="1:13" ht="15.75" thickBot="1" x14ac:dyDescent="0.3"/>
    <row r="7" spans="1:13" ht="15.75" thickBot="1" x14ac:dyDescent="0.3">
      <c r="A7" s="61" t="s">
        <v>1</v>
      </c>
      <c r="B7" s="62"/>
      <c r="C7" s="63" t="s">
        <v>2</v>
      </c>
      <c r="D7" s="64"/>
      <c r="E7" s="64"/>
      <c r="F7" s="64"/>
      <c r="G7" s="64"/>
      <c r="H7" s="64"/>
      <c r="I7" s="20" t="s">
        <v>3</v>
      </c>
      <c r="J7" s="30" t="s">
        <v>4</v>
      </c>
      <c r="K7" s="20" t="s">
        <v>5</v>
      </c>
      <c r="L7" s="20" t="s">
        <v>6</v>
      </c>
    </row>
    <row r="8" spans="1:13" x14ac:dyDescent="0.25">
      <c r="A8" s="21">
        <v>1</v>
      </c>
      <c r="B8" s="65" t="s">
        <v>7</v>
      </c>
      <c r="C8" s="66"/>
      <c r="D8" s="66"/>
      <c r="E8" s="66"/>
      <c r="F8" s="66"/>
      <c r="G8" s="67"/>
      <c r="H8" s="68"/>
      <c r="I8" s="68"/>
      <c r="J8" s="68"/>
      <c r="K8" s="68"/>
      <c r="L8" s="68"/>
    </row>
    <row r="9" spans="1:13" x14ac:dyDescent="0.25">
      <c r="A9" s="19">
        <v>1</v>
      </c>
      <c r="B9" s="22" t="s">
        <v>90</v>
      </c>
      <c r="C9" s="38" t="s">
        <v>89</v>
      </c>
      <c r="D9" s="39"/>
      <c r="E9" s="39"/>
      <c r="F9" s="39"/>
      <c r="G9" s="39"/>
      <c r="H9" s="39"/>
      <c r="I9" s="23">
        <v>2716</v>
      </c>
      <c r="J9" s="28" t="s">
        <v>8</v>
      </c>
      <c r="K9" s="23"/>
      <c r="L9" s="24">
        <f>ROUND(I9*K9,2)</f>
        <v>0</v>
      </c>
      <c r="M9" s="17" t="s">
        <v>9</v>
      </c>
    </row>
    <row r="10" spans="1:13" x14ac:dyDescent="0.25">
      <c r="A10" s="19">
        <v>2</v>
      </c>
      <c r="B10" s="22" t="s">
        <v>100</v>
      </c>
      <c r="C10" s="38" t="s">
        <v>99</v>
      </c>
      <c r="D10" s="39"/>
      <c r="E10" s="39"/>
      <c r="F10" s="39"/>
      <c r="G10" s="39"/>
      <c r="H10" s="39"/>
      <c r="I10" s="23">
        <v>2716</v>
      </c>
      <c r="J10" s="28" t="s">
        <v>8</v>
      </c>
      <c r="K10" s="23"/>
      <c r="L10" s="24">
        <f>ROUND(I10*K10,2)</f>
        <v>0</v>
      </c>
      <c r="M10" s="17" t="s">
        <v>79</v>
      </c>
    </row>
    <row r="11" spans="1:13" x14ac:dyDescent="0.25">
      <c r="A11" s="19">
        <v>3</v>
      </c>
      <c r="B11" s="22" t="s">
        <v>96</v>
      </c>
      <c r="C11" s="38" t="s">
        <v>94</v>
      </c>
      <c r="D11" s="39"/>
      <c r="E11" s="39"/>
      <c r="F11" s="39"/>
      <c r="G11" s="39"/>
      <c r="H11" s="39"/>
      <c r="I11" s="23">
        <v>49.05</v>
      </c>
      <c r="J11" s="28" t="s">
        <v>8</v>
      </c>
      <c r="K11" s="23"/>
      <c r="L11" s="24">
        <f>ROUND(I11*K11,2)</f>
        <v>0</v>
      </c>
      <c r="M11" s="17" t="s">
        <v>80</v>
      </c>
    </row>
    <row r="12" spans="1:13" x14ac:dyDescent="0.25">
      <c r="A12" s="36"/>
      <c r="B12" s="37"/>
      <c r="C12" s="37"/>
      <c r="D12" s="37"/>
      <c r="E12" s="37"/>
      <c r="F12" s="37"/>
      <c r="G12" s="52" t="s">
        <v>10</v>
      </c>
      <c r="H12" s="53"/>
      <c r="I12" s="53"/>
      <c r="J12" s="53"/>
      <c r="K12" s="53"/>
      <c r="L12" s="25">
        <f>SUM(L9:M11)</f>
        <v>0</v>
      </c>
    </row>
    <row r="13" spans="1:13" x14ac:dyDescent="0.25">
      <c r="A13" s="21">
        <v>5</v>
      </c>
      <c r="B13" s="56" t="s">
        <v>11</v>
      </c>
      <c r="C13" s="57"/>
      <c r="D13" s="57"/>
      <c r="E13" s="57"/>
      <c r="F13" s="57"/>
      <c r="G13" s="36"/>
      <c r="H13" s="37"/>
      <c r="I13" s="37"/>
      <c r="J13" s="37"/>
      <c r="K13" s="37"/>
      <c r="L13" s="37"/>
    </row>
    <row r="14" spans="1:13" x14ac:dyDescent="0.25">
      <c r="A14" s="19">
        <v>4</v>
      </c>
      <c r="B14" s="22" t="s">
        <v>12</v>
      </c>
      <c r="C14" s="38" t="s">
        <v>13</v>
      </c>
      <c r="D14" s="39"/>
      <c r="E14" s="39"/>
      <c r="F14" s="39"/>
      <c r="G14" s="39"/>
      <c r="H14" s="39"/>
      <c r="I14" s="23">
        <v>2716</v>
      </c>
      <c r="J14" s="28" t="s">
        <v>8</v>
      </c>
      <c r="K14" s="23"/>
      <c r="L14" s="24">
        <f>ROUND(I14*K14,2)</f>
        <v>0</v>
      </c>
      <c r="M14" s="17" t="s">
        <v>14</v>
      </c>
    </row>
    <row r="15" spans="1:13" x14ac:dyDescent="0.25">
      <c r="A15" s="19">
        <v>5</v>
      </c>
      <c r="B15" s="22" t="s">
        <v>46</v>
      </c>
      <c r="C15" s="38" t="s">
        <v>45</v>
      </c>
      <c r="D15" s="39"/>
      <c r="E15" s="39"/>
      <c r="F15" s="39"/>
      <c r="G15" s="39"/>
      <c r="H15" s="39"/>
      <c r="I15" s="23">
        <v>2716</v>
      </c>
      <c r="J15" s="28" t="s">
        <v>8</v>
      </c>
      <c r="K15" s="23"/>
      <c r="L15" s="24">
        <f>ROUND(I15*K15,2)</f>
        <v>0</v>
      </c>
      <c r="M15" s="17" t="s">
        <v>15</v>
      </c>
    </row>
    <row r="16" spans="1:13" x14ac:dyDescent="0.25">
      <c r="A16" s="19">
        <v>6</v>
      </c>
      <c r="B16" s="22" t="s">
        <v>93</v>
      </c>
      <c r="C16" s="38" t="s">
        <v>104</v>
      </c>
      <c r="D16" s="39"/>
      <c r="E16" s="39"/>
      <c r="F16" s="39"/>
      <c r="G16" s="39"/>
      <c r="H16" s="39"/>
      <c r="I16" s="23">
        <v>2716</v>
      </c>
      <c r="J16" s="28" t="s">
        <v>8</v>
      </c>
      <c r="K16" s="23"/>
      <c r="L16" s="24">
        <f>ROUND(I16*K16,2)</f>
        <v>0</v>
      </c>
      <c r="M16" s="17" t="s">
        <v>16</v>
      </c>
    </row>
    <row r="17" spans="1:13" x14ac:dyDescent="0.25">
      <c r="A17" s="19">
        <v>7</v>
      </c>
      <c r="B17" s="22" t="s">
        <v>75</v>
      </c>
      <c r="C17" s="38" t="s">
        <v>20</v>
      </c>
      <c r="D17" s="39"/>
      <c r="E17" s="39"/>
      <c r="F17" s="39"/>
      <c r="G17" s="39"/>
      <c r="H17" s="39"/>
      <c r="I17" s="23">
        <v>474</v>
      </c>
      <c r="J17" s="28" t="s">
        <v>21</v>
      </c>
      <c r="K17" s="23"/>
      <c r="L17" s="24">
        <f>ROUND(I17*K17,2)</f>
        <v>0</v>
      </c>
      <c r="M17" s="17" t="s">
        <v>22</v>
      </c>
    </row>
    <row r="18" spans="1:13" x14ac:dyDescent="0.25">
      <c r="A18" s="36"/>
      <c r="B18" s="37"/>
      <c r="C18" s="37"/>
      <c r="D18" s="37"/>
      <c r="E18" s="37"/>
      <c r="F18" s="37"/>
      <c r="G18" s="52" t="s">
        <v>17</v>
      </c>
      <c r="H18" s="53"/>
      <c r="I18" s="53"/>
      <c r="J18" s="53"/>
      <c r="K18" s="53"/>
      <c r="L18" s="25">
        <f>SUM(L14:L17)</f>
        <v>0</v>
      </c>
    </row>
    <row r="19" spans="1:13" x14ac:dyDescent="0.25">
      <c r="A19" s="21">
        <v>9</v>
      </c>
      <c r="B19" s="56" t="s">
        <v>18</v>
      </c>
      <c r="C19" s="57"/>
      <c r="D19" s="57"/>
      <c r="E19" s="57"/>
      <c r="F19" s="57"/>
      <c r="G19" s="36"/>
      <c r="H19" s="37"/>
      <c r="I19" s="37"/>
      <c r="J19" s="37"/>
      <c r="K19" s="37"/>
      <c r="L19" s="37"/>
    </row>
    <row r="20" spans="1:13" x14ac:dyDescent="0.25">
      <c r="A20" s="19">
        <v>8</v>
      </c>
      <c r="B20" s="22" t="s">
        <v>77</v>
      </c>
      <c r="C20" s="38" t="s">
        <v>76</v>
      </c>
      <c r="D20" s="39"/>
      <c r="E20" s="39"/>
      <c r="F20" s="39"/>
      <c r="G20" s="39"/>
      <c r="H20" s="39"/>
      <c r="I20" s="23">
        <v>474</v>
      </c>
      <c r="J20" s="28" t="s">
        <v>21</v>
      </c>
      <c r="K20" s="23"/>
      <c r="L20" s="24">
        <f t="shared" ref="L20:L30" si="0">ROUND(I20*K20,2)</f>
        <v>0</v>
      </c>
      <c r="M20" s="17" t="s">
        <v>28</v>
      </c>
    </row>
    <row r="21" spans="1:13" x14ac:dyDescent="0.25">
      <c r="A21" s="19">
        <v>9</v>
      </c>
      <c r="B21" s="22" t="s">
        <v>91</v>
      </c>
      <c r="C21" s="38" t="s">
        <v>102</v>
      </c>
      <c r="D21" s="39"/>
      <c r="E21" s="39"/>
      <c r="F21" s="39"/>
      <c r="G21" s="39"/>
      <c r="H21" s="39"/>
      <c r="I21" s="23">
        <v>2716</v>
      </c>
      <c r="J21" s="28" t="s">
        <v>8</v>
      </c>
      <c r="K21" s="23"/>
      <c r="L21" s="24">
        <f t="shared" si="0"/>
        <v>0</v>
      </c>
      <c r="M21" s="17" t="s">
        <v>27</v>
      </c>
    </row>
    <row r="22" spans="1:13" x14ac:dyDescent="0.25">
      <c r="A22" s="19">
        <v>10</v>
      </c>
      <c r="B22" s="22" t="s">
        <v>53</v>
      </c>
      <c r="C22" s="38" t="s">
        <v>52</v>
      </c>
      <c r="D22" s="39"/>
      <c r="E22" s="39"/>
      <c r="F22" s="39"/>
      <c r="G22" s="39"/>
      <c r="H22" s="39"/>
      <c r="I22" s="23">
        <v>2716</v>
      </c>
      <c r="J22" s="28" t="s">
        <v>8</v>
      </c>
      <c r="K22" s="23"/>
      <c r="L22" s="24">
        <f t="shared" si="0"/>
        <v>0</v>
      </c>
      <c r="M22" s="17" t="s">
        <v>29</v>
      </c>
    </row>
    <row r="23" spans="1:13" x14ac:dyDescent="0.25">
      <c r="A23" s="19">
        <v>11</v>
      </c>
      <c r="B23" s="22" t="s">
        <v>30</v>
      </c>
      <c r="C23" s="38" t="s">
        <v>31</v>
      </c>
      <c r="D23" s="39"/>
      <c r="E23" s="39"/>
      <c r="F23" s="39"/>
      <c r="G23" s="39"/>
      <c r="H23" s="39"/>
      <c r="I23" s="23">
        <v>586.65599999999995</v>
      </c>
      <c r="J23" s="28" t="s">
        <v>32</v>
      </c>
      <c r="K23" s="23"/>
      <c r="L23" s="24">
        <f t="shared" si="0"/>
        <v>0</v>
      </c>
      <c r="M23" s="17" t="s">
        <v>33</v>
      </c>
    </row>
    <row r="24" spans="1:13" x14ac:dyDescent="0.25">
      <c r="A24" s="19">
        <v>12</v>
      </c>
      <c r="B24" s="22" t="s">
        <v>34</v>
      </c>
      <c r="C24" s="38" t="s">
        <v>35</v>
      </c>
      <c r="D24" s="39"/>
      <c r="E24" s="39"/>
      <c r="F24" s="39"/>
      <c r="G24" s="39"/>
      <c r="H24" s="39"/>
      <c r="I24" s="23">
        <v>1759.9679999999998</v>
      </c>
      <c r="J24" s="28" t="s">
        <v>32</v>
      </c>
      <c r="K24" s="23"/>
      <c r="L24" s="24">
        <f t="shared" si="0"/>
        <v>0</v>
      </c>
      <c r="M24" s="17" t="s">
        <v>36</v>
      </c>
    </row>
    <row r="25" spans="1:13" x14ac:dyDescent="0.25">
      <c r="A25" s="19">
        <v>13</v>
      </c>
      <c r="B25" s="22" t="s">
        <v>37</v>
      </c>
      <c r="C25" s="38" t="s">
        <v>54</v>
      </c>
      <c r="D25" s="39"/>
      <c r="E25" s="39"/>
      <c r="F25" s="39"/>
      <c r="G25" s="39"/>
      <c r="H25" s="39"/>
      <c r="I25" s="23">
        <v>586.65599999999995</v>
      </c>
      <c r="J25" s="28" t="s">
        <v>32</v>
      </c>
      <c r="K25" s="23"/>
      <c r="L25" s="24">
        <f t="shared" si="0"/>
        <v>0</v>
      </c>
      <c r="M25" s="17" t="s">
        <v>38</v>
      </c>
    </row>
    <row r="26" spans="1:13" x14ac:dyDescent="0.25">
      <c r="A26" s="19">
        <v>14</v>
      </c>
      <c r="B26" s="22" t="s">
        <v>39</v>
      </c>
      <c r="C26" s="38" t="s">
        <v>40</v>
      </c>
      <c r="D26" s="39"/>
      <c r="E26" s="39"/>
      <c r="F26" s="39"/>
      <c r="G26" s="39"/>
      <c r="H26" s="39"/>
      <c r="I26" s="23">
        <v>576.87839999999994</v>
      </c>
      <c r="J26" s="28" t="s">
        <v>32</v>
      </c>
      <c r="K26" s="23"/>
      <c r="L26" s="24">
        <f t="shared" si="0"/>
        <v>0</v>
      </c>
      <c r="M26" s="17" t="s">
        <v>41</v>
      </c>
    </row>
    <row r="27" spans="1:13" x14ac:dyDescent="0.25">
      <c r="A27" s="19">
        <v>15</v>
      </c>
      <c r="B27" s="22" t="s">
        <v>98</v>
      </c>
      <c r="C27" s="28" t="s">
        <v>85</v>
      </c>
      <c r="D27" s="29"/>
      <c r="E27" s="29"/>
      <c r="F27" s="29"/>
      <c r="G27" s="29"/>
      <c r="H27" s="29"/>
      <c r="I27" s="23">
        <v>50</v>
      </c>
      <c r="J27" s="28" t="s">
        <v>8</v>
      </c>
      <c r="K27" s="23"/>
      <c r="L27" s="24">
        <f t="shared" si="0"/>
        <v>0</v>
      </c>
    </row>
    <row r="28" spans="1:13" x14ac:dyDescent="0.25">
      <c r="A28" s="19">
        <v>16</v>
      </c>
      <c r="B28" s="22" t="s">
        <v>73</v>
      </c>
      <c r="C28" s="31" t="s">
        <v>74</v>
      </c>
      <c r="D28" s="32"/>
      <c r="E28" s="32"/>
      <c r="F28" s="32"/>
      <c r="G28" s="32"/>
      <c r="H28" s="32"/>
      <c r="I28" s="27">
        <v>6</v>
      </c>
      <c r="J28" s="31" t="s">
        <v>70</v>
      </c>
      <c r="K28" s="23"/>
      <c r="L28" s="24">
        <f t="shared" si="0"/>
        <v>0</v>
      </c>
    </row>
    <row r="29" spans="1:13" ht="27.75" customHeight="1" x14ac:dyDescent="0.25">
      <c r="A29" s="19">
        <v>17</v>
      </c>
      <c r="B29" s="22" t="s">
        <v>73</v>
      </c>
      <c r="C29" s="69" t="s">
        <v>105</v>
      </c>
      <c r="D29" s="69"/>
      <c r="E29" s="69"/>
      <c r="F29" s="69"/>
      <c r="G29" s="69"/>
      <c r="H29" s="69"/>
      <c r="I29" s="27">
        <v>8</v>
      </c>
      <c r="J29" s="28" t="s">
        <v>70</v>
      </c>
      <c r="K29" s="23"/>
      <c r="L29" s="24">
        <f t="shared" si="0"/>
        <v>0</v>
      </c>
    </row>
    <row r="30" spans="1:13" x14ac:dyDescent="0.25">
      <c r="A30" s="19">
        <v>18</v>
      </c>
      <c r="B30" s="22" t="s">
        <v>49</v>
      </c>
      <c r="C30" s="38" t="s">
        <v>50</v>
      </c>
      <c r="D30" s="39"/>
      <c r="E30" s="39"/>
      <c r="F30" s="39"/>
      <c r="G30" s="39"/>
      <c r="H30" s="39"/>
      <c r="I30" s="23">
        <v>1</v>
      </c>
      <c r="J30" s="28" t="s">
        <v>51</v>
      </c>
      <c r="K30" s="23"/>
      <c r="L30" s="24">
        <f t="shared" si="0"/>
        <v>0</v>
      </c>
      <c r="M30" s="17" t="s">
        <v>41</v>
      </c>
    </row>
    <row r="31" spans="1:13" x14ac:dyDescent="0.25">
      <c r="A31" s="36"/>
      <c r="B31" s="37"/>
      <c r="C31" s="37"/>
      <c r="D31" s="37"/>
      <c r="E31" s="37"/>
      <c r="F31" s="37"/>
      <c r="G31" s="52" t="s">
        <v>19</v>
      </c>
      <c r="H31" s="53"/>
      <c r="I31" s="53"/>
      <c r="J31" s="53"/>
      <c r="K31" s="53"/>
      <c r="L31" s="25">
        <f>SUM(L20:L30)</f>
        <v>0</v>
      </c>
    </row>
    <row r="32" spans="1:13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x14ac:dyDescent="0.25">
      <c r="A34" s="46" t="s">
        <v>42</v>
      </c>
      <c r="B34" s="47"/>
      <c r="C34" s="47"/>
      <c r="D34" s="49" t="s">
        <v>43</v>
      </c>
      <c r="E34" s="50"/>
      <c r="F34" s="49" t="s">
        <v>44</v>
      </c>
      <c r="G34" s="50"/>
      <c r="H34" s="42" t="s">
        <v>47</v>
      </c>
      <c r="I34" s="43"/>
      <c r="J34" s="26"/>
      <c r="K34" s="40">
        <f>L31+L18+L12</f>
        <v>0</v>
      </c>
      <c r="L34" s="41"/>
    </row>
    <row r="35" spans="1:12" x14ac:dyDescent="0.25">
      <c r="A35" s="48"/>
      <c r="B35" s="48"/>
      <c r="C35" s="48"/>
      <c r="D35" s="54"/>
      <c r="E35" s="55"/>
      <c r="F35" s="54"/>
      <c r="G35" s="55"/>
      <c r="H35" s="54"/>
      <c r="I35" s="55"/>
      <c r="J35" s="55"/>
      <c r="K35" s="55"/>
      <c r="L35" s="55"/>
    </row>
    <row r="36" spans="1:12" x14ac:dyDescent="0.25">
      <c r="A36" s="48"/>
      <c r="B36" s="48"/>
      <c r="C36" s="48"/>
      <c r="D36" s="51">
        <v>21</v>
      </c>
      <c r="E36" s="50"/>
      <c r="F36" s="40">
        <f>ROUNDUP(K34*0.21,2)</f>
        <v>0</v>
      </c>
      <c r="G36" s="41"/>
      <c r="H36" s="42" t="s">
        <v>48</v>
      </c>
      <c r="I36" s="43"/>
      <c r="J36" s="26"/>
      <c r="K36" s="40">
        <f>K34+F36+F35</f>
        <v>0</v>
      </c>
      <c r="L36" s="41"/>
    </row>
    <row r="37" spans="1:12" x14ac:dyDescent="0.2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25">
      <c r="A39" s="34"/>
      <c r="B39" s="35"/>
      <c r="C39" s="34"/>
      <c r="D39" s="35"/>
      <c r="E39" s="35"/>
      <c r="F39" s="36"/>
      <c r="G39" s="37"/>
      <c r="H39" s="37"/>
      <c r="I39" s="37"/>
      <c r="J39" s="37"/>
      <c r="K39" s="37"/>
      <c r="L39" s="37"/>
    </row>
    <row r="40" spans="1:12" x14ac:dyDescent="0.25">
      <c r="A40" s="34"/>
      <c r="B40" s="35"/>
      <c r="C40" s="34"/>
      <c r="D40" s="35"/>
      <c r="E40" s="35"/>
      <c r="F40" s="36"/>
      <c r="G40" s="37"/>
      <c r="H40" s="37"/>
      <c r="I40" s="37"/>
      <c r="J40" s="37"/>
      <c r="K40" s="37"/>
      <c r="L40" s="37"/>
    </row>
  </sheetData>
  <mergeCells count="53">
    <mergeCell ref="C9:H9"/>
    <mergeCell ref="A1:L4"/>
    <mergeCell ref="A7:B7"/>
    <mergeCell ref="C7:H7"/>
    <mergeCell ref="B8:F8"/>
    <mergeCell ref="G8:L8"/>
    <mergeCell ref="C10:H10"/>
    <mergeCell ref="C11:H11"/>
    <mergeCell ref="A12:F12"/>
    <mergeCell ref="G12:K12"/>
    <mergeCell ref="B13:F13"/>
    <mergeCell ref="G13:L13"/>
    <mergeCell ref="C14:H14"/>
    <mergeCell ref="C15:H15"/>
    <mergeCell ref="C16:H16"/>
    <mergeCell ref="C17:H17"/>
    <mergeCell ref="A18:F18"/>
    <mergeCell ref="G18:K18"/>
    <mergeCell ref="C30:H30"/>
    <mergeCell ref="B19:F19"/>
    <mergeCell ref="G19:L19"/>
    <mergeCell ref="C20:H20"/>
    <mergeCell ref="C21:H21"/>
    <mergeCell ref="C22:H22"/>
    <mergeCell ref="C23:H23"/>
    <mergeCell ref="C24:H24"/>
    <mergeCell ref="C25:H25"/>
    <mergeCell ref="C26:H26"/>
    <mergeCell ref="C29:H29"/>
    <mergeCell ref="A31:F31"/>
    <mergeCell ref="G31:K31"/>
    <mergeCell ref="A32:L32"/>
    <mergeCell ref="A33:L33"/>
    <mergeCell ref="A34:C36"/>
    <mergeCell ref="D34:E34"/>
    <mergeCell ref="F34:G34"/>
    <mergeCell ref="H34:I34"/>
    <mergeCell ref="K34:L34"/>
    <mergeCell ref="D35:E35"/>
    <mergeCell ref="A40:B40"/>
    <mergeCell ref="C40:E40"/>
    <mergeCell ref="F40:L40"/>
    <mergeCell ref="F35:G35"/>
    <mergeCell ref="H35:L35"/>
    <mergeCell ref="D36:E36"/>
    <mergeCell ref="F36:G36"/>
    <mergeCell ref="H36:I36"/>
    <mergeCell ref="K36:L36"/>
    <mergeCell ref="A37:L37"/>
    <mergeCell ref="A38:L38"/>
    <mergeCell ref="A39:B39"/>
    <mergeCell ref="C39:E39"/>
    <mergeCell ref="F39:L39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view="pageBreakPreview" zoomScale="70" zoomScaleNormal="100" zoomScaleSheetLayoutView="70" workbookViewId="0">
      <selection sqref="A1:L4"/>
    </sheetView>
  </sheetViews>
  <sheetFormatPr defaultRowHeight="15" x14ac:dyDescent="0.25"/>
  <cols>
    <col min="1" max="1" width="5.5703125" style="1" customWidth="1"/>
    <col min="2" max="2" width="10.140625" style="1" customWidth="1"/>
    <col min="3" max="4" width="9.7109375" style="1" customWidth="1"/>
    <col min="5" max="7" width="9.140625" style="1"/>
    <col min="8" max="8" width="29.710937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x14ac:dyDescent="0.25">
      <c r="A1" s="58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x14ac:dyDescent="0.25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x14ac:dyDescent="0.25">
      <c r="A5" s="1" t="s">
        <v>0</v>
      </c>
      <c r="C5" s="1" t="s">
        <v>55</v>
      </c>
    </row>
    <row r="6" spans="1:13" ht="15.75" thickBot="1" x14ac:dyDescent="0.3"/>
    <row r="7" spans="1:13" ht="15.75" thickBot="1" x14ac:dyDescent="0.3">
      <c r="A7" s="61" t="s">
        <v>1</v>
      </c>
      <c r="B7" s="62"/>
      <c r="C7" s="63" t="s">
        <v>2</v>
      </c>
      <c r="D7" s="64"/>
      <c r="E7" s="64"/>
      <c r="F7" s="64"/>
      <c r="G7" s="64"/>
      <c r="H7" s="64"/>
      <c r="I7" s="3" t="s">
        <v>3</v>
      </c>
      <c r="J7" s="11" t="s">
        <v>4</v>
      </c>
      <c r="K7" s="3" t="s">
        <v>5</v>
      </c>
      <c r="L7" s="3" t="s">
        <v>6</v>
      </c>
    </row>
    <row r="8" spans="1:13" x14ac:dyDescent="0.25">
      <c r="A8" s="4"/>
      <c r="B8" s="56" t="s">
        <v>62</v>
      </c>
      <c r="C8" s="57"/>
      <c r="D8" s="57"/>
      <c r="E8" s="57"/>
      <c r="F8" s="57"/>
      <c r="G8" s="36"/>
      <c r="H8" s="37"/>
      <c r="I8" s="37"/>
      <c r="J8" s="37"/>
      <c r="K8" s="37"/>
      <c r="L8" s="37"/>
    </row>
    <row r="9" spans="1:13" x14ac:dyDescent="0.25">
      <c r="A9" s="2">
        <v>1</v>
      </c>
      <c r="B9" s="5"/>
      <c r="C9" s="38" t="s">
        <v>61</v>
      </c>
      <c r="D9" s="39"/>
      <c r="E9" s="39"/>
      <c r="F9" s="39"/>
      <c r="G9" s="39"/>
      <c r="H9" s="39"/>
      <c r="I9" s="6">
        <v>1</v>
      </c>
      <c r="J9" s="10" t="s">
        <v>64</v>
      </c>
      <c r="K9" s="6"/>
      <c r="L9" s="7">
        <f t="shared" ref="L9:L15" si="0">ROUND(I9*K9,2)</f>
        <v>0</v>
      </c>
      <c r="M9" t="s">
        <v>23</v>
      </c>
    </row>
    <row r="10" spans="1:13" x14ac:dyDescent="0.25">
      <c r="A10" s="2">
        <v>2</v>
      </c>
      <c r="B10" s="5"/>
      <c r="C10" s="38" t="s">
        <v>65</v>
      </c>
      <c r="D10" s="39"/>
      <c r="E10" s="39"/>
      <c r="F10" s="39"/>
      <c r="G10" s="39"/>
      <c r="H10" s="39"/>
      <c r="I10" s="6">
        <v>1</v>
      </c>
      <c r="J10" s="10" t="s">
        <v>64</v>
      </c>
      <c r="K10" s="6"/>
      <c r="L10" s="7">
        <f t="shared" si="0"/>
        <v>0</v>
      </c>
      <c r="M10" t="s">
        <v>24</v>
      </c>
    </row>
    <row r="11" spans="1:13" x14ac:dyDescent="0.25">
      <c r="A11" s="2">
        <v>3</v>
      </c>
      <c r="B11" s="5"/>
      <c r="C11" s="38" t="s">
        <v>71</v>
      </c>
      <c r="D11" s="39"/>
      <c r="E11" s="39"/>
      <c r="F11" s="39"/>
      <c r="G11" s="39"/>
      <c r="H11" s="39"/>
      <c r="I11" s="6">
        <v>1</v>
      </c>
      <c r="J11" s="10" t="s">
        <v>64</v>
      </c>
      <c r="K11" s="6"/>
      <c r="L11" s="7">
        <f t="shared" si="0"/>
        <v>0</v>
      </c>
      <c r="M11" t="s">
        <v>25</v>
      </c>
    </row>
    <row r="12" spans="1:13" x14ac:dyDescent="0.25">
      <c r="A12" s="4"/>
      <c r="B12" s="56" t="s">
        <v>66</v>
      </c>
      <c r="C12" s="57"/>
      <c r="D12" s="57"/>
      <c r="E12" s="57"/>
      <c r="F12" s="57"/>
      <c r="G12" s="36"/>
      <c r="H12" s="37"/>
      <c r="I12" s="37"/>
      <c r="J12" s="37"/>
      <c r="K12" s="37"/>
      <c r="L12" s="37"/>
    </row>
    <row r="13" spans="1:13" x14ac:dyDescent="0.25">
      <c r="A13" s="2">
        <v>4</v>
      </c>
      <c r="B13" s="5"/>
      <c r="C13" s="38" t="s">
        <v>67</v>
      </c>
      <c r="D13" s="39"/>
      <c r="E13" s="39"/>
      <c r="F13" s="39"/>
      <c r="G13" s="39"/>
      <c r="H13" s="39"/>
      <c r="I13" s="6">
        <v>1</v>
      </c>
      <c r="J13" s="10" t="s">
        <v>64</v>
      </c>
      <c r="K13" s="6"/>
      <c r="L13" s="7">
        <f t="shared" si="0"/>
        <v>0</v>
      </c>
      <c r="M13" t="s">
        <v>26</v>
      </c>
    </row>
    <row r="14" spans="1:13" x14ac:dyDescent="0.25">
      <c r="A14" s="2">
        <v>5</v>
      </c>
      <c r="B14" s="5"/>
      <c r="C14" s="38" t="s">
        <v>68</v>
      </c>
      <c r="D14" s="39"/>
      <c r="E14" s="39"/>
      <c r="F14" s="39"/>
      <c r="G14" s="39"/>
      <c r="H14" s="39"/>
      <c r="I14" s="6">
        <v>1</v>
      </c>
      <c r="J14" s="10" t="s">
        <v>64</v>
      </c>
      <c r="K14" s="6"/>
      <c r="L14" s="7">
        <f t="shared" si="0"/>
        <v>0</v>
      </c>
      <c r="M14" t="s">
        <v>27</v>
      </c>
    </row>
    <row r="15" spans="1:13" x14ac:dyDescent="0.25">
      <c r="A15" s="2">
        <v>6</v>
      </c>
      <c r="B15" s="5"/>
      <c r="C15" s="38" t="s">
        <v>72</v>
      </c>
      <c r="D15" s="39"/>
      <c r="E15" s="39"/>
      <c r="F15" s="39"/>
      <c r="G15" s="39"/>
      <c r="H15" s="39"/>
      <c r="I15" s="6">
        <v>1</v>
      </c>
      <c r="J15" s="10" t="s">
        <v>64</v>
      </c>
      <c r="K15" s="6"/>
      <c r="L15" s="7">
        <f t="shared" si="0"/>
        <v>0</v>
      </c>
    </row>
    <row r="16" spans="1:13" x14ac:dyDescent="0.25">
      <c r="A16" s="36"/>
      <c r="B16" s="37"/>
      <c r="C16" s="37"/>
      <c r="D16" s="37"/>
      <c r="E16" s="37"/>
      <c r="F16" s="37"/>
      <c r="G16" s="52" t="s">
        <v>69</v>
      </c>
      <c r="H16" s="53"/>
      <c r="I16" s="53"/>
      <c r="J16" s="53"/>
      <c r="K16" s="53"/>
      <c r="L16" s="8">
        <f>SUM(L9:M15)</f>
        <v>0</v>
      </c>
    </row>
    <row r="17" spans="1:12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x14ac:dyDescent="0.25">
      <c r="A19" s="46" t="s">
        <v>42</v>
      </c>
      <c r="B19" s="47"/>
      <c r="C19" s="47"/>
      <c r="D19" s="49" t="s">
        <v>43</v>
      </c>
      <c r="E19" s="50"/>
      <c r="F19" s="49" t="s">
        <v>44</v>
      </c>
      <c r="G19" s="50"/>
      <c r="H19" s="42" t="s">
        <v>47</v>
      </c>
      <c r="I19" s="43"/>
      <c r="J19" s="9"/>
      <c r="K19" s="40">
        <f>L16</f>
        <v>0</v>
      </c>
      <c r="L19" s="41"/>
    </row>
    <row r="20" spans="1:12" x14ac:dyDescent="0.25">
      <c r="A20" s="48"/>
      <c r="B20" s="48"/>
      <c r="C20" s="48"/>
      <c r="D20" s="54"/>
      <c r="E20" s="55"/>
      <c r="F20" s="54"/>
      <c r="G20" s="55"/>
      <c r="H20" s="54"/>
      <c r="I20" s="55"/>
      <c r="J20" s="55"/>
      <c r="K20" s="55"/>
      <c r="L20" s="55"/>
    </row>
    <row r="21" spans="1:12" x14ac:dyDescent="0.25">
      <c r="A21" s="48"/>
      <c r="B21" s="48"/>
      <c r="C21" s="48"/>
      <c r="D21" s="51">
        <v>21</v>
      </c>
      <c r="E21" s="50"/>
      <c r="F21" s="40">
        <f>ROUNDUP(K19*0.21,2)</f>
        <v>0</v>
      </c>
      <c r="G21" s="41"/>
      <c r="H21" s="42" t="s">
        <v>48</v>
      </c>
      <c r="I21" s="43"/>
      <c r="J21" s="9"/>
      <c r="K21" s="40">
        <f>K19+F21+F20</f>
        <v>0</v>
      </c>
      <c r="L21" s="41"/>
    </row>
    <row r="22" spans="1:12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25">
      <c r="A24" s="34"/>
      <c r="B24" s="35"/>
      <c r="C24" s="34"/>
      <c r="D24" s="35"/>
      <c r="E24" s="35"/>
      <c r="F24" s="36"/>
      <c r="G24" s="37"/>
      <c r="H24" s="37"/>
      <c r="I24" s="37"/>
      <c r="J24" s="37"/>
      <c r="K24" s="37"/>
      <c r="L24" s="37"/>
    </row>
    <row r="25" spans="1:12" x14ac:dyDescent="0.25">
      <c r="A25" s="34"/>
      <c r="B25" s="35"/>
      <c r="C25" s="34"/>
      <c r="D25" s="35"/>
      <c r="E25" s="35"/>
      <c r="F25" s="36"/>
      <c r="G25" s="37"/>
      <c r="H25" s="37"/>
      <c r="I25" s="37"/>
      <c r="J25" s="37"/>
      <c r="K25" s="37"/>
      <c r="L25" s="37"/>
    </row>
  </sheetData>
  <mergeCells count="37">
    <mergeCell ref="A1:L4"/>
    <mergeCell ref="A7:B7"/>
    <mergeCell ref="C7:H7"/>
    <mergeCell ref="B8:F8"/>
    <mergeCell ref="G8:L8"/>
    <mergeCell ref="C9:H9"/>
    <mergeCell ref="C10:H10"/>
    <mergeCell ref="B12:F12"/>
    <mergeCell ref="G12:L12"/>
    <mergeCell ref="A16:F16"/>
    <mergeCell ref="G16:K16"/>
    <mergeCell ref="A17:L17"/>
    <mergeCell ref="C11:H11"/>
    <mergeCell ref="C13:H13"/>
    <mergeCell ref="C14:H14"/>
    <mergeCell ref="C15:H15"/>
    <mergeCell ref="A18:L18"/>
    <mergeCell ref="A19:C21"/>
    <mergeCell ref="D19:E19"/>
    <mergeCell ref="F19:G19"/>
    <mergeCell ref="H19:I19"/>
    <mergeCell ref="K19:L19"/>
    <mergeCell ref="D20:E20"/>
    <mergeCell ref="F20:G20"/>
    <mergeCell ref="H20:L20"/>
    <mergeCell ref="D21:E21"/>
    <mergeCell ref="A25:B25"/>
    <mergeCell ref="C25:E25"/>
    <mergeCell ref="F25:L25"/>
    <mergeCell ref="F21:G21"/>
    <mergeCell ref="H21:I21"/>
    <mergeCell ref="K21:L21"/>
    <mergeCell ref="A22:L22"/>
    <mergeCell ref="A23:L23"/>
    <mergeCell ref="A24:B24"/>
    <mergeCell ref="C24:E24"/>
    <mergeCell ref="F24:L24"/>
  </mergeCells>
  <pageMargins left="0.19685039375000002" right="0.19685039375000002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Parkoviště Národní třída 46</vt:lpstr>
      <vt:lpstr>MK Masná</vt:lpstr>
      <vt:lpstr>Nestavební náklady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Janečková</dc:creator>
  <cp:lastModifiedBy>Anna Janečková</cp:lastModifiedBy>
  <cp:lastPrinted>2020-05-12T06:03:47Z</cp:lastPrinted>
  <dcterms:created xsi:type="dcterms:W3CDTF">2016-03-02T12:32:43Z</dcterms:created>
  <dcterms:modified xsi:type="dcterms:W3CDTF">2020-05-27T13:40:03Z</dcterms:modified>
</cp:coreProperties>
</file>