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kty\V-19-Jana\Rozpočty\01_19_Oprava části komunikace, Vinohrady, Znojmo\"/>
    </mc:Choice>
  </mc:AlternateContent>
  <xr:revisionPtr revIDLastSave="0" documentId="8_{E8E2361F-0B86-4129-AC31-E9A6CC6D86CC}" xr6:coauthVersionLast="40" xr6:coauthVersionMax="40" xr10:uidLastSave="{00000000-0000-0000-0000-000000000000}"/>
  <bookViews>
    <workbookView xWindow="0" yWindow="0" windowWidth="14415" windowHeight="13140" xr2:uid="{6089A726-E4F4-41F8-89FD-F0CA60E0B349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Položky!$A$1:$G$57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56" i="3"/>
  <c r="BD56" i="3"/>
  <c r="BC56" i="3"/>
  <c r="BB56" i="3"/>
  <c r="BA56" i="3"/>
  <c r="G56" i="3"/>
  <c r="BE55" i="3"/>
  <c r="BD55" i="3"/>
  <c r="BC55" i="3"/>
  <c r="BB55" i="3"/>
  <c r="BA55" i="3"/>
  <c r="G55" i="3"/>
  <c r="BE54" i="3"/>
  <c r="BD54" i="3"/>
  <c r="BC54" i="3"/>
  <c r="BB54" i="3"/>
  <c r="BA54" i="3"/>
  <c r="G54" i="3"/>
  <c r="BE53" i="3"/>
  <c r="BD53" i="3"/>
  <c r="BC53" i="3"/>
  <c r="BB53" i="3"/>
  <c r="BA53" i="3"/>
  <c r="G53" i="3"/>
  <c r="G57" i="3" s="1"/>
  <c r="BE52" i="3"/>
  <c r="BE57" i="3" s="1"/>
  <c r="I13" i="2" s="1"/>
  <c r="BD52" i="3"/>
  <c r="BC52" i="3"/>
  <c r="BC57" i="3" s="1"/>
  <c r="G13" i="2" s="1"/>
  <c r="BB52" i="3"/>
  <c r="BA52" i="3"/>
  <c r="BA57" i="3" s="1"/>
  <c r="E13" i="2" s="1"/>
  <c r="G52" i="3"/>
  <c r="B13" i="2"/>
  <c r="A13" i="2"/>
  <c r="BD57" i="3"/>
  <c r="H13" i="2" s="1"/>
  <c r="BB57" i="3"/>
  <c r="F13" i="2" s="1"/>
  <c r="C57" i="3"/>
  <c r="BE49" i="3"/>
  <c r="BE50" i="3" s="1"/>
  <c r="I12" i="2" s="1"/>
  <c r="BD49" i="3"/>
  <c r="BC49" i="3"/>
  <c r="BC50" i="3" s="1"/>
  <c r="G12" i="2" s="1"/>
  <c r="BB49" i="3"/>
  <c r="BA49" i="3"/>
  <c r="BA50" i="3" s="1"/>
  <c r="E12" i="2" s="1"/>
  <c r="G49" i="3"/>
  <c r="B12" i="2"/>
  <c r="A12" i="2"/>
  <c r="BD50" i="3"/>
  <c r="H12" i="2" s="1"/>
  <c r="BB50" i="3"/>
  <c r="F12" i="2" s="1"/>
  <c r="G50" i="3"/>
  <c r="C50" i="3"/>
  <c r="BE45" i="3"/>
  <c r="BD45" i="3"/>
  <c r="BC45" i="3"/>
  <c r="BB45" i="3"/>
  <c r="BA45" i="3"/>
  <c r="G45" i="3"/>
  <c r="BE43" i="3"/>
  <c r="BD43" i="3"/>
  <c r="BC43" i="3"/>
  <c r="BB43" i="3"/>
  <c r="BA43" i="3"/>
  <c r="G43" i="3"/>
  <c r="BE41" i="3"/>
  <c r="BD41" i="3"/>
  <c r="BC41" i="3"/>
  <c r="BB41" i="3"/>
  <c r="BA41" i="3"/>
  <c r="G41" i="3"/>
  <c r="BE39" i="3"/>
  <c r="BE47" i="3" s="1"/>
  <c r="I11" i="2" s="1"/>
  <c r="BD39" i="3"/>
  <c r="BC39" i="3"/>
  <c r="BC47" i="3" s="1"/>
  <c r="G11" i="2" s="1"/>
  <c r="BB39" i="3"/>
  <c r="BA39" i="3"/>
  <c r="BA47" i="3" s="1"/>
  <c r="E11" i="2" s="1"/>
  <c r="G39" i="3"/>
  <c r="B11" i="2"/>
  <c r="A11" i="2"/>
  <c r="BD47" i="3"/>
  <c r="H11" i="2" s="1"/>
  <c r="BB47" i="3"/>
  <c r="F11" i="2" s="1"/>
  <c r="G47" i="3"/>
  <c r="C47" i="3"/>
  <c r="BE36" i="3"/>
  <c r="BD36" i="3"/>
  <c r="BC36" i="3"/>
  <c r="BB36" i="3"/>
  <c r="BA36" i="3"/>
  <c r="G36" i="3"/>
  <c r="BE35" i="3"/>
  <c r="BD35" i="3"/>
  <c r="BC35" i="3"/>
  <c r="BB35" i="3"/>
  <c r="BA35" i="3"/>
  <c r="G35" i="3"/>
  <c r="BE32" i="3"/>
  <c r="BD32" i="3"/>
  <c r="BC32" i="3"/>
  <c r="BB32" i="3"/>
  <c r="BA32" i="3"/>
  <c r="G32" i="3"/>
  <c r="BE29" i="3"/>
  <c r="BD29" i="3"/>
  <c r="BC29" i="3"/>
  <c r="BB29" i="3"/>
  <c r="BA29" i="3"/>
  <c r="G29" i="3"/>
  <c r="BE28" i="3"/>
  <c r="BD28" i="3"/>
  <c r="BC28" i="3"/>
  <c r="BC37" i="3" s="1"/>
  <c r="G10" i="2" s="1"/>
  <c r="BB28" i="3"/>
  <c r="BA28" i="3"/>
  <c r="BA37" i="3" s="1"/>
  <c r="E10" i="2" s="1"/>
  <c r="G28" i="3"/>
  <c r="B10" i="2"/>
  <c r="A10" i="2"/>
  <c r="BE37" i="3"/>
  <c r="I10" i="2" s="1"/>
  <c r="BD37" i="3"/>
  <c r="H10" i="2" s="1"/>
  <c r="BB37" i="3"/>
  <c r="F10" i="2" s="1"/>
  <c r="G37" i="3"/>
  <c r="C37" i="3"/>
  <c r="BE23" i="3"/>
  <c r="BD23" i="3"/>
  <c r="BC23" i="3"/>
  <c r="BB23" i="3"/>
  <c r="G23" i="3"/>
  <c r="BA23" i="3" s="1"/>
  <c r="BE22" i="3"/>
  <c r="BD22" i="3"/>
  <c r="BC22" i="3"/>
  <c r="BB22" i="3"/>
  <c r="BA22" i="3"/>
  <c r="G22" i="3"/>
  <c r="BE21" i="3"/>
  <c r="BE26" i="3" s="1"/>
  <c r="I9" i="2" s="1"/>
  <c r="BD21" i="3"/>
  <c r="BC21" i="3"/>
  <c r="BC26" i="3" s="1"/>
  <c r="G9" i="2" s="1"/>
  <c r="BB21" i="3"/>
  <c r="BB26" i="3" s="1"/>
  <c r="F9" i="2" s="1"/>
  <c r="G21" i="3"/>
  <c r="BA21" i="3" s="1"/>
  <c r="BA26" i="3" s="1"/>
  <c r="E9" i="2" s="1"/>
  <c r="B9" i="2"/>
  <c r="A9" i="2"/>
  <c r="BD26" i="3"/>
  <c r="H9" i="2" s="1"/>
  <c r="G26" i="3"/>
  <c r="C26" i="3"/>
  <c r="BE18" i="3"/>
  <c r="BD18" i="3"/>
  <c r="BC18" i="3"/>
  <c r="BB18" i="3"/>
  <c r="BA18" i="3"/>
  <c r="G18" i="3"/>
  <c r="BE17" i="3"/>
  <c r="BD17" i="3"/>
  <c r="BC17" i="3"/>
  <c r="BB17" i="3"/>
  <c r="BA17" i="3"/>
  <c r="G17" i="3"/>
  <c r="BE16" i="3"/>
  <c r="BD16" i="3"/>
  <c r="BC16" i="3"/>
  <c r="BB16" i="3"/>
  <c r="BA16" i="3"/>
  <c r="G16" i="3"/>
  <c r="BE14" i="3"/>
  <c r="BD14" i="3"/>
  <c r="BC14" i="3"/>
  <c r="BB14" i="3"/>
  <c r="BA14" i="3"/>
  <c r="G14" i="3"/>
  <c r="BE13" i="3"/>
  <c r="BD13" i="3"/>
  <c r="BC13" i="3"/>
  <c r="BB13" i="3"/>
  <c r="BA13" i="3"/>
  <c r="G13" i="3"/>
  <c r="BE12" i="3"/>
  <c r="BD12" i="3"/>
  <c r="BC12" i="3"/>
  <c r="BB12" i="3"/>
  <c r="BA12" i="3"/>
  <c r="G12" i="3"/>
  <c r="G19" i="3" s="1"/>
  <c r="BE11" i="3"/>
  <c r="BE19" i="3" s="1"/>
  <c r="I8" i="2" s="1"/>
  <c r="BD11" i="3"/>
  <c r="BC11" i="3"/>
  <c r="BB11" i="3"/>
  <c r="BA11" i="3"/>
  <c r="BA19" i="3" s="1"/>
  <c r="E8" i="2" s="1"/>
  <c r="G11" i="3"/>
  <c r="B8" i="2"/>
  <c r="A8" i="2"/>
  <c r="BD19" i="3"/>
  <c r="H8" i="2" s="1"/>
  <c r="BC19" i="3"/>
  <c r="G8" i="2" s="1"/>
  <c r="BB19" i="3"/>
  <c r="F8" i="2" s="1"/>
  <c r="C19" i="3"/>
  <c r="BE8" i="3"/>
  <c r="BD8" i="3"/>
  <c r="BC8" i="3"/>
  <c r="BC9" i="3" s="1"/>
  <c r="G7" i="2" s="1"/>
  <c r="BB8" i="3"/>
  <c r="BB9" i="3" s="1"/>
  <c r="F7" i="2" s="1"/>
  <c r="BA8" i="3"/>
  <c r="BA9" i="3" s="1"/>
  <c r="E7" i="2" s="1"/>
  <c r="G8" i="3"/>
  <c r="B7" i="2"/>
  <c r="A7" i="2"/>
  <c r="BE9" i="3"/>
  <c r="I7" i="2" s="1"/>
  <c r="BD9" i="3"/>
  <c r="H7" i="2" s="1"/>
  <c r="H14" i="2" s="1"/>
  <c r="C17" i="1" s="1"/>
  <c r="G9" i="3"/>
  <c r="C9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I14" i="2" l="1"/>
  <c r="C21" i="1" s="1"/>
  <c r="E14" i="2"/>
  <c r="F14" i="2"/>
  <c r="C16" i="1" s="1"/>
  <c r="G14" i="2"/>
  <c r="C18" i="1" s="1"/>
  <c r="G26" i="2" l="1"/>
  <c r="I26" i="2" s="1"/>
  <c r="G23" i="2"/>
  <c r="I23" i="2" s="1"/>
  <c r="G19" i="1" s="1"/>
  <c r="G20" i="2"/>
  <c r="I20" i="2" s="1"/>
  <c r="G16" i="1" s="1"/>
  <c r="G25" i="2"/>
  <c r="I25" i="2" s="1"/>
  <c r="G21" i="1" s="1"/>
  <c r="G22" i="2"/>
  <c r="I22" i="2" s="1"/>
  <c r="G18" i="1" s="1"/>
  <c r="G19" i="2"/>
  <c r="I19" i="2" s="1"/>
  <c r="G24" i="2"/>
  <c r="I24" i="2" s="1"/>
  <c r="G20" i="1" s="1"/>
  <c r="G21" i="2"/>
  <c r="I21" i="2" s="1"/>
  <c r="G17" i="1" s="1"/>
  <c r="C15" i="1"/>
  <c r="C19" i="1" s="1"/>
  <c r="C22" i="1" s="1"/>
  <c r="H27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<sst xmlns="http://schemas.openxmlformats.org/spreadsheetml/2006/main" count="237" uniqueCount="169">
  <si>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</si>
  <si>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</si>
  <si>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</si>
  <si>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</si>
  <si>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</si>
  <si>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</si>
  <si>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</si>
  <si>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</si>
  <si>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</si>
  <si>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</si>
  <si>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</si>
  <si>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</si>
  <si>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</si>
  <si>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</si>
  <si>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</si>
  <si>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</si>
  <si>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</si>
  <si>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</si>
  <si>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</si>
  <si>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</si>
  <si>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</si>
  <si>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</si>
  <si>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</si>
  <si>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</si>
  <si>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</si>
  <si>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</si>
  <si>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</si>
  <si>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</si>
  <si>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</si>
  <si>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</si>
  <si>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</si>
  <si>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</si>
  <si>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</si>
  <si>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</si>
  <si>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</si>
  <si>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</si>
  <si>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</si>
  <si>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</si>
  <si>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</si>
  <si>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</si>
  <si>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</si>
  <si>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</si>
  <si>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</si>
  <si>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</si>
  <si>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</si>
  <si>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</si>
  <si>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</si>
  <si>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</si>
  <si>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</si>
  <si>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</si>
  <si>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</si>
  <si>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</si>
  <si>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</si>
  <si>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</si>
  <si>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</si>
  <si>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</si>
  <si>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</si>
  <si>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</si>
  <si>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</si>
  <si>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</si>
  <si>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</si>
  <si>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</si>
  <si>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</si>
  <si>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</si>
  <si>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</si>
  <si>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</si>
  <si>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</si>
  <si>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</si>
  <si>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</si>
  <si>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</si>
  <si>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</si>
  <si>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</si>
  <si>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</si>
  <si>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</si>
  <si>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</si>
  <si>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</si>
  <si>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</si>
  <si>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</si>
  <si>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2019/01</t>
  </si>
  <si>
    <t>Oprava části komunikace, Vinohrady, Znojmo</t>
  </si>
  <si>
    <t>01</t>
  </si>
  <si>
    <t>Komunikace v místě točny, vinohrady</t>
  </si>
  <si>
    <t>Zpevněné plochy</t>
  </si>
  <si>
    <t>Projekční a inženýrská činnost</t>
  </si>
  <si>
    <t>1-100</t>
  </si>
  <si>
    <t xml:space="preserve">Vytýčení inženýrských sítí </t>
  </si>
  <si>
    <t>hod</t>
  </si>
  <si>
    <t>113107305R00</t>
  </si>
  <si>
    <t xml:space="preserve">Odstranění podkladu pl. 50 m2,kam.těžené tl.5 cm </t>
  </si>
  <si>
    <t>m2</t>
  </si>
  <si>
    <t>113108305R00</t>
  </si>
  <si>
    <t xml:space="preserve">Odstranění asfaltové vrstvy pl.do 50 m2, tl. 5 cm </t>
  </si>
  <si>
    <t>113202111R00</t>
  </si>
  <si>
    <t xml:space="preserve">Vytrhání obrub z krajníků nebo obrubníků stojatých </t>
  </si>
  <si>
    <t>m</t>
  </si>
  <si>
    <t>133201101R00</t>
  </si>
  <si>
    <t xml:space="preserve">Hloubení šachet v hor.3 do 100 m3 </t>
  </si>
  <si>
    <t>m3</t>
  </si>
  <si>
    <t>1*1*1,75</t>
  </si>
  <si>
    <t>162701105R00</t>
  </si>
  <si>
    <t xml:space="preserve">Vodorovné přemístění výkopku z hor.1-4 do 10000 m </t>
  </si>
  <si>
    <t>171201101R00</t>
  </si>
  <si>
    <t xml:space="preserve">Uložení sypaniny do násypů nezhutněných </t>
  </si>
  <si>
    <t>199000002R00</t>
  </si>
  <si>
    <t xml:space="preserve">Poplatek za skládku horniny 1- 4 </t>
  </si>
  <si>
    <t>5</t>
  </si>
  <si>
    <t>Komunikace</t>
  </si>
  <si>
    <t>573231111R00</t>
  </si>
  <si>
    <t xml:space="preserve">Postřik živičný spojovací z emulze 0,5-0,7 kg/m2 </t>
  </si>
  <si>
    <t>577113124R00</t>
  </si>
  <si>
    <t xml:space="preserve">Beton asfalt. ACO 16 S modif.obrus. š.nad 3 m,5 cm </t>
  </si>
  <si>
    <t>vyrovnání do plochy</t>
  </si>
  <si>
    <t>45/2</t>
  </si>
  <si>
    <t>8</t>
  </si>
  <si>
    <t>Trubní vedení</t>
  </si>
  <si>
    <t>899623151R00</t>
  </si>
  <si>
    <t xml:space="preserve">Obetonování potrubí nebo zdiva stok betonem C16/20 </t>
  </si>
  <si>
    <t>831350013RAA</t>
  </si>
  <si>
    <t>Kanalizace z trub PVC hrdlových D 200 mm hloubka 2,0 m</t>
  </si>
  <si>
    <t>V položce je zakalkulováno: hloubení rýh, pažení a rozepření rýh včetně přepažování, svislé přemístění, naložení přebytku po zásypu (0,598 m3/m rýhy) na dopravní prostředek, odvoz do 6 km a uložení na skládku, lože pod potrubí ze štěrkopísku, dodávka a montáž potrubí z trub PVC vnějšího průměru dle popisu,  zřízení kanalizační přípojky (1 kus/20 m potrubí), dodávka a montáž PVC tvarovek odbočných (1 kus/ 20 m potrubí), dodávka a montáž PVC tvarovek jednoosých (1 kus/ 20 m potrubí), obsyp potrubí pískem, zásyp rýhy sypaninou, se zhutněním.</t>
  </si>
  <si>
    <t xml:space="preserve">V položce není kalkulován poplatek za skládku zeminy. </t>
  </si>
  <si>
    <t>894411020RBF</t>
  </si>
  <si>
    <t>Vpusť uliční z dílců DN 450,s kal.košem,s výtokem DN 200, mříž litina 500x500 40 t, hl. 1,64 m</t>
  </si>
  <si>
    <t>kus</t>
  </si>
  <si>
    <t xml:space="preserve">V položce je zakalkulováno: zřízení uliční vpusti betonových dílců ze spodního dílu s odtokem DN 200 mm, středové a horní skruže, přechodového dílu, vyrovnávacího prstence a osazení vtokové mříže s kalovým košem. </t>
  </si>
  <si>
    <t>Výška celé uliční vpusti je 1,6 m.</t>
  </si>
  <si>
    <t>8-100</t>
  </si>
  <si>
    <t xml:space="preserve">Úprava pokladního rámu poklopů </t>
  </si>
  <si>
    <t>8-101R</t>
  </si>
  <si>
    <t xml:space="preserve">Výšková úprava vodovodní hydrant. soupravy </t>
  </si>
  <si>
    <t>91</t>
  </si>
  <si>
    <t>Doplňující práce na komunikaci</t>
  </si>
  <si>
    <t>917862111RT7</t>
  </si>
  <si>
    <t>Osazení stojat. obrub. bet. s opěrou,lože z B 12,5 včetně obrubníku  100/15/25</t>
  </si>
  <si>
    <t>10</t>
  </si>
  <si>
    <t>917932111RT2</t>
  </si>
  <si>
    <t>Osazení betonové prefa přídlažby do lože z C12/15 včetně dodávky silniční přídlažby</t>
  </si>
  <si>
    <t>Přídlažba silniční ABK 50/25/8</t>
  </si>
  <si>
    <t>919731112R00</t>
  </si>
  <si>
    <t xml:space="preserve">Zarovnání styčné plochy z betonu tl. do 15 cm </t>
  </si>
  <si>
    <t>styk nové a staré plochy:4+5+3,14</t>
  </si>
  <si>
    <t>919735112R00</t>
  </si>
  <si>
    <t xml:space="preserve">Řezání stávajícího živičného krytu tl. 5 - 10 cm </t>
  </si>
  <si>
    <t>4+5+3,14</t>
  </si>
  <si>
    <t>99</t>
  </si>
  <si>
    <t>Staveništní přesun hmot</t>
  </si>
  <si>
    <t>998225111R00</t>
  </si>
  <si>
    <t xml:space="preserve">Přesun hmot, pozemní komunikace, kryt živičný </t>
  </si>
  <si>
    <t>t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</si>
  <si>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</si>
  <si>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</si>
  <si>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</si>
  <si>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</si>
  <si>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</si>
  <si>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</si>
  <si>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979086112R00</t>
  </si>
  <si>
    <t xml:space="preserve">Nakládání nebo překládání suti a vybouraných hmot </t>
  </si>
  <si>
    <t>979093111R00</t>
  </si>
  <si>
    <t xml:space="preserve">Uložení suti na skládku bez zhutnění </t>
  </si>
  <si>
    <t>979098111U00</t>
  </si>
  <si>
    <t xml:space="preserve">Skládkovné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</si>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</sst>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 xr:uid="{5606DC41-F329-4CB5-B866-BFB7AE0661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8938A-5BEE-4806-ACB3-F13C8ABE1B61}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2019/01</v>
      </c>
      <c r="D2" s="5" t="str">
        <f>Rekapitulace!G2</f>
        <v>Zpevněné plochy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80</v>
      </c>
      <c r="B5" s="18"/>
      <c r="C5" s="19" t="s">
        <v>81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78</v>
      </c>
      <c r="B7" s="25"/>
      <c r="C7" s="26" t="s">
        <v>79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1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 t="str">
        <f>Rekapitulace!A19</f>
        <v>Ztížené výrobní podmínky</v>
      </c>
      <c r="E15" s="61"/>
      <c r="F15" s="62"/>
      <c r="G15" s="59">
        <f>Rekapitulace!I19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 t="str">
        <f>Rekapitulace!A20</f>
        <v>Oborová přirážka</v>
      </c>
      <c r="E16" s="63"/>
      <c r="F16" s="64"/>
      <c r="G16" s="59">
        <f>Rekapitulace!I20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 t="str">
        <f>Rekapitulace!A21</f>
        <v>Přesun stavebních kapacit</v>
      </c>
      <c r="E17" s="63"/>
      <c r="F17" s="64"/>
      <c r="G17" s="59">
        <f>Rekapitulace!I21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 t="str">
        <f>Rekapitulace!A22</f>
        <v>Mimostaveništní doprava</v>
      </c>
      <c r="E18" s="63"/>
      <c r="F18" s="64"/>
      <c r="G18" s="59">
        <f>Rekapitulace!I22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 t="str">
        <f>Rekapitulace!A23</f>
        <v>Zařízení staveniště</v>
      </c>
      <c r="E19" s="63"/>
      <c r="F19" s="64"/>
      <c r="G19" s="59">
        <f>Rekapitulace!I23</f>
        <v>0</v>
      </c>
    </row>
    <row r="20" spans="1:7" ht="15.95" customHeight="1" x14ac:dyDescent="0.2">
      <c r="A20" s="67"/>
      <c r="B20" s="58"/>
      <c r="C20" s="59"/>
      <c r="D20" s="9" t="str">
        <f>Rekapitulace!A24</f>
        <v>Provoz investora</v>
      </c>
      <c r="E20" s="63"/>
      <c r="F20" s="64"/>
      <c r="G20" s="59">
        <f>Rekapitulace!I24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 t="str">
        <f>Rekapitulace!A25</f>
        <v>Kompletační činnost (IČD)</v>
      </c>
      <c r="E21" s="63"/>
      <c r="F21" s="64"/>
      <c r="G21" s="59">
        <f>Rekapitulace!I25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173BB-BC0D-40C2-8ADF-EC29598ACBC3}">
  <sheetPr codeName="List31"/>
  <dimension ref="A1:IV78"/>
  <sheetViews>
    <sheetView workbookViewId="0">
      <selection activeCell="H27" sqref="H27:I2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256" ht="13.5" thickTop="1" x14ac:dyDescent="0.2">
      <c r="A1" s="108" t="s">
        <v>48</v>
      </c>
      <c r="B1" s="109"/>
      <c r="C1" s="110" t="str">
        <f>CONCATENATE(cislostavby," ",nazevstavby)</f>
        <v>2019/01 Oprava části komunikace, Vinohrady, Znojmo</v>
      </c>
      <c r="D1" s="111"/>
      <c r="E1" s="112"/>
      <c r="F1" s="111"/>
      <c r="G1" s="113" t="s">
        <v>49</v>
      </c>
      <c r="H1" s="114" t="s">
        <v>78</v>
      </c>
      <c r="I1" s="115"/>
    </row>
    <row r="2" spans="1:256" ht="13.5" thickBot="1" x14ac:dyDescent="0.25">
      <c r="A2" s="116" t="s">
        <v>50</v>
      </c>
      <c r="B2" s="117"/>
      <c r="C2" s="118" t="str">
        <f>CONCATENATE(cisloobjektu," ",nazevobjektu)</f>
        <v>01 Komunikace v místě točny, vinohrady</v>
      </c>
      <c r="D2" s="119"/>
      <c r="E2" s="120"/>
      <c r="F2" s="119"/>
      <c r="G2" s="121" t="s">
        <v>82</v>
      </c>
      <c r="H2" s="122"/>
      <c r="I2" s="123"/>
    </row>
    <row r="3" spans="1:256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256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256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256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256" s="37" customFormat="1" x14ac:dyDescent="0.2">
      <c r="A7" s="231" t="str">
        <f>Položky!B7</f>
        <v>01</v>
      </c>
      <c r="B7" s="133" t="str">
        <f>Položky!C7</f>
        <v>Projekční a inženýrská činnost</v>
      </c>
      <c r="C7" s="69"/>
      <c r="D7" s="134"/>
      <c r="E7" s="232">
        <f>Položky!BA9</f>
        <v>0</v>
      </c>
      <c r="F7" s="233">
        <f>Položky!BB9</f>
        <v>0</v>
      </c>
      <c r="G7" s="233">
        <f>Položky!BC9</f>
        <v>0</v>
      </c>
      <c r="H7" s="233">
        <f>Položky!BD9</f>
        <v>0</v>
      </c>
      <c r="I7" s="234">
        <f>Položky!BE9</f>
        <v>0</v>
      </c>
    </row>
    <row r="8" spans="1:256" s="37" customFormat="1" x14ac:dyDescent="0.2">
      <c r="A8" s="231" t="str">
        <f>Položky!B10</f>
        <v>1</v>
      </c>
      <c r="B8" s="133" t="str">
        <f>Položky!C10</f>
        <v>Zemní práce</v>
      </c>
      <c r="C8" s="69"/>
      <c r="D8" s="134"/>
      <c r="E8" s="232">
        <f>Položky!BA19</f>
        <v>0</v>
      </c>
      <c r="F8" s="233">
        <f>Položky!BB19</f>
        <v>0</v>
      </c>
      <c r="G8" s="233">
        <f>Položky!BC19</f>
        <v>0</v>
      </c>
      <c r="H8" s="233">
        <f>Položky!BD19</f>
        <v>0</v>
      </c>
      <c r="I8" s="234">
        <f>Položky!BE19</f>
        <v>0</v>
      </c>
    </row>
    <row r="9" spans="1:256" s="37" customFormat="1" x14ac:dyDescent="0.2">
      <c r="A9" s="231" t="str">
        <f>Položky!B20</f>
        <v>5</v>
      </c>
      <c r="B9" s="133" t="str">
        <f>Položky!C20</f>
        <v>Komunikace</v>
      </c>
      <c r="C9" s="69"/>
      <c r="D9" s="134"/>
      <c r="E9" s="232">
        <f>Položky!BA26</f>
        <v>0</v>
      </c>
      <c r="F9" s="233">
        <f>Položky!BB26</f>
        <v>0</v>
      </c>
      <c r="G9" s="233">
        <f>Položky!BC26</f>
        <v>0</v>
      </c>
      <c r="H9" s="233">
        <f>Položky!BD26</f>
        <v>0</v>
      </c>
      <c r="I9" s="234">
        <f>Položky!BE26</f>
        <v>0</v>
      </c>
    </row>
    <row r="10" spans="1:256" s="37" customFormat="1" x14ac:dyDescent="0.2">
      <c r="A10" s="231" t="str">
        <f>Položky!B27</f>
        <v>8</v>
      </c>
      <c r="B10" s="133" t="str">
        <f>Položky!C27</f>
        <v>Trubní vedení</v>
      </c>
      <c r="C10" s="69"/>
      <c r="D10" s="134"/>
      <c r="E10" s="232">
        <f>Položky!BA37</f>
        <v>0</v>
      </c>
      <c r="F10" s="233">
        <f>Položky!BB37</f>
        <v>0</v>
      </c>
      <c r="G10" s="233">
        <f>Položky!BC37</f>
        <v>0</v>
      </c>
      <c r="H10" s="233">
        <f>Položky!BD37</f>
        <v>0</v>
      </c>
      <c r="I10" s="234">
        <f>Položky!BE37</f>
        <v>0</v>
      </c>
    </row>
    <row r="11" spans="1:256" s="37" customFormat="1" x14ac:dyDescent="0.2">
      <c r="A11" s="231" t="str">
        <f>Položky!B38</f>
        <v>91</v>
      </c>
      <c r="B11" s="133" t="str">
        <f>Položky!C38</f>
        <v>Doplňující práce na komunikaci</v>
      </c>
      <c r="C11" s="69"/>
      <c r="D11" s="134"/>
      <c r="E11" s="232">
        <f>Položky!BA47</f>
        <v>0</v>
      </c>
      <c r="F11" s="233">
        <f>Položky!BB47</f>
        <v>0</v>
      </c>
      <c r="G11" s="233">
        <f>Položky!BC47</f>
        <v>0</v>
      </c>
      <c r="H11" s="233">
        <f>Položky!BD47</f>
        <v>0</v>
      </c>
      <c r="I11" s="234">
        <f>Položky!BE47</f>
        <v>0</v>
      </c>
    </row>
    <row r="12" spans="1:256" s="37" customFormat="1" x14ac:dyDescent="0.2">
      <c r="A12" s="231" t="str">
        <f>Položky!B48</f>
        <v>99</v>
      </c>
      <c r="B12" s="133" t="str">
        <f>Položky!C48</f>
        <v>Staveništní přesun hmot</v>
      </c>
      <c r="C12" s="69"/>
      <c r="D12" s="134"/>
      <c r="E12" s="232">
        <f>Položky!BA50</f>
        <v>0</v>
      </c>
      <c r="F12" s="233">
        <f>Položky!BB50</f>
        <v>0</v>
      </c>
      <c r="G12" s="233">
        <f>Položky!BC50</f>
        <v>0</v>
      </c>
      <c r="H12" s="233">
        <f>Položky!BD50</f>
        <v>0</v>
      </c>
      <c r="I12" s="234">
        <f>Položky!BE50</f>
        <v>0</v>
      </c>
    </row>
    <row r="13" spans="1:256" s="37" customFormat="1" ht="13.5" thickBot="1" x14ac:dyDescent="0.25">
      <c r="A13" s="231" t="str">
        <f>Položky!B51</f>
        <v>D96</v>
      </c>
      <c r="B13" s="133" t="str">
        <f>Položky!C51</f>
        <v>Přesuny suti a vybouraných hmot</v>
      </c>
      <c r="C13" s="69"/>
      <c r="D13" s="134"/>
      <c r="E13" s="232">
        <f>Položky!BA57</f>
        <v>0</v>
      </c>
      <c r="F13" s="233">
        <f>Položky!BB57</f>
        <v>0</v>
      </c>
      <c r="G13" s="233">
        <f>Položky!BC57</f>
        <v>0</v>
      </c>
      <c r="H13" s="233">
        <f>Položky!BD57</f>
        <v>0</v>
      </c>
      <c r="I13" s="234">
        <f>Položky!BE57</f>
        <v>0</v>
      </c>
    </row>
    <row r="14" spans="1:256" ht="13.5" thickBot="1" x14ac:dyDescent="0.25">
      <c r="A14" s="135"/>
      <c r="B14" s="136" t="s">
        <v>57</v>
      </c>
      <c r="C14" s="136"/>
      <c r="D14" s="137"/>
      <c r="E14" s="138">
        <f>SUM(E7:E13)</f>
        <v>0</v>
      </c>
      <c r="F14" s="139">
        <f>SUM(F7:F13)</f>
        <v>0</v>
      </c>
      <c r="G14" s="139">
        <f>SUM(G7:G13)</f>
        <v>0</v>
      </c>
      <c r="H14" s="139">
        <f>SUM(H7:H13)</f>
        <v>0</v>
      </c>
      <c r="I14" s="140">
        <f>SUM(I7:I13)</f>
        <v>0</v>
      </c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  <c r="BH14" s="141"/>
      <c r="BI14" s="141"/>
      <c r="BJ14" s="141"/>
      <c r="BK14" s="141"/>
      <c r="BL14" s="141"/>
      <c r="BM14" s="141"/>
      <c r="BN14" s="141"/>
      <c r="BO14" s="141"/>
      <c r="BP14" s="141"/>
      <c r="BQ14" s="141"/>
      <c r="BR14" s="141"/>
      <c r="BS14" s="141"/>
      <c r="BT14" s="141"/>
      <c r="BU14" s="141"/>
      <c r="BV14" s="141"/>
      <c r="BW14" s="141"/>
      <c r="BX14" s="141"/>
      <c r="BY14" s="141"/>
      <c r="BZ14" s="141"/>
      <c r="CA14" s="141"/>
      <c r="CB14" s="141"/>
      <c r="CC14" s="141"/>
      <c r="CD14" s="141"/>
      <c r="CE14" s="141"/>
      <c r="CF14" s="141"/>
      <c r="CG14" s="141"/>
      <c r="CH14" s="141"/>
      <c r="CI14" s="141"/>
      <c r="CJ14" s="141"/>
      <c r="CK14" s="141"/>
      <c r="CL14" s="141"/>
      <c r="CM14" s="141"/>
      <c r="CN14" s="141"/>
      <c r="CO14" s="141"/>
      <c r="CP14" s="141"/>
      <c r="CQ14" s="141"/>
      <c r="CR14" s="141"/>
      <c r="CS14" s="141"/>
      <c r="CT14" s="141"/>
      <c r="CU14" s="141"/>
      <c r="CV14" s="141"/>
      <c r="CW14" s="141"/>
      <c r="CX14" s="141"/>
      <c r="CY14" s="141"/>
      <c r="CZ14" s="141"/>
      <c r="DA14" s="141"/>
      <c r="DB14" s="141"/>
      <c r="DC14" s="141"/>
      <c r="DD14" s="141"/>
      <c r="DE14" s="141"/>
      <c r="DF14" s="141"/>
      <c r="DG14" s="141"/>
      <c r="DH14" s="141"/>
      <c r="DI14" s="141"/>
      <c r="DJ14" s="141"/>
      <c r="DK14" s="141"/>
      <c r="DL14" s="141"/>
      <c r="DM14" s="141"/>
      <c r="DN14" s="141"/>
      <c r="DO14" s="141"/>
      <c r="DP14" s="141"/>
      <c r="DQ14" s="141"/>
      <c r="DR14" s="141"/>
      <c r="DS14" s="141"/>
      <c r="DT14" s="141"/>
      <c r="DU14" s="141"/>
      <c r="DV14" s="141"/>
      <c r="DW14" s="141"/>
      <c r="DX14" s="141"/>
      <c r="DY14" s="141"/>
      <c r="DZ14" s="141"/>
      <c r="EA14" s="141"/>
      <c r="EB14" s="141"/>
      <c r="EC14" s="141"/>
      <c r="ED14" s="141"/>
      <c r="EE14" s="141"/>
      <c r="EF14" s="141"/>
      <c r="EG14" s="141"/>
      <c r="EH14" s="141"/>
      <c r="EI14" s="141"/>
      <c r="EJ14" s="141"/>
      <c r="EK14" s="141"/>
      <c r="EL14" s="141"/>
      <c r="EM14" s="141"/>
      <c r="EN14" s="141"/>
      <c r="EO14" s="141"/>
      <c r="EP14" s="141"/>
      <c r="EQ14" s="141"/>
      <c r="ER14" s="141"/>
      <c r="ES14" s="141"/>
      <c r="ET14" s="141"/>
      <c r="EU14" s="141"/>
      <c r="EV14" s="141"/>
      <c r="EW14" s="141"/>
      <c r="EX14" s="141"/>
      <c r="EY14" s="141"/>
      <c r="EZ14" s="141"/>
      <c r="FA14" s="141"/>
      <c r="FB14" s="141"/>
      <c r="FC14" s="141"/>
      <c r="FD14" s="141"/>
      <c r="FE14" s="141"/>
      <c r="FF14" s="141"/>
      <c r="FG14" s="141"/>
      <c r="FH14" s="141"/>
      <c r="FI14" s="141"/>
      <c r="FJ14" s="141"/>
      <c r="FK14" s="141"/>
      <c r="FL14" s="141"/>
      <c r="FM14" s="141"/>
      <c r="FN14" s="141"/>
      <c r="FO14" s="141"/>
      <c r="FP14" s="141"/>
      <c r="FQ14" s="141"/>
      <c r="FR14" s="141"/>
      <c r="FS14" s="141"/>
      <c r="FT14" s="141"/>
      <c r="FU14" s="141"/>
      <c r="FV14" s="141"/>
      <c r="FW14" s="141"/>
      <c r="FX14" s="141"/>
      <c r="FY14" s="141"/>
      <c r="FZ14" s="141"/>
      <c r="GA14" s="141"/>
      <c r="GB14" s="141"/>
      <c r="GC14" s="141"/>
      <c r="GD14" s="141"/>
      <c r="GE14" s="141"/>
      <c r="GF14" s="141"/>
      <c r="GG14" s="141"/>
      <c r="GH14" s="141"/>
      <c r="GI14" s="141"/>
      <c r="GJ14" s="141"/>
      <c r="GK14" s="141"/>
      <c r="GL14" s="141"/>
      <c r="GM14" s="141"/>
      <c r="GN14" s="141"/>
      <c r="GO14" s="141"/>
      <c r="GP14" s="141"/>
      <c r="GQ14" s="141"/>
      <c r="GR14" s="141"/>
      <c r="GS14" s="141"/>
      <c r="GT14" s="141"/>
      <c r="GU14" s="141"/>
      <c r="GV14" s="141"/>
      <c r="GW14" s="141"/>
      <c r="GX14" s="141"/>
      <c r="GY14" s="141"/>
      <c r="GZ14" s="141"/>
      <c r="HA14" s="141"/>
      <c r="HB14" s="141"/>
      <c r="HC14" s="141"/>
      <c r="HD14" s="141"/>
      <c r="HE14" s="141"/>
      <c r="HF14" s="141"/>
      <c r="HG14" s="141"/>
      <c r="HH14" s="141"/>
      <c r="HI14" s="141"/>
      <c r="HJ14" s="141"/>
      <c r="HK14" s="141"/>
      <c r="HL14" s="141"/>
      <c r="HM14" s="141"/>
      <c r="HN14" s="141"/>
      <c r="HO14" s="141"/>
      <c r="HP14" s="141"/>
      <c r="HQ14" s="141"/>
      <c r="HR14" s="141"/>
      <c r="HS14" s="141"/>
      <c r="HT14" s="141"/>
      <c r="HU14" s="141"/>
      <c r="HV14" s="141"/>
      <c r="HW14" s="141"/>
      <c r="HX14" s="141"/>
      <c r="HY14" s="141"/>
      <c r="HZ14" s="141"/>
      <c r="IA14" s="141"/>
      <c r="IB14" s="141"/>
      <c r="IC14" s="141"/>
      <c r="ID14" s="141"/>
      <c r="IE14" s="141"/>
      <c r="IF14" s="141"/>
      <c r="IG14" s="141"/>
      <c r="IH14" s="141"/>
      <c r="II14" s="141"/>
      <c r="IJ14" s="141"/>
      <c r="IK14" s="141"/>
      <c r="IL14" s="141"/>
      <c r="IM14" s="141"/>
      <c r="IN14" s="141"/>
      <c r="IO14" s="141"/>
      <c r="IP14" s="141"/>
      <c r="IQ14" s="141"/>
      <c r="IR14" s="141"/>
      <c r="IS14" s="141"/>
      <c r="IT14" s="141"/>
      <c r="IU14" s="141"/>
      <c r="IV14" s="141"/>
    </row>
    <row r="15" spans="1:256" x14ac:dyDescent="0.2">
      <c r="A15" s="69"/>
      <c r="B15" s="69"/>
      <c r="C15" s="69"/>
      <c r="D15" s="69"/>
      <c r="E15" s="69"/>
      <c r="F15" s="69"/>
      <c r="G15" s="69"/>
      <c r="H15" s="69"/>
      <c r="I15" s="69"/>
    </row>
    <row r="16" spans="1:256" ht="18" x14ac:dyDescent="0.25">
      <c r="A16" s="125" t="s">
        <v>58</v>
      </c>
      <c r="B16" s="125"/>
      <c r="C16" s="125"/>
      <c r="D16" s="125"/>
      <c r="E16" s="125"/>
      <c r="F16" s="125"/>
      <c r="G16" s="142"/>
      <c r="H16" s="125"/>
      <c r="I16" s="125"/>
      <c r="BA16" s="43"/>
      <c r="BB16" s="43"/>
      <c r="BC16" s="43"/>
      <c r="BD16" s="43"/>
      <c r="BE16" s="43"/>
    </row>
    <row r="17" spans="1:53" ht="13.5" thickBot="1" x14ac:dyDescent="0.25">
      <c r="A17" s="82"/>
      <c r="B17" s="82"/>
      <c r="C17" s="82"/>
      <c r="D17" s="82"/>
      <c r="E17" s="82"/>
      <c r="F17" s="82"/>
      <c r="G17" s="82"/>
      <c r="H17" s="82"/>
      <c r="I17" s="82"/>
    </row>
    <row r="18" spans="1:53" x14ac:dyDescent="0.2">
      <c r="A18" s="76" t="s">
        <v>59</v>
      </c>
      <c r="B18" s="77"/>
      <c r="C18" s="77"/>
      <c r="D18" s="143"/>
      <c r="E18" s="144" t="s">
        <v>60</v>
      </c>
      <c r="F18" s="145" t="s">
        <v>61</v>
      </c>
      <c r="G18" s="146" t="s">
        <v>62</v>
      </c>
      <c r="H18" s="147"/>
      <c r="I18" s="148" t="s">
        <v>60</v>
      </c>
    </row>
    <row r="19" spans="1:53" x14ac:dyDescent="0.2">
      <c r="A19" s="67" t="s">
        <v>161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 x14ac:dyDescent="0.2">
      <c r="A20" s="67" t="s">
        <v>162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 x14ac:dyDescent="0.2">
      <c r="A21" s="67" t="s">
        <v>163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3" x14ac:dyDescent="0.2">
      <c r="A22" s="67" t="s">
        <v>164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0</v>
      </c>
    </row>
    <row r="23" spans="1:53" x14ac:dyDescent="0.2">
      <c r="A23" s="67" t="s">
        <v>165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1</v>
      </c>
    </row>
    <row r="24" spans="1:53" x14ac:dyDescent="0.2">
      <c r="A24" s="67" t="s">
        <v>166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1</v>
      </c>
    </row>
    <row r="25" spans="1:53" x14ac:dyDescent="0.2">
      <c r="A25" s="67" t="s">
        <v>167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2</v>
      </c>
    </row>
    <row r="26" spans="1:53" x14ac:dyDescent="0.2">
      <c r="A26" s="67" t="s">
        <v>168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2</v>
      </c>
    </row>
    <row r="27" spans="1:53" ht="13.5" thickBot="1" x14ac:dyDescent="0.25">
      <c r="A27" s="155"/>
      <c r="B27" s="156" t="s">
        <v>63</v>
      </c>
      <c r="C27" s="157"/>
      <c r="D27" s="158"/>
      <c r="E27" s="159"/>
      <c r="F27" s="160"/>
      <c r="G27" s="160"/>
      <c r="H27" s="161">
        <f>SUM(I19:I26)</f>
        <v>0</v>
      </c>
      <c r="I27" s="162"/>
    </row>
    <row r="29" spans="1:53" x14ac:dyDescent="0.2">
      <c r="B29" s="141"/>
      <c r="F29" s="163"/>
      <c r="G29" s="164"/>
      <c r="H29" s="164"/>
      <c r="I29" s="165"/>
    </row>
    <row r="30" spans="1:53" x14ac:dyDescent="0.2">
      <c r="F30" s="163"/>
      <c r="G30" s="164"/>
      <c r="H30" s="164"/>
      <c r="I30" s="165"/>
    </row>
    <row r="31" spans="1:53" x14ac:dyDescent="0.2">
      <c r="F31" s="163"/>
      <c r="G31" s="164"/>
      <c r="H31" s="164"/>
      <c r="I31" s="165"/>
    </row>
    <row r="32" spans="1:53" x14ac:dyDescent="0.2">
      <c r="F32" s="163"/>
      <c r="G32" s="164"/>
      <c r="H32" s="164"/>
      <c r="I32" s="165"/>
    </row>
    <row r="33" spans="6:9" x14ac:dyDescent="0.2">
      <c r="F33" s="163"/>
      <c r="G33" s="164"/>
      <c r="H33" s="164"/>
      <c r="I33" s="165"/>
    </row>
    <row r="34" spans="6:9" x14ac:dyDescent="0.2">
      <c r="F34" s="163"/>
      <c r="G34" s="164"/>
      <c r="H34" s="164"/>
      <c r="I34" s="165"/>
    </row>
    <row r="35" spans="6:9" x14ac:dyDescent="0.2">
      <c r="F35" s="163"/>
      <c r="G35" s="164"/>
      <c r="H35" s="164"/>
      <c r="I35" s="165"/>
    </row>
    <row r="36" spans="6:9" x14ac:dyDescent="0.2">
      <c r="F36" s="163"/>
      <c r="G36" s="164"/>
      <c r="H36" s="164"/>
      <c r="I36" s="165"/>
    </row>
    <row r="37" spans="6:9" x14ac:dyDescent="0.2">
      <c r="F37" s="163"/>
      <c r="G37" s="164"/>
      <c r="H37" s="164"/>
      <c r="I37" s="165"/>
    </row>
    <row r="38" spans="6:9" x14ac:dyDescent="0.2">
      <c r="F38" s="163"/>
      <c r="G38" s="164"/>
      <c r="H38" s="164"/>
      <c r="I38" s="165"/>
    </row>
    <row r="39" spans="6:9" x14ac:dyDescent="0.2">
      <c r="F39" s="163"/>
      <c r="G39" s="164"/>
      <c r="H39" s="164"/>
      <c r="I39" s="165"/>
    </row>
    <row r="40" spans="6:9" x14ac:dyDescent="0.2">
      <c r="F40" s="163"/>
      <c r="G40" s="164"/>
      <c r="H40" s="164"/>
      <c r="I40" s="165"/>
    </row>
    <row r="41" spans="6:9" x14ac:dyDescent="0.2">
      <c r="F41" s="163"/>
      <c r="G41" s="164"/>
      <c r="H41" s="164"/>
      <c r="I41" s="165"/>
    </row>
    <row r="42" spans="6:9" x14ac:dyDescent="0.2">
      <c r="F42" s="163"/>
      <c r="G42" s="164"/>
      <c r="H42" s="164"/>
      <c r="I42" s="165"/>
    </row>
    <row r="43" spans="6:9" x14ac:dyDescent="0.2">
      <c r="F43" s="163"/>
      <c r="G43" s="164"/>
      <c r="H43" s="164"/>
      <c r="I43" s="165"/>
    </row>
    <row r="44" spans="6:9" x14ac:dyDescent="0.2">
      <c r="F44" s="163"/>
      <c r="G44" s="164"/>
      <c r="H44" s="164"/>
      <c r="I44" s="165"/>
    </row>
    <row r="45" spans="6:9" x14ac:dyDescent="0.2">
      <c r="F45" s="163"/>
      <c r="G45" s="164"/>
      <c r="H45" s="164"/>
      <c r="I45" s="165"/>
    </row>
    <row r="46" spans="6:9" x14ac:dyDescent="0.2">
      <c r="F46" s="163"/>
      <c r="G46" s="164"/>
      <c r="H46" s="164"/>
      <c r="I46" s="165"/>
    </row>
    <row r="47" spans="6:9" x14ac:dyDescent="0.2">
      <c r="F47" s="163"/>
      <c r="G47" s="164"/>
      <c r="H47" s="164"/>
      <c r="I47" s="165"/>
    </row>
    <row r="48" spans="6:9" x14ac:dyDescent="0.2">
      <c r="F48" s="163"/>
      <c r="G48" s="164"/>
      <c r="H48" s="164"/>
      <c r="I48" s="165"/>
    </row>
    <row r="49" spans="6:9" x14ac:dyDescent="0.2">
      <c r="F49" s="163"/>
      <c r="G49" s="164"/>
      <c r="H49" s="164"/>
      <c r="I49" s="165"/>
    </row>
    <row r="50" spans="6:9" x14ac:dyDescent="0.2">
      <c r="F50" s="163"/>
      <c r="G50" s="164"/>
      <c r="H50" s="164"/>
      <c r="I50" s="165"/>
    </row>
    <row r="51" spans="6:9" x14ac:dyDescent="0.2">
      <c r="F51" s="163"/>
      <c r="G51" s="164"/>
      <c r="H51" s="164"/>
      <c r="I51" s="165"/>
    </row>
    <row r="52" spans="6:9" x14ac:dyDescent="0.2">
      <c r="F52" s="163"/>
      <c r="G52" s="164"/>
      <c r="H52" s="164"/>
      <c r="I52" s="165"/>
    </row>
    <row r="53" spans="6:9" x14ac:dyDescent="0.2">
      <c r="F53" s="163"/>
      <c r="G53" s="164"/>
      <c r="H53" s="164"/>
      <c r="I53" s="165"/>
    </row>
    <row r="54" spans="6:9" x14ac:dyDescent="0.2">
      <c r="F54" s="163"/>
      <c r="G54" s="164"/>
      <c r="H54" s="164"/>
      <c r="I54" s="165"/>
    </row>
    <row r="55" spans="6:9" x14ac:dyDescent="0.2">
      <c r="F55" s="163"/>
      <c r="G55" s="164"/>
      <c r="H55" s="164"/>
      <c r="I55" s="165"/>
    </row>
    <row r="56" spans="6:9" x14ac:dyDescent="0.2">
      <c r="F56" s="163"/>
      <c r="G56" s="164"/>
      <c r="H56" s="164"/>
      <c r="I56" s="165"/>
    </row>
    <row r="57" spans="6:9" x14ac:dyDescent="0.2">
      <c r="F57" s="163"/>
      <c r="G57" s="164"/>
      <c r="H57" s="164"/>
      <c r="I57" s="165"/>
    </row>
    <row r="58" spans="6:9" x14ac:dyDescent="0.2">
      <c r="F58" s="163"/>
      <c r="G58" s="164"/>
      <c r="H58" s="164"/>
      <c r="I58" s="165"/>
    </row>
    <row r="59" spans="6:9" x14ac:dyDescent="0.2">
      <c r="F59" s="163"/>
      <c r="G59" s="164"/>
      <c r="H59" s="164"/>
      <c r="I59" s="165"/>
    </row>
    <row r="60" spans="6:9" x14ac:dyDescent="0.2">
      <c r="F60" s="163"/>
      <c r="G60" s="164"/>
      <c r="H60" s="164"/>
      <c r="I60" s="165"/>
    </row>
    <row r="61" spans="6:9" x14ac:dyDescent="0.2">
      <c r="F61" s="163"/>
      <c r="G61" s="164"/>
      <c r="H61" s="164"/>
      <c r="I61" s="165"/>
    </row>
    <row r="62" spans="6:9" x14ac:dyDescent="0.2">
      <c r="F62" s="163"/>
      <c r="G62" s="164"/>
      <c r="H62" s="164"/>
      <c r="I62" s="165"/>
    </row>
    <row r="63" spans="6:9" x14ac:dyDescent="0.2">
      <c r="F63" s="163"/>
      <c r="G63" s="164"/>
      <c r="H63" s="164"/>
      <c r="I63" s="165"/>
    </row>
    <row r="64" spans="6:9" x14ac:dyDescent="0.2">
      <c r="F64" s="163"/>
      <c r="G64" s="164"/>
      <c r="H64" s="164"/>
      <c r="I64" s="165"/>
    </row>
    <row r="65" spans="6:9" x14ac:dyDescent="0.2">
      <c r="F65" s="163"/>
      <c r="G65" s="164"/>
      <c r="H65" s="164"/>
      <c r="I65" s="165"/>
    </row>
    <row r="66" spans="6:9" x14ac:dyDescent="0.2">
      <c r="F66" s="163"/>
      <c r="G66" s="164"/>
      <c r="H66" s="164"/>
      <c r="I66" s="165"/>
    </row>
    <row r="67" spans="6:9" x14ac:dyDescent="0.2">
      <c r="F67" s="163"/>
      <c r="G67" s="164"/>
      <c r="H67" s="164"/>
      <c r="I67" s="165"/>
    </row>
    <row r="68" spans="6:9" x14ac:dyDescent="0.2">
      <c r="F68" s="163"/>
      <c r="G68" s="164"/>
      <c r="H68" s="164"/>
      <c r="I68" s="165"/>
    </row>
    <row r="69" spans="6:9" x14ac:dyDescent="0.2">
      <c r="F69" s="163"/>
      <c r="G69" s="164"/>
      <c r="H69" s="164"/>
      <c r="I69" s="165"/>
    </row>
    <row r="70" spans="6:9" x14ac:dyDescent="0.2">
      <c r="F70" s="163"/>
      <c r="G70" s="164"/>
      <c r="H70" s="164"/>
      <c r="I70" s="165"/>
    </row>
    <row r="71" spans="6:9" x14ac:dyDescent="0.2">
      <c r="F71" s="163"/>
      <c r="G71" s="164"/>
      <c r="H71" s="164"/>
      <c r="I71" s="165"/>
    </row>
    <row r="72" spans="6:9" x14ac:dyDescent="0.2">
      <c r="F72" s="163"/>
      <c r="G72" s="164"/>
      <c r="H72" s="164"/>
      <c r="I72" s="165"/>
    </row>
    <row r="73" spans="6:9" x14ac:dyDescent="0.2">
      <c r="F73" s="163"/>
      <c r="G73" s="164"/>
      <c r="H73" s="164"/>
      <c r="I73" s="165"/>
    </row>
    <row r="74" spans="6:9" x14ac:dyDescent="0.2">
      <c r="F74" s="163"/>
      <c r="G74" s="164"/>
      <c r="H74" s="164"/>
      <c r="I74" s="165"/>
    </row>
    <row r="75" spans="6:9" x14ac:dyDescent="0.2">
      <c r="F75" s="163"/>
      <c r="G75" s="164"/>
      <c r="H75" s="164"/>
      <c r="I75" s="165"/>
    </row>
    <row r="76" spans="6:9" x14ac:dyDescent="0.2">
      <c r="F76" s="163"/>
      <c r="G76" s="164"/>
      <c r="H76" s="164"/>
      <c r="I76" s="165"/>
    </row>
    <row r="77" spans="6:9" x14ac:dyDescent="0.2">
      <c r="F77" s="163"/>
      <c r="G77" s="164"/>
      <c r="H77" s="164"/>
      <c r="I77" s="165"/>
    </row>
    <row r="78" spans="6:9" x14ac:dyDescent="0.2">
      <c r="F78" s="163"/>
      <c r="G78" s="164"/>
      <c r="H78" s="164"/>
      <c r="I78" s="16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60157-2FC2-45C6-831D-40EB2147068C}">
  <sheetPr codeName="List2"/>
  <dimension ref="A1:CZ130"/>
  <sheetViews>
    <sheetView showGridLines="0" showZeros="0" zoomScaleNormal="100" workbookViewId="0">
      <selection activeCell="A57" sqref="A57:XFD59"/>
    </sheetView>
  </sheetViews>
  <sheetFormatPr defaultRowHeight="12.75" x14ac:dyDescent="0.2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256" width="9.140625" style="167"/>
    <col min="257" max="257" width="4.42578125" style="167" customWidth="1"/>
    <col min="258" max="258" width="11.5703125" style="167" customWidth="1"/>
    <col min="259" max="259" width="40.42578125" style="167" customWidth="1"/>
    <col min="260" max="260" width="5.5703125" style="167" customWidth="1"/>
    <col min="261" max="261" width="8.5703125" style="167" customWidth="1"/>
    <col min="262" max="262" width="9.85546875" style="167" customWidth="1"/>
    <col min="263" max="263" width="13.85546875" style="167" customWidth="1"/>
    <col min="264" max="267" width="9.140625" style="167"/>
    <col min="268" max="268" width="75.42578125" style="167" customWidth="1"/>
    <col min="269" max="269" width="45.28515625" style="167" customWidth="1"/>
    <col min="270" max="512" width="9.140625" style="167"/>
    <col min="513" max="513" width="4.42578125" style="167" customWidth="1"/>
    <col min="514" max="514" width="11.5703125" style="167" customWidth="1"/>
    <col min="515" max="515" width="40.42578125" style="167" customWidth="1"/>
    <col min="516" max="516" width="5.5703125" style="167" customWidth="1"/>
    <col min="517" max="517" width="8.5703125" style="167" customWidth="1"/>
    <col min="518" max="518" width="9.85546875" style="167" customWidth="1"/>
    <col min="519" max="519" width="13.85546875" style="167" customWidth="1"/>
    <col min="520" max="523" width="9.140625" style="167"/>
    <col min="524" max="524" width="75.42578125" style="167" customWidth="1"/>
    <col min="525" max="525" width="45.28515625" style="167" customWidth="1"/>
    <col min="526" max="768" width="9.140625" style="167"/>
    <col min="769" max="769" width="4.42578125" style="167" customWidth="1"/>
    <col min="770" max="770" width="11.5703125" style="167" customWidth="1"/>
    <col min="771" max="771" width="40.42578125" style="167" customWidth="1"/>
    <col min="772" max="772" width="5.5703125" style="167" customWidth="1"/>
    <col min="773" max="773" width="8.5703125" style="167" customWidth="1"/>
    <col min="774" max="774" width="9.85546875" style="167" customWidth="1"/>
    <col min="775" max="775" width="13.85546875" style="167" customWidth="1"/>
    <col min="776" max="779" width="9.140625" style="167"/>
    <col min="780" max="780" width="75.42578125" style="167" customWidth="1"/>
    <col min="781" max="781" width="45.28515625" style="167" customWidth="1"/>
    <col min="782" max="1024" width="9.140625" style="167"/>
    <col min="1025" max="1025" width="4.42578125" style="167" customWidth="1"/>
    <col min="1026" max="1026" width="11.5703125" style="167" customWidth="1"/>
    <col min="1027" max="1027" width="40.42578125" style="167" customWidth="1"/>
    <col min="1028" max="1028" width="5.5703125" style="167" customWidth="1"/>
    <col min="1029" max="1029" width="8.5703125" style="167" customWidth="1"/>
    <col min="1030" max="1030" width="9.85546875" style="167" customWidth="1"/>
    <col min="1031" max="1031" width="13.85546875" style="167" customWidth="1"/>
    <col min="1032" max="1035" width="9.140625" style="167"/>
    <col min="1036" max="1036" width="75.42578125" style="167" customWidth="1"/>
    <col min="1037" max="1037" width="45.28515625" style="167" customWidth="1"/>
    <col min="1038" max="1280" width="9.140625" style="167"/>
    <col min="1281" max="1281" width="4.42578125" style="167" customWidth="1"/>
    <col min="1282" max="1282" width="11.5703125" style="167" customWidth="1"/>
    <col min="1283" max="1283" width="40.42578125" style="167" customWidth="1"/>
    <col min="1284" max="1284" width="5.5703125" style="167" customWidth="1"/>
    <col min="1285" max="1285" width="8.5703125" style="167" customWidth="1"/>
    <col min="1286" max="1286" width="9.85546875" style="167" customWidth="1"/>
    <col min="1287" max="1287" width="13.85546875" style="167" customWidth="1"/>
    <col min="1288" max="1291" width="9.140625" style="167"/>
    <col min="1292" max="1292" width="75.42578125" style="167" customWidth="1"/>
    <col min="1293" max="1293" width="45.28515625" style="167" customWidth="1"/>
    <col min="1294" max="1536" width="9.140625" style="167"/>
    <col min="1537" max="1537" width="4.42578125" style="167" customWidth="1"/>
    <col min="1538" max="1538" width="11.5703125" style="167" customWidth="1"/>
    <col min="1539" max="1539" width="40.42578125" style="167" customWidth="1"/>
    <col min="1540" max="1540" width="5.5703125" style="167" customWidth="1"/>
    <col min="1541" max="1541" width="8.5703125" style="167" customWidth="1"/>
    <col min="1542" max="1542" width="9.85546875" style="167" customWidth="1"/>
    <col min="1543" max="1543" width="13.85546875" style="167" customWidth="1"/>
    <col min="1544" max="1547" width="9.140625" style="167"/>
    <col min="1548" max="1548" width="75.42578125" style="167" customWidth="1"/>
    <col min="1549" max="1549" width="45.28515625" style="167" customWidth="1"/>
    <col min="1550" max="1792" width="9.140625" style="167"/>
    <col min="1793" max="1793" width="4.42578125" style="167" customWidth="1"/>
    <col min="1794" max="1794" width="11.5703125" style="167" customWidth="1"/>
    <col min="1795" max="1795" width="40.42578125" style="167" customWidth="1"/>
    <col min="1796" max="1796" width="5.5703125" style="167" customWidth="1"/>
    <col min="1797" max="1797" width="8.5703125" style="167" customWidth="1"/>
    <col min="1798" max="1798" width="9.85546875" style="167" customWidth="1"/>
    <col min="1799" max="1799" width="13.85546875" style="167" customWidth="1"/>
    <col min="1800" max="1803" width="9.140625" style="167"/>
    <col min="1804" max="1804" width="75.42578125" style="167" customWidth="1"/>
    <col min="1805" max="1805" width="45.28515625" style="167" customWidth="1"/>
    <col min="1806" max="2048" width="9.140625" style="167"/>
    <col min="2049" max="2049" width="4.42578125" style="167" customWidth="1"/>
    <col min="2050" max="2050" width="11.5703125" style="167" customWidth="1"/>
    <col min="2051" max="2051" width="40.42578125" style="167" customWidth="1"/>
    <col min="2052" max="2052" width="5.5703125" style="167" customWidth="1"/>
    <col min="2053" max="2053" width="8.5703125" style="167" customWidth="1"/>
    <col min="2054" max="2054" width="9.85546875" style="167" customWidth="1"/>
    <col min="2055" max="2055" width="13.85546875" style="167" customWidth="1"/>
    <col min="2056" max="2059" width="9.140625" style="167"/>
    <col min="2060" max="2060" width="75.42578125" style="167" customWidth="1"/>
    <col min="2061" max="2061" width="45.28515625" style="167" customWidth="1"/>
    <col min="2062" max="2304" width="9.140625" style="167"/>
    <col min="2305" max="2305" width="4.42578125" style="167" customWidth="1"/>
    <col min="2306" max="2306" width="11.5703125" style="167" customWidth="1"/>
    <col min="2307" max="2307" width="40.42578125" style="167" customWidth="1"/>
    <col min="2308" max="2308" width="5.5703125" style="167" customWidth="1"/>
    <col min="2309" max="2309" width="8.5703125" style="167" customWidth="1"/>
    <col min="2310" max="2310" width="9.85546875" style="167" customWidth="1"/>
    <col min="2311" max="2311" width="13.85546875" style="167" customWidth="1"/>
    <col min="2312" max="2315" width="9.140625" style="167"/>
    <col min="2316" max="2316" width="75.42578125" style="167" customWidth="1"/>
    <col min="2317" max="2317" width="45.28515625" style="167" customWidth="1"/>
    <col min="2318" max="2560" width="9.140625" style="167"/>
    <col min="2561" max="2561" width="4.42578125" style="167" customWidth="1"/>
    <col min="2562" max="2562" width="11.5703125" style="167" customWidth="1"/>
    <col min="2563" max="2563" width="40.42578125" style="167" customWidth="1"/>
    <col min="2564" max="2564" width="5.5703125" style="167" customWidth="1"/>
    <col min="2565" max="2565" width="8.5703125" style="167" customWidth="1"/>
    <col min="2566" max="2566" width="9.85546875" style="167" customWidth="1"/>
    <col min="2567" max="2567" width="13.85546875" style="167" customWidth="1"/>
    <col min="2568" max="2571" width="9.140625" style="167"/>
    <col min="2572" max="2572" width="75.42578125" style="167" customWidth="1"/>
    <col min="2573" max="2573" width="45.28515625" style="167" customWidth="1"/>
    <col min="2574" max="2816" width="9.140625" style="167"/>
    <col min="2817" max="2817" width="4.42578125" style="167" customWidth="1"/>
    <col min="2818" max="2818" width="11.5703125" style="167" customWidth="1"/>
    <col min="2819" max="2819" width="40.42578125" style="167" customWidth="1"/>
    <col min="2820" max="2820" width="5.5703125" style="167" customWidth="1"/>
    <col min="2821" max="2821" width="8.5703125" style="167" customWidth="1"/>
    <col min="2822" max="2822" width="9.85546875" style="167" customWidth="1"/>
    <col min="2823" max="2823" width="13.85546875" style="167" customWidth="1"/>
    <col min="2824" max="2827" width="9.140625" style="167"/>
    <col min="2828" max="2828" width="75.42578125" style="167" customWidth="1"/>
    <col min="2829" max="2829" width="45.28515625" style="167" customWidth="1"/>
    <col min="2830" max="3072" width="9.140625" style="167"/>
    <col min="3073" max="3073" width="4.42578125" style="167" customWidth="1"/>
    <col min="3074" max="3074" width="11.5703125" style="167" customWidth="1"/>
    <col min="3075" max="3075" width="40.42578125" style="167" customWidth="1"/>
    <col min="3076" max="3076" width="5.5703125" style="167" customWidth="1"/>
    <col min="3077" max="3077" width="8.5703125" style="167" customWidth="1"/>
    <col min="3078" max="3078" width="9.85546875" style="167" customWidth="1"/>
    <col min="3079" max="3079" width="13.85546875" style="167" customWidth="1"/>
    <col min="3080" max="3083" width="9.140625" style="167"/>
    <col min="3084" max="3084" width="75.42578125" style="167" customWidth="1"/>
    <col min="3085" max="3085" width="45.28515625" style="167" customWidth="1"/>
    <col min="3086" max="3328" width="9.140625" style="167"/>
    <col min="3329" max="3329" width="4.42578125" style="167" customWidth="1"/>
    <col min="3330" max="3330" width="11.5703125" style="167" customWidth="1"/>
    <col min="3331" max="3331" width="40.42578125" style="167" customWidth="1"/>
    <col min="3332" max="3332" width="5.5703125" style="167" customWidth="1"/>
    <col min="3333" max="3333" width="8.5703125" style="167" customWidth="1"/>
    <col min="3334" max="3334" width="9.85546875" style="167" customWidth="1"/>
    <col min="3335" max="3335" width="13.85546875" style="167" customWidth="1"/>
    <col min="3336" max="3339" width="9.140625" style="167"/>
    <col min="3340" max="3340" width="75.42578125" style="167" customWidth="1"/>
    <col min="3341" max="3341" width="45.28515625" style="167" customWidth="1"/>
    <col min="3342" max="3584" width="9.140625" style="167"/>
    <col min="3585" max="3585" width="4.42578125" style="167" customWidth="1"/>
    <col min="3586" max="3586" width="11.5703125" style="167" customWidth="1"/>
    <col min="3587" max="3587" width="40.42578125" style="167" customWidth="1"/>
    <col min="3588" max="3588" width="5.5703125" style="167" customWidth="1"/>
    <col min="3589" max="3589" width="8.5703125" style="167" customWidth="1"/>
    <col min="3590" max="3590" width="9.85546875" style="167" customWidth="1"/>
    <col min="3591" max="3591" width="13.85546875" style="167" customWidth="1"/>
    <col min="3592" max="3595" width="9.140625" style="167"/>
    <col min="3596" max="3596" width="75.42578125" style="167" customWidth="1"/>
    <col min="3597" max="3597" width="45.28515625" style="167" customWidth="1"/>
    <col min="3598" max="3840" width="9.140625" style="167"/>
    <col min="3841" max="3841" width="4.42578125" style="167" customWidth="1"/>
    <col min="3842" max="3842" width="11.5703125" style="167" customWidth="1"/>
    <col min="3843" max="3843" width="40.42578125" style="167" customWidth="1"/>
    <col min="3844" max="3844" width="5.5703125" style="167" customWidth="1"/>
    <col min="3845" max="3845" width="8.5703125" style="167" customWidth="1"/>
    <col min="3846" max="3846" width="9.85546875" style="167" customWidth="1"/>
    <col min="3847" max="3847" width="13.85546875" style="167" customWidth="1"/>
    <col min="3848" max="3851" width="9.140625" style="167"/>
    <col min="3852" max="3852" width="75.42578125" style="167" customWidth="1"/>
    <col min="3853" max="3853" width="45.28515625" style="167" customWidth="1"/>
    <col min="3854" max="4096" width="9.140625" style="167"/>
    <col min="4097" max="4097" width="4.42578125" style="167" customWidth="1"/>
    <col min="4098" max="4098" width="11.5703125" style="167" customWidth="1"/>
    <col min="4099" max="4099" width="40.42578125" style="167" customWidth="1"/>
    <col min="4100" max="4100" width="5.5703125" style="167" customWidth="1"/>
    <col min="4101" max="4101" width="8.5703125" style="167" customWidth="1"/>
    <col min="4102" max="4102" width="9.85546875" style="167" customWidth="1"/>
    <col min="4103" max="4103" width="13.85546875" style="167" customWidth="1"/>
    <col min="4104" max="4107" width="9.140625" style="167"/>
    <col min="4108" max="4108" width="75.42578125" style="167" customWidth="1"/>
    <col min="4109" max="4109" width="45.28515625" style="167" customWidth="1"/>
    <col min="4110" max="4352" width="9.140625" style="167"/>
    <col min="4353" max="4353" width="4.42578125" style="167" customWidth="1"/>
    <col min="4354" max="4354" width="11.5703125" style="167" customWidth="1"/>
    <col min="4355" max="4355" width="40.42578125" style="167" customWidth="1"/>
    <col min="4356" max="4356" width="5.5703125" style="167" customWidth="1"/>
    <col min="4357" max="4357" width="8.5703125" style="167" customWidth="1"/>
    <col min="4358" max="4358" width="9.85546875" style="167" customWidth="1"/>
    <col min="4359" max="4359" width="13.85546875" style="167" customWidth="1"/>
    <col min="4360" max="4363" width="9.140625" style="167"/>
    <col min="4364" max="4364" width="75.42578125" style="167" customWidth="1"/>
    <col min="4365" max="4365" width="45.28515625" style="167" customWidth="1"/>
    <col min="4366" max="4608" width="9.140625" style="167"/>
    <col min="4609" max="4609" width="4.42578125" style="167" customWidth="1"/>
    <col min="4610" max="4610" width="11.5703125" style="167" customWidth="1"/>
    <col min="4611" max="4611" width="40.42578125" style="167" customWidth="1"/>
    <col min="4612" max="4612" width="5.5703125" style="167" customWidth="1"/>
    <col min="4613" max="4613" width="8.5703125" style="167" customWidth="1"/>
    <col min="4614" max="4614" width="9.85546875" style="167" customWidth="1"/>
    <col min="4615" max="4615" width="13.85546875" style="167" customWidth="1"/>
    <col min="4616" max="4619" width="9.140625" style="167"/>
    <col min="4620" max="4620" width="75.42578125" style="167" customWidth="1"/>
    <col min="4621" max="4621" width="45.28515625" style="167" customWidth="1"/>
    <col min="4622" max="4864" width="9.140625" style="167"/>
    <col min="4865" max="4865" width="4.42578125" style="167" customWidth="1"/>
    <col min="4866" max="4866" width="11.5703125" style="167" customWidth="1"/>
    <col min="4867" max="4867" width="40.42578125" style="167" customWidth="1"/>
    <col min="4868" max="4868" width="5.5703125" style="167" customWidth="1"/>
    <col min="4869" max="4869" width="8.5703125" style="167" customWidth="1"/>
    <col min="4870" max="4870" width="9.85546875" style="167" customWidth="1"/>
    <col min="4871" max="4871" width="13.85546875" style="167" customWidth="1"/>
    <col min="4872" max="4875" width="9.140625" style="167"/>
    <col min="4876" max="4876" width="75.42578125" style="167" customWidth="1"/>
    <col min="4877" max="4877" width="45.28515625" style="167" customWidth="1"/>
    <col min="4878" max="5120" width="9.140625" style="167"/>
    <col min="5121" max="5121" width="4.42578125" style="167" customWidth="1"/>
    <col min="5122" max="5122" width="11.5703125" style="167" customWidth="1"/>
    <col min="5123" max="5123" width="40.42578125" style="167" customWidth="1"/>
    <col min="5124" max="5124" width="5.5703125" style="167" customWidth="1"/>
    <col min="5125" max="5125" width="8.5703125" style="167" customWidth="1"/>
    <col min="5126" max="5126" width="9.85546875" style="167" customWidth="1"/>
    <col min="5127" max="5127" width="13.85546875" style="167" customWidth="1"/>
    <col min="5128" max="5131" width="9.140625" style="167"/>
    <col min="5132" max="5132" width="75.42578125" style="167" customWidth="1"/>
    <col min="5133" max="5133" width="45.28515625" style="167" customWidth="1"/>
    <col min="5134" max="5376" width="9.140625" style="167"/>
    <col min="5377" max="5377" width="4.42578125" style="167" customWidth="1"/>
    <col min="5378" max="5378" width="11.5703125" style="167" customWidth="1"/>
    <col min="5379" max="5379" width="40.42578125" style="167" customWidth="1"/>
    <col min="5380" max="5380" width="5.5703125" style="167" customWidth="1"/>
    <col min="5381" max="5381" width="8.5703125" style="167" customWidth="1"/>
    <col min="5382" max="5382" width="9.85546875" style="167" customWidth="1"/>
    <col min="5383" max="5383" width="13.85546875" style="167" customWidth="1"/>
    <col min="5384" max="5387" width="9.140625" style="167"/>
    <col min="5388" max="5388" width="75.42578125" style="167" customWidth="1"/>
    <col min="5389" max="5389" width="45.28515625" style="167" customWidth="1"/>
    <col min="5390" max="5632" width="9.140625" style="167"/>
    <col min="5633" max="5633" width="4.42578125" style="167" customWidth="1"/>
    <col min="5634" max="5634" width="11.5703125" style="167" customWidth="1"/>
    <col min="5635" max="5635" width="40.42578125" style="167" customWidth="1"/>
    <col min="5636" max="5636" width="5.5703125" style="167" customWidth="1"/>
    <col min="5637" max="5637" width="8.5703125" style="167" customWidth="1"/>
    <col min="5638" max="5638" width="9.85546875" style="167" customWidth="1"/>
    <col min="5639" max="5639" width="13.85546875" style="167" customWidth="1"/>
    <col min="5640" max="5643" width="9.140625" style="167"/>
    <col min="5644" max="5644" width="75.42578125" style="167" customWidth="1"/>
    <col min="5645" max="5645" width="45.28515625" style="167" customWidth="1"/>
    <col min="5646" max="5888" width="9.140625" style="167"/>
    <col min="5889" max="5889" width="4.42578125" style="167" customWidth="1"/>
    <col min="5890" max="5890" width="11.5703125" style="167" customWidth="1"/>
    <col min="5891" max="5891" width="40.42578125" style="167" customWidth="1"/>
    <col min="5892" max="5892" width="5.5703125" style="167" customWidth="1"/>
    <col min="5893" max="5893" width="8.5703125" style="167" customWidth="1"/>
    <col min="5894" max="5894" width="9.85546875" style="167" customWidth="1"/>
    <col min="5895" max="5895" width="13.85546875" style="167" customWidth="1"/>
    <col min="5896" max="5899" width="9.140625" style="167"/>
    <col min="5900" max="5900" width="75.42578125" style="167" customWidth="1"/>
    <col min="5901" max="5901" width="45.28515625" style="167" customWidth="1"/>
    <col min="5902" max="6144" width="9.140625" style="167"/>
    <col min="6145" max="6145" width="4.42578125" style="167" customWidth="1"/>
    <col min="6146" max="6146" width="11.5703125" style="167" customWidth="1"/>
    <col min="6147" max="6147" width="40.42578125" style="167" customWidth="1"/>
    <col min="6148" max="6148" width="5.5703125" style="167" customWidth="1"/>
    <col min="6149" max="6149" width="8.5703125" style="167" customWidth="1"/>
    <col min="6150" max="6150" width="9.85546875" style="167" customWidth="1"/>
    <col min="6151" max="6151" width="13.85546875" style="167" customWidth="1"/>
    <col min="6152" max="6155" width="9.140625" style="167"/>
    <col min="6156" max="6156" width="75.42578125" style="167" customWidth="1"/>
    <col min="6157" max="6157" width="45.28515625" style="167" customWidth="1"/>
    <col min="6158" max="6400" width="9.140625" style="167"/>
    <col min="6401" max="6401" width="4.42578125" style="167" customWidth="1"/>
    <col min="6402" max="6402" width="11.5703125" style="167" customWidth="1"/>
    <col min="6403" max="6403" width="40.42578125" style="167" customWidth="1"/>
    <col min="6404" max="6404" width="5.5703125" style="167" customWidth="1"/>
    <col min="6405" max="6405" width="8.5703125" style="167" customWidth="1"/>
    <col min="6406" max="6406" width="9.85546875" style="167" customWidth="1"/>
    <col min="6407" max="6407" width="13.85546875" style="167" customWidth="1"/>
    <col min="6408" max="6411" width="9.140625" style="167"/>
    <col min="6412" max="6412" width="75.42578125" style="167" customWidth="1"/>
    <col min="6413" max="6413" width="45.28515625" style="167" customWidth="1"/>
    <col min="6414" max="6656" width="9.140625" style="167"/>
    <col min="6657" max="6657" width="4.42578125" style="167" customWidth="1"/>
    <col min="6658" max="6658" width="11.5703125" style="167" customWidth="1"/>
    <col min="6659" max="6659" width="40.42578125" style="167" customWidth="1"/>
    <col min="6660" max="6660" width="5.5703125" style="167" customWidth="1"/>
    <col min="6661" max="6661" width="8.5703125" style="167" customWidth="1"/>
    <col min="6662" max="6662" width="9.85546875" style="167" customWidth="1"/>
    <col min="6663" max="6663" width="13.85546875" style="167" customWidth="1"/>
    <col min="6664" max="6667" width="9.140625" style="167"/>
    <col min="6668" max="6668" width="75.42578125" style="167" customWidth="1"/>
    <col min="6669" max="6669" width="45.28515625" style="167" customWidth="1"/>
    <col min="6670" max="6912" width="9.140625" style="167"/>
    <col min="6913" max="6913" width="4.42578125" style="167" customWidth="1"/>
    <col min="6914" max="6914" width="11.5703125" style="167" customWidth="1"/>
    <col min="6915" max="6915" width="40.42578125" style="167" customWidth="1"/>
    <col min="6916" max="6916" width="5.5703125" style="167" customWidth="1"/>
    <col min="6917" max="6917" width="8.5703125" style="167" customWidth="1"/>
    <col min="6918" max="6918" width="9.85546875" style="167" customWidth="1"/>
    <col min="6919" max="6919" width="13.85546875" style="167" customWidth="1"/>
    <col min="6920" max="6923" width="9.140625" style="167"/>
    <col min="6924" max="6924" width="75.42578125" style="167" customWidth="1"/>
    <col min="6925" max="6925" width="45.28515625" style="167" customWidth="1"/>
    <col min="6926" max="7168" width="9.140625" style="167"/>
    <col min="7169" max="7169" width="4.42578125" style="167" customWidth="1"/>
    <col min="7170" max="7170" width="11.5703125" style="167" customWidth="1"/>
    <col min="7171" max="7171" width="40.42578125" style="167" customWidth="1"/>
    <col min="7172" max="7172" width="5.5703125" style="167" customWidth="1"/>
    <col min="7173" max="7173" width="8.5703125" style="167" customWidth="1"/>
    <col min="7174" max="7174" width="9.85546875" style="167" customWidth="1"/>
    <col min="7175" max="7175" width="13.85546875" style="167" customWidth="1"/>
    <col min="7176" max="7179" width="9.140625" style="167"/>
    <col min="7180" max="7180" width="75.42578125" style="167" customWidth="1"/>
    <col min="7181" max="7181" width="45.28515625" style="167" customWidth="1"/>
    <col min="7182" max="7424" width="9.140625" style="167"/>
    <col min="7425" max="7425" width="4.42578125" style="167" customWidth="1"/>
    <col min="7426" max="7426" width="11.5703125" style="167" customWidth="1"/>
    <col min="7427" max="7427" width="40.42578125" style="167" customWidth="1"/>
    <col min="7428" max="7428" width="5.5703125" style="167" customWidth="1"/>
    <col min="7429" max="7429" width="8.5703125" style="167" customWidth="1"/>
    <col min="7430" max="7430" width="9.85546875" style="167" customWidth="1"/>
    <col min="7431" max="7431" width="13.85546875" style="167" customWidth="1"/>
    <col min="7432" max="7435" width="9.140625" style="167"/>
    <col min="7436" max="7436" width="75.42578125" style="167" customWidth="1"/>
    <col min="7437" max="7437" width="45.28515625" style="167" customWidth="1"/>
    <col min="7438" max="7680" width="9.140625" style="167"/>
    <col min="7681" max="7681" width="4.42578125" style="167" customWidth="1"/>
    <col min="7682" max="7682" width="11.5703125" style="167" customWidth="1"/>
    <col min="7683" max="7683" width="40.42578125" style="167" customWidth="1"/>
    <col min="7684" max="7684" width="5.5703125" style="167" customWidth="1"/>
    <col min="7685" max="7685" width="8.5703125" style="167" customWidth="1"/>
    <col min="7686" max="7686" width="9.85546875" style="167" customWidth="1"/>
    <col min="7687" max="7687" width="13.85546875" style="167" customWidth="1"/>
    <col min="7688" max="7691" width="9.140625" style="167"/>
    <col min="7692" max="7692" width="75.42578125" style="167" customWidth="1"/>
    <col min="7693" max="7693" width="45.28515625" style="167" customWidth="1"/>
    <col min="7694" max="7936" width="9.140625" style="167"/>
    <col min="7937" max="7937" width="4.42578125" style="167" customWidth="1"/>
    <col min="7938" max="7938" width="11.5703125" style="167" customWidth="1"/>
    <col min="7939" max="7939" width="40.42578125" style="167" customWidth="1"/>
    <col min="7940" max="7940" width="5.5703125" style="167" customWidth="1"/>
    <col min="7941" max="7941" width="8.5703125" style="167" customWidth="1"/>
    <col min="7942" max="7942" width="9.85546875" style="167" customWidth="1"/>
    <col min="7943" max="7943" width="13.85546875" style="167" customWidth="1"/>
    <col min="7944" max="7947" width="9.140625" style="167"/>
    <col min="7948" max="7948" width="75.42578125" style="167" customWidth="1"/>
    <col min="7949" max="7949" width="45.28515625" style="167" customWidth="1"/>
    <col min="7950" max="8192" width="9.140625" style="167"/>
    <col min="8193" max="8193" width="4.42578125" style="167" customWidth="1"/>
    <col min="8194" max="8194" width="11.5703125" style="167" customWidth="1"/>
    <col min="8195" max="8195" width="40.42578125" style="167" customWidth="1"/>
    <col min="8196" max="8196" width="5.5703125" style="167" customWidth="1"/>
    <col min="8197" max="8197" width="8.5703125" style="167" customWidth="1"/>
    <col min="8198" max="8198" width="9.85546875" style="167" customWidth="1"/>
    <col min="8199" max="8199" width="13.85546875" style="167" customWidth="1"/>
    <col min="8200" max="8203" width="9.140625" style="167"/>
    <col min="8204" max="8204" width="75.42578125" style="167" customWidth="1"/>
    <col min="8205" max="8205" width="45.28515625" style="167" customWidth="1"/>
    <col min="8206" max="8448" width="9.140625" style="167"/>
    <col min="8449" max="8449" width="4.42578125" style="167" customWidth="1"/>
    <col min="8450" max="8450" width="11.5703125" style="167" customWidth="1"/>
    <col min="8451" max="8451" width="40.42578125" style="167" customWidth="1"/>
    <col min="8452" max="8452" width="5.5703125" style="167" customWidth="1"/>
    <col min="8453" max="8453" width="8.5703125" style="167" customWidth="1"/>
    <col min="8454" max="8454" width="9.85546875" style="167" customWidth="1"/>
    <col min="8455" max="8455" width="13.85546875" style="167" customWidth="1"/>
    <col min="8456" max="8459" width="9.140625" style="167"/>
    <col min="8460" max="8460" width="75.42578125" style="167" customWidth="1"/>
    <col min="8461" max="8461" width="45.28515625" style="167" customWidth="1"/>
    <col min="8462" max="8704" width="9.140625" style="167"/>
    <col min="8705" max="8705" width="4.42578125" style="167" customWidth="1"/>
    <col min="8706" max="8706" width="11.5703125" style="167" customWidth="1"/>
    <col min="8707" max="8707" width="40.42578125" style="167" customWidth="1"/>
    <col min="8708" max="8708" width="5.5703125" style="167" customWidth="1"/>
    <col min="8709" max="8709" width="8.5703125" style="167" customWidth="1"/>
    <col min="8710" max="8710" width="9.85546875" style="167" customWidth="1"/>
    <col min="8711" max="8711" width="13.85546875" style="167" customWidth="1"/>
    <col min="8712" max="8715" width="9.140625" style="167"/>
    <col min="8716" max="8716" width="75.42578125" style="167" customWidth="1"/>
    <col min="8717" max="8717" width="45.28515625" style="167" customWidth="1"/>
    <col min="8718" max="8960" width="9.140625" style="167"/>
    <col min="8961" max="8961" width="4.42578125" style="167" customWidth="1"/>
    <col min="8962" max="8962" width="11.5703125" style="167" customWidth="1"/>
    <col min="8963" max="8963" width="40.42578125" style="167" customWidth="1"/>
    <col min="8964" max="8964" width="5.5703125" style="167" customWidth="1"/>
    <col min="8965" max="8965" width="8.5703125" style="167" customWidth="1"/>
    <col min="8966" max="8966" width="9.85546875" style="167" customWidth="1"/>
    <col min="8967" max="8967" width="13.85546875" style="167" customWidth="1"/>
    <col min="8968" max="8971" width="9.140625" style="167"/>
    <col min="8972" max="8972" width="75.42578125" style="167" customWidth="1"/>
    <col min="8973" max="8973" width="45.28515625" style="167" customWidth="1"/>
    <col min="8974" max="9216" width="9.140625" style="167"/>
    <col min="9217" max="9217" width="4.42578125" style="167" customWidth="1"/>
    <col min="9218" max="9218" width="11.5703125" style="167" customWidth="1"/>
    <col min="9219" max="9219" width="40.42578125" style="167" customWidth="1"/>
    <col min="9220" max="9220" width="5.5703125" style="167" customWidth="1"/>
    <col min="9221" max="9221" width="8.5703125" style="167" customWidth="1"/>
    <col min="9222" max="9222" width="9.85546875" style="167" customWidth="1"/>
    <col min="9223" max="9223" width="13.85546875" style="167" customWidth="1"/>
    <col min="9224" max="9227" width="9.140625" style="167"/>
    <col min="9228" max="9228" width="75.42578125" style="167" customWidth="1"/>
    <col min="9229" max="9229" width="45.28515625" style="167" customWidth="1"/>
    <col min="9230" max="9472" width="9.140625" style="167"/>
    <col min="9473" max="9473" width="4.42578125" style="167" customWidth="1"/>
    <col min="9474" max="9474" width="11.5703125" style="167" customWidth="1"/>
    <col min="9475" max="9475" width="40.42578125" style="167" customWidth="1"/>
    <col min="9476" max="9476" width="5.5703125" style="167" customWidth="1"/>
    <col min="9477" max="9477" width="8.5703125" style="167" customWidth="1"/>
    <col min="9478" max="9478" width="9.85546875" style="167" customWidth="1"/>
    <col min="9479" max="9479" width="13.85546875" style="167" customWidth="1"/>
    <col min="9480" max="9483" width="9.140625" style="167"/>
    <col min="9484" max="9484" width="75.42578125" style="167" customWidth="1"/>
    <col min="9485" max="9485" width="45.28515625" style="167" customWidth="1"/>
    <col min="9486" max="9728" width="9.140625" style="167"/>
    <col min="9729" max="9729" width="4.42578125" style="167" customWidth="1"/>
    <col min="9730" max="9730" width="11.5703125" style="167" customWidth="1"/>
    <col min="9731" max="9731" width="40.42578125" style="167" customWidth="1"/>
    <col min="9732" max="9732" width="5.5703125" style="167" customWidth="1"/>
    <col min="9733" max="9733" width="8.5703125" style="167" customWidth="1"/>
    <col min="9734" max="9734" width="9.85546875" style="167" customWidth="1"/>
    <col min="9735" max="9735" width="13.85546875" style="167" customWidth="1"/>
    <col min="9736" max="9739" width="9.140625" style="167"/>
    <col min="9740" max="9740" width="75.42578125" style="167" customWidth="1"/>
    <col min="9741" max="9741" width="45.28515625" style="167" customWidth="1"/>
    <col min="9742" max="9984" width="9.140625" style="167"/>
    <col min="9985" max="9985" width="4.42578125" style="167" customWidth="1"/>
    <col min="9986" max="9986" width="11.5703125" style="167" customWidth="1"/>
    <col min="9987" max="9987" width="40.42578125" style="167" customWidth="1"/>
    <col min="9988" max="9988" width="5.5703125" style="167" customWidth="1"/>
    <col min="9989" max="9989" width="8.5703125" style="167" customWidth="1"/>
    <col min="9990" max="9990" width="9.85546875" style="167" customWidth="1"/>
    <col min="9991" max="9991" width="13.85546875" style="167" customWidth="1"/>
    <col min="9992" max="9995" width="9.140625" style="167"/>
    <col min="9996" max="9996" width="75.42578125" style="167" customWidth="1"/>
    <col min="9997" max="9997" width="45.28515625" style="167" customWidth="1"/>
    <col min="9998" max="10240" width="9.140625" style="167"/>
    <col min="10241" max="10241" width="4.42578125" style="167" customWidth="1"/>
    <col min="10242" max="10242" width="11.5703125" style="167" customWidth="1"/>
    <col min="10243" max="10243" width="40.42578125" style="167" customWidth="1"/>
    <col min="10244" max="10244" width="5.5703125" style="167" customWidth="1"/>
    <col min="10245" max="10245" width="8.5703125" style="167" customWidth="1"/>
    <col min="10246" max="10246" width="9.85546875" style="167" customWidth="1"/>
    <col min="10247" max="10247" width="13.85546875" style="167" customWidth="1"/>
    <col min="10248" max="10251" width="9.140625" style="167"/>
    <col min="10252" max="10252" width="75.42578125" style="167" customWidth="1"/>
    <col min="10253" max="10253" width="45.28515625" style="167" customWidth="1"/>
    <col min="10254" max="10496" width="9.140625" style="167"/>
    <col min="10497" max="10497" width="4.42578125" style="167" customWidth="1"/>
    <col min="10498" max="10498" width="11.5703125" style="167" customWidth="1"/>
    <col min="10499" max="10499" width="40.42578125" style="167" customWidth="1"/>
    <col min="10500" max="10500" width="5.5703125" style="167" customWidth="1"/>
    <col min="10501" max="10501" width="8.5703125" style="167" customWidth="1"/>
    <col min="10502" max="10502" width="9.85546875" style="167" customWidth="1"/>
    <col min="10503" max="10503" width="13.85546875" style="167" customWidth="1"/>
    <col min="10504" max="10507" width="9.140625" style="167"/>
    <col min="10508" max="10508" width="75.42578125" style="167" customWidth="1"/>
    <col min="10509" max="10509" width="45.28515625" style="167" customWidth="1"/>
    <col min="10510" max="10752" width="9.140625" style="167"/>
    <col min="10753" max="10753" width="4.42578125" style="167" customWidth="1"/>
    <col min="10754" max="10754" width="11.5703125" style="167" customWidth="1"/>
    <col min="10755" max="10755" width="40.42578125" style="167" customWidth="1"/>
    <col min="10756" max="10756" width="5.5703125" style="167" customWidth="1"/>
    <col min="10757" max="10757" width="8.5703125" style="167" customWidth="1"/>
    <col min="10758" max="10758" width="9.85546875" style="167" customWidth="1"/>
    <col min="10759" max="10759" width="13.85546875" style="167" customWidth="1"/>
    <col min="10760" max="10763" width="9.140625" style="167"/>
    <col min="10764" max="10764" width="75.42578125" style="167" customWidth="1"/>
    <col min="10765" max="10765" width="45.28515625" style="167" customWidth="1"/>
    <col min="10766" max="11008" width="9.140625" style="167"/>
    <col min="11009" max="11009" width="4.42578125" style="167" customWidth="1"/>
    <col min="11010" max="11010" width="11.5703125" style="167" customWidth="1"/>
    <col min="11011" max="11011" width="40.42578125" style="167" customWidth="1"/>
    <col min="11012" max="11012" width="5.5703125" style="167" customWidth="1"/>
    <col min="11013" max="11013" width="8.5703125" style="167" customWidth="1"/>
    <col min="11014" max="11014" width="9.85546875" style="167" customWidth="1"/>
    <col min="11015" max="11015" width="13.85546875" style="167" customWidth="1"/>
    <col min="11016" max="11019" width="9.140625" style="167"/>
    <col min="11020" max="11020" width="75.42578125" style="167" customWidth="1"/>
    <col min="11021" max="11021" width="45.28515625" style="167" customWidth="1"/>
    <col min="11022" max="11264" width="9.140625" style="167"/>
    <col min="11265" max="11265" width="4.42578125" style="167" customWidth="1"/>
    <col min="11266" max="11266" width="11.5703125" style="167" customWidth="1"/>
    <col min="11267" max="11267" width="40.42578125" style="167" customWidth="1"/>
    <col min="11268" max="11268" width="5.5703125" style="167" customWidth="1"/>
    <col min="11269" max="11269" width="8.5703125" style="167" customWidth="1"/>
    <col min="11270" max="11270" width="9.85546875" style="167" customWidth="1"/>
    <col min="11271" max="11271" width="13.85546875" style="167" customWidth="1"/>
    <col min="11272" max="11275" width="9.140625" style="167"/>
    <col min="11276" max="11276" width="75.42578125" style="167" customWidth="1"/>
    <col min="11277" max="11277" width="45.28515625" style="167" customWidth="1"/>
    <col min="11278" max="11520" width="9.140625" style="167"/>
    <col min="11521" max="11521" width="4.42578125" style="167" customWidth="1"/>
    <col min="11522" max="11522" width="11.5703125" style="167" customWidth="1"/>
    <col min="11523" max="11523" width="40.42578125" style="167" customWidth="1"/>
    <col min="11524" max="11524" width="5.5703125" style="167" customWidth="1"/>
    <col min="11525" max="11525" width="8.5703125" style="167" customWidth="1"/>
    <col min="11526" max="11526" width="9.85546875" style="167" customWidth="1"/>
    <col min="11527" max="11527" width="13.85546875" style="167" customWidth="1"/>
    <col min="11528" max="11531" width="9.140625" style="167"/>
    <col min="11532" max="11532" width="75.42578125" style="167" customWidth="1"/>
    <col min="11533" max="11533" width="45.28515625" style="167" customWidth="1"/>
    <col min="11534" max="11776" width="9.140625" style="167"/>
    <col min="11777" max="11777" width="4.42578125" style="167" customWidth="1"/>
    <col min="11778" max="11778" width="11.5703125" style="167" customWidth="1"/>
    <col min="11779" max="11779" width="40.42578125" style="167" customWidth="1"/>
    <col min="11780" max="11780" width="5.5703125" style="167" customWidth="1"/>
    <col min="11781" max="11781" width="8.5703125" style="167" customWidth="1"/>
    <col min="11782" max="11782" width="9.85546875" style="167" customWidth="1"/>
    <col min="11783" max="11783" width="13.85546875" style="167" customWidth="1"/>
    <col min="11784" max="11787" width="9.140625" style="167"/>
    <col min="11788" max="11788" width="75.42578125" style="167" customWidth="1"/>
    <col min="11789" max="11789" width="45.28515625" style="167" customWidth="1"/>
    <col min="11790" max="12032" width="9.140625" style="167"/>
    <col min="12033" max="12033" width="4.42578125" style="167" customWidth="1"/>
    <col min="12034" max="12034" width="11.5703125" style="167" customWidth="1"/>
    <col min="12035" max="12035" width="40.42578125" style="167" customWidth="1"/>
    <col min="12036" max="12036" width="5.5703125" style="167" customWidth="1"/>
    <col min="12037" max="12037" width="8.5703125" style="167" customWidth="1"/>
    <col min="12038" max="12038" width="9.85546875" style="167" customWidth="1"/>
    <col min="12039" max="12039" width="13.85546875" style="167" customWidth="1"/>
    <col min="12040" max="12043" width="9.140625" style="167"/>
    <col min="12044" max="12044" width="75.42578125" style="167" customWidth="1"/>
    <col min="12045" max="12045" width="45.28515625" style="167" customWidth="1"/>
    <col min="12046" max="12288" width="9.140625" style="167"/>
    <col min="12289" max="12289" width="4.42578125" style="167" customWidth="1"/>
    <col min="12290" max="12290" width="11.5703125" style="167" customWidth="1"/>
    <col min="12291" max="12291" width="40.42578125" style="167" customWidth="1"/>
    <col min="12292" max="12292" width="5.5703125" style="167" customWidth="1"/>
    <col min="12293" max="12293" width="8.5703125" style="167" customWidth="1"/>
    <col min="12294" max="12294" width="9.85546875" style="167" customWidth="1"/>
    <col min="12295" max="12295" width="13.85546875" style="167" customWidth="1"/>
    <col min="12296" max="12299" width="9.140625" style="167"/>
    <col min="12300" max="12300" width="75.42578125" style="167" customWidth="1"/>
    <col min="12301" max="12301" width="45.28515625" style="167" customWidth="1"/>
    <col min="12302" max="12544" width="9.140625" style="167"/>
    <col min="12545" max="12545" width="4.42578125" style="167" customWidth="1"/>
    <col min="12546" max="12546" width="11.5703125" style="167" customWidth="1"/>
    <col min="12547" max="12547" width="40.42578125" style="167" customWidth="1"/>
    <col min="12548" max="12548" width="5.5703125" style="167" customWidth="1"/>
    <col min="12549" max="12549" width="8.5703125" style="167" customWidth="1"/>
    <col min="12550" max="12550" width="9.85546875" style="167" customWidth="1"/>
    <col min="12551" max="12551" width="13.85546875" style="167" customWidth="1"/>
    <col min="12552" max="12555" width="9.140625" style="167"/>
    <col min="12556" max="12556" width="75.42578125" style="167" customWidth="1"/>
    <col min="12557" max="12557" width="45.28515625" style="167" customWidth="1"/>
    <col min="12558" max="12800" width="9.140625" style="167"/>
    <col min="12801" max="12801" width="4.42578125" style="167" customWidth="1"/>
    <col min="12802" max="12802" width="11.5703125" style="167" customWidth="1"/>
    <col min="12803" max="12803" width="40.42578125" style="167" customWidth="1"/>
    <col min="12804" max="12804" width="5.5703125" style="167" customWidth="1"/>
    <col min="12805" max="12805" width="8.5703125" style="167" customWidth="1"/>
    <col min="12806" max="12806" width="9.85546875" style="167" customWidth="1"/>
    <col min="12807" max="12807" width="13.85546875" style="167" customWidth="1"/>
    <col min="12808" max="12811" width="9.140625" style="167"/>
    <col min="12812" max="12812" width="75.42578125" style="167" customWidth="1"/>
    <col min="12813" max="12813" width="45.28515625" style="167" customWidth="1"/>
    <col min="12814" max="13056" width="9.140625" style="167"/>
    <col min="13057" max="13057" width="4.42578125" style="167" customWidth="1"/>
    <col min="13058" max="13058" width="11.5703125" style="167" customWidth="1"/>
    <col min="13059" max="13059" width="40.42578125" style="167" customWidth="1"/>
    <col min="13060" max="13060" width="5.5703125" style="167" customWidth="1"/>
    <col min="13061" max="13061" width="8.5703125" style="167" customWidth="1"/>
    <col min="13062" max="13062" width="9.85546875" style="167" customWidth="1"/>
    <col min="13063" max="13063" width="13.85546875" style="167" customWidth="1"/>
    <col min="13064" max="13067" width="9.140625" style="167"/>
    <col min="13068" max="13068" width="75.42578125" style="167" customWidth="1"/>
    <col min="13069" max="13069" width="45.28515625" style="167" customWidth="1"/>
    <col min="13070" max="13312" width="9.140625" style="167"/>
    <col min="13313" max="13313" width="4.42578125" style="167" customWidth="1"/>
    <col min="13314" max="13314" width="11.5703125" style="167" customWidth="1"/>
    <col min="13315" max="13315" width="40.42578125" style="167" customWidth="1"/>
    <col min="13316" max="13316" width="5.5703125" style="167" customWidth="1"/>
    <col min="13317" max="13317" width="8.5703125" style="167" customWidth="1"/>
    <col min="13318" max="13318" width="9.85546875" style="167" customWidth="1"/>
    <col min="13319" max="13319" width="13.85546875" style="167" customWidth="1"/>
    <col min="13320" max="13323" width="9.140625" style="167"/>
    <col min="13324" max="13324" width="75.42578125" style="167" customWidth="1"/>
    <col min="13325" max="13325" width="45.28515625" style="167" customWidth="1"/>
    <col min="13326" max="13568" width="9.140625" style="167"/>
    <col min="13569" max="13569" width="4.42578125" style="167" customWidth="1"/>
    <col min="13570" max="13570" width="11.5703125" style="167" customWidth="1"/>
    <col min="13571" max="13571" width="40.42578125" style="167" customWidth="1"/>
    <col min="13572" max="13572" width="5.5703125" style="167" customWidth="1"/>
    <col min="13573" max="13573" width="8.5703125" style="167" customWidth="1"/>
    <col min="13574" max="13574" width="9.85546875" style="167" customWidth="1"/>
    <col min="13575" max="13575" width="13.85546875" style="167" customWidth="1"/>
    <col min="13576" max="13579" width="9.140625" style="167"/>
    <col min="13580" max="13580" width="75.42578125" style="167" customWidth="1"/>
    <col min="13581" max="13581" width="45.28515625" style="167" customWidth="1"/>
    <col min="13582" max="13824" width="9.140625" style="167"/>
    <col min="13825" max="13825" width="4.42578125" style="167" customWidth="1"/>
    <col min="13826" max="13826" width="11.5703125" style="167" customWidth="1"/>
    <col min="13827" max="13827" width="40.42578125" style="167" customWidth="1"/>
    <col min="13828" max="13828" width="5.5703125" style="167" customWidth="1"/>
    <col min="13829" max="13829" width="8.5703125" style="167" customWidth="1"/>
    <col min="13830" max="13830" width="9.85546875" style="167" customWidth="1"/>
    <col min="13831" max="13831" width="13.85546875" style="167" customWidth="1"/>
    <col min="13832" max="13835" width="9.140625" style="167"/>
    <col min="13836" max="13836" width="75.42578125" style="167" customWidth="1"/>
    <col min="13837" max="13837" width="45.28515625" style="167" customWidth="1"/>
    <col min="13838" max="14080" width="9.140625" style="167"/>
    <col min="14081" max="14081" width="4.42578125" style="167" customWidth="1"/>
    <col min="14082" max="14082" width="11.5703125" style="167" customWidth="1"/>
    <col min="14083" max="14083" width="40.42578125" style="167" customWidth="1"/>
    <col min="14084" max="14084" width="5.5703125" style="167" customWidth="1"/>
    <col min="14085" max="14085" width="8.5703125" style="167" customWidth="1"/>
    <col min="14086" max="14086" width="9.85546875" style="167" customWidth="1"/>
    <col min="14087" max="14087" width="13.85546875" style="167" customWidth="1"/>
    <col min="14088" max="14091" width="9.140625" style="167"/>
    <col min="14092" max="14092" width="75.42578125" style="167" customWidth="1"/>
    <col min="14093" max="14093" width="45.28515625" style="167" customWidth="1"/>
    <col min="14094" max="14336" width="9.140625" style="167"/>
    <col min="14337" max="14337" width="4.42578125" style="167" customWidth="1"/>
    <col min="14338" max="14338" width="11.5703125" style="167" customWidth="1"/>
    <col min="14339" max="14339" width="40.42578125" style="167" customWidth="1"/>
    <col min="14340" max="14340" width="5.5703125" style="167" customWidth="1"/>
    <col min="14341" max="14341" width="8.5703125" style="167" customWidth="1"/>
    <col min="14342" max="14342" width="9.85546875" style="167" customWidth="1"/>
    <col min="14343" max="14343" width="13.85546875" style="167" customWidth="1"/>
    <col min="14344" max="14347" width="9.140625" style="167"/>
    <col min="14348" max="14348" width="75.42578125" style="167" customWidth="1"/>
    <col min="14349" max="14349" width="45.28515625" style="167" customWidth="1"/>
    <col min="14350" max="14592" width="9.140625" style="167"/>
    <col min="14593" max="14593" width="4.42578125" style="167" customWidth="1"/>
    <col min="14594" max="14594" width="11.5703125" style="167" customWidth="1"/>
    <col min="14595" max="14595" width="40.42578125" style="167" customWidth="1"/>
    <col min="14596" max="14596" width="5.5703125" style="167" customWidth="1"/>
    <col min="14597" max="14597" width="8.5703125" style="167" customWidth="1"/>
    <col min="14598" max="14598" width="9.85546875" style="167" customWidth="1"/>
    <col min="14599" max="14599" width="13.85546875" style="167" customWidth="1"/>
    <col min="14600" max="14603" width="9.140625" style="167"/>
    <col min="14604" max="14604" width="75.42578125" style="167" customWidth="1"/>
    <col min="14605" max="14605" width="45.28515625" style="167" customWidth="1"/>
    <col min="14606" max="14848" width="9.140625" style="167"/>
    <col min="14849" max="14849" width="4.42578125" style="167" customWidth="1"/>
    <col min="14850" max="14850" width="11.5703125" style="167" customWidth="1"/>
    <col min="14851" max="14851" width="40.42578125" style="167" customWidth="1"/>
    <col min="14852" max="14852" width="5.5703125" style="167" customWidth="1"/>
    <col min="14853" max="14853" width="8.5703125" style="167" customWidth="1"/>
    <col min="14854" max="14854" width="9.85546875" style="167" customWidth="1"/>
    <col min="14855" max="14855" width="13.85546875" style="167" customWidth="1"/>
    <col min="14856" max="14859" width="9.140625" style="167"/>
    <col min="14860" max="14860" width="75.42578125" style="167" customWidth="1"/>
    <col min="14861" max="14861" width="45.28515625" style="167" customWidth="1"/>
    <col min="14862" max="15104" width="9.140625" style="167"/>
    <col min="15105" max="15105" width="4.42578125" style="167" customWidth="1"/>
    <col min="15106" max="15106" width="11.5703125" style="167" customWidth="1"/>
    <col min="15107" max="15107" width="40.42578125" style="167" customWidth="1"/>
    <col min="15108" max="15108" width="5.5703125" style="167" customWidth="1"/>
    <col min="15109" max="15109" width="8.5703125" style="167" customWidth="1"/>
    <col min="15110" max="15110" width="9.85546875" style="167" customWidth="1"/>
    <col min="15111" max="15111" width="13.85546875" style="167" customWidth="1"/>
    <col min="15112" max="15115" width="9.140625" style="167"/>
    <col min="15116" max="15116" width="75.42578125" style="167" customWidth="1"/>
    <col min="15117" max="15117" width="45.28515625" style="167" customWidth="1"/>
    <col min="15118" max="15360" width="9.140625" style="167"/>
    <col min="15361" max="15361" width="4.42578125" style="167" customWidth="1"/>
    <col min="15362" max="15362" width="11.5703125" style="167" customWidth="1"/>
    <col min="15363" max="15363" width="40.42578125" style="167" customWidth="1"/>
    <col min="15364" max="15364" width="5.5703125" style="167" customWidth="1"/>
    <col min="15365" max="15365" width="8.5703125" style="167" customWidth="1"/>
    <col min="15366" max="15366" width="9.85546875" style="167" customWidth="1"/>
    <col min="15367" max="15367" width="13.85546875" style="167" customWidth="1"/>
    <col min="15368" max="15371" width="9.140625" style="167"/>
    <col min="15372" max="15372" width="75.42578125" style="167" customWidth="1"/>
    <col min="15373" max="15373" width="45.28515625" style="167" customWidth="1"/>
    <col min="15374" max="15616" width="9.140625" style="167"/>
    <col min="15617" max="15617" width="4.42578125" style="167" customWidth="1"/>
    <col min="15618" max="15618" width="11.5703125" style="167" customWidth="1"/>
    <col min="15619" max="15619" width="40.42578125" style="167" customWidth="1"/>
    <col min="15620" max="15620" width="5.5703125" style="167" customWidth="1"/>
    <col min="15621" max="15621" width="8.5703125" style="167" customWidth="1"/>
    <col min="15622" max="15622" width="9.85546875" style="167" customWidth="1"/>
    <col min="15623" max="15623" width="13.85546875" style="167" customWidth="1"/>
    <col min="15624" max="15627" width="9.140625" style="167"/>
    <col min="15628" max="15628" width="75.42578125" style="167" customWidth="1"/>
    <col min="15629" max="15629" width="45.28515625" style="167" customWidth="1"/>
    <col min="15630" max="15872" width="9.140625" style="167"/>
    <col min="15873" max="15873" width="4.42578125" style="167" customWidth="1"/>
    <col min="15874" max="15874" width="11.5703125" style="167" customWidth="1"/>
    <col min="15875" max="15875" width="40.42578125" style="167" customWidth="1"/>
    <col min="15876" max="15876" width="5.5703125" style="167" customWidth="1"/>
    <col min="15877" max="15877" width="8.5703125" style="167" customWidth="1"/>
    <col min="15878" max="15878" width="9.85546875" style="167" customWidth="1"/>
    <col min="15879" max="15879" width="13.85546875" style="167" customWidth="1"/>
    <col min="15880" max="15883" width="9.140625" style="167"/>
    <col min="15884" max="15884" width="75.42578125" style="167" customWidth="1"/>
    <col min="15885" max="15885" width="45.28515625" style="167" customWidth="1"/>
    <col min="15886" max="16128" width="9.140625" style="167"/>
    <col min="16129" max="16129" width="4.42578125" style="167" customWidth="1"/>
    <col min="16130" max="16130" width="11.5703125" style="167" customWidth="1"/>
    <col min="16131" max="16131" width="40.42578125" style="167" customWidth="1"/>
    <col min="16132" max="16132" width="5.5703125" style="167" customWidth="1"/>
    <col min="16133" max="16133" width="8.5703125" style="167" customWidth="1"/>
    <col min="16134" max="16134" width="9.85546875" style="167" customWidth="1"/>
    <col min="16135" max="16135" width="13.85546875" style="167" customWidth="1"/>
    <col min="16136" max="16139" width="9.140625" style="167"/>
    <col min="16140" max="16140" width="75.42578125" style="167" customWidth="1"/>
    <col min="16141" max="16141" width="45.28515625" style="167" customWidth="1"/>
    <col min="16142" max="16384" width="9.140625" style="167"/>
  </cols>
  <sheetData>
    <row r="1" spans="1:104" ht="15.75" x14ac:dyDescent="0.25">
      <c r="A1" s="166" t="s">
        <v>77</v>
      </c>
      <c r="B1" s="166"/>
      <c r="C1" s="166"/>
      <c r="D1" s="166"/>
      <c r="E1" s="166"/>
      <c r="F1" s="166"/>
      <c r="G1" s="166"/>
    </row>
    <row r="2" spans="1:104" ht="14.25" customHeight="1" thickBot="1" x14ac:dyDescent="0.25">
      <c r="A2" s="168"/>
      <c r="B2" s="169"/>
      <c r="C2" s="170"/>
      <c r="D2" s="170"/>
      <c r="E2" s="171"/>
      <c r="F2" s="170"/>
      <c r="G2" s="170"/>
    </row>
    <row r="3" spans="1:104" ht="13.5" thickTop="1" x14ac:dyDescent="0.2">
      <c r="A3" s="108" t="s">
        <v>48</v>
      </c>
      <c r="B3" s="109"/>
      <c r="C3" s="110" t="str">
        <f>CONCATENATE(cislostavby," ",nazevstavby)</f>
        <v>2019/01 Oprava části komunikace, Vinohrady, Znojmo</v>
      </c>
      <c r="D3" s="172"/>
      <c r="E3" s="173" t="s">
        <v>64</v>
      </c>
      <c r="F3" s="174" t="str">
        <f>Rekapitulace!H1</f>
        <v>2019/01</v>
      </c>
      <c r="G3" s="175"/>
    </row>
    <row r="4" spans="1:104" ht="13.5" thickBot="1" x14ac:dyDescent="0.25">
      <c r="A4" s="176" t="s">
        <v>50</v>
      </c>
      <c r="B4" s="117"/>
      <c r="C4" s="118" t="str">
        <f>CONCATENATE(cisloobjektu," ",nazevobjektu)</f>
        <v>01 Komunikace v místě točny, vinohrady</v>
      </c>
      <c r="D4" s="177"/>
      <c r="E4" s="178" t="str">
        <f>Rekapitulace!G2</f>
        <v>Zpevněné plochy</v>
      </c>
      <c r="F4" s="179"/>
      <c r="G4" s="180"/>
    </row>
    <row r="5" spans="1:104" ht="13.5" thickTop="1" x14ac:dyDescent="0.2">
      <c r="A5" s="181"/>
      <c r="B5" s="168"/>
      <c r="C5" s="168"/>
      <c r="D5" s="168"/>
      <c r="E5" s="182"/>
      <c r="F5" s="168"/>
      <c r="G5" s="183"/>
    </row>
    <row r="6" spans="1:104" x14ac:dyDescent="0.2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 x14ac:dyDescent="0.2">
      <c r="A7" s="188" t="s">
        <v>72</v>
      </c>
      <c r="B7" s="189" t="s">
        <v>80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 x14ac:dyDescent="0.2">
      <c r="A8" s="196">
        <v>1</v>
      </c>
      <c r="B8" s="197" t="s">
        <v>84</v>
      </c>
      <c r="C8" s="198" t="s">
        <v>85</v>
      </c>
      <c r="D8" s="199" t="s">
        <v>86</v>
      </c>
      <c r="E8" s="200">
        <v>5</v>
      </c>
      <c r="F8" s="200">
        <v>0</v>
      </c>
      <c r="G8" s="201">
        <f>E8*F8</f>
        <v>0</v>
      </c>
      <c r="O8" s="195">
        <v>2</v>
      </c>
      <c r="AA8" s="167">
        <v>12</v>
      </c>
      <c r="AB8" s="167">
        <v>0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12</v>
      </c>
      <c r="CB8" s="202">
        <v>0</v>
      </c>
      <c r="CZ8" s="167">
        <v>0</v>
      </c>
    </row>
    <row r="9" spans="1:104" x14ac:dyDescent="0.2">
      <c r="A9" s="215"/>
      <c r="B9" s="216" t="s">
        <v>75</v>
      </c>
      <c r="C9" s="217" t="str">
        <f>CONCATENATE(B7," ",C7)</f>
        <v>01 Projekční a inženýrská činnost</v>
      </c>
      <c r="D9" s="218"/>
      <c r="E9" s="219"/>
      <c r="F9" s="220"/>
      <c r="G9" s="221">
        <f>SUM(G7:G8)</f>
        <v>0</v>
      </c>
      <c r="O9" s="195">
        <v>4</v>
      </c>
      <c r="BA9" s="222">
        <f>SUM(BA7:BA8)</f>
        <v>0</v>
      </c>
      <c r="BB9" s="222">
        <f>SUM(BB7:BB8)</f>
        <v>0</v>
      </c>
      <c r="BC9" s="222">
        <f>SUM(BC7:BC8)</f>
        <v>0</v>
      </c>
      <c r="BD9" s="222">
        <f>SUM(BD7:BD8)</f>
        <v>0</v>
      </c>
      <c r="BE9" s="222">
        <f>SUM(BE7:BE8)</f>
        <v>0</v>
      </c>
    </row>
    <row r="10" spans="1:104" x14ac:dyDescent="0.2">
      <c r="A10" s="188" t="s">
        <v>72</v>
      </c>
      <c r="B10" s="189" t="s">
        <v>73</v>
      </c>
      <c r="C10" s="190" t="s">
        <v>74</v>
      </c>
      <c r="D10" s="191"/>
      <c r="E10" s="192"/>
      <c r="F10" s="192"/>
      <c r="G10" s="193"/>
      <c r="H10" s="194"/>
      <c r="I10" s="194"/>
      <c r="O10" s="195">
        <v>1</v>
      </c>
    </row>
    <row r="11" spans="1:104" x14ac:dyDescent="0.2">
      <c r="A11" s="196">
        <v>2</v>
      </c>
      <c r="B11" s="197" t="s">
        <v>87</v>
      </c>
      <c r="C11" s="198" t="s">
        <v>88</v>
      </c>
      <c r="D11" s="199" t="s">
        <v>89</v>
      </c>
      <c r="E11" s="200">
        <v>45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1</v>
      </c>
      <c r="AC11" s="167">
        <v>1</v>
      </c>
      <c r="AZ11" s="167">
        <v>1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1</v>
      </c>
      <c r="CZ11" s="167">
        <v>0</v>
      </c>
    </row>
    <row r="12" spans="1:104" x14ac:dyDescent="0.2">
      <c r="A12" s="196">
        <v>3</v>
      </c>
      <c r="B12" s="197" t="s">
        <v>90</v>
      </c>
      <c r="C12" s="198" t="s">
        <v>91</v>
      </c>
      <c r="D12" s="199" t="s">
        <v>89</v>
      </c>
      <c r="E12" s="200">
        <v>45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0</v>
      </c>
    </row>
    <row r="13" spans="1:104" x14ac:dyDescent="0.2">
      <c r="A13" s="196">
        <v>4</v>
      </c>
      <c r="B13" s="197" t="s">
        <v>92</v>
      </c>
      <c r="C13" s="198" t="s">
        <v>93</v>
      </c>
      <c r="D13" s="199" t="s">
        <v>94</v>
      </c>
      <c r="E13" s="200">
        <v>16</v>
      </c>
      <c r="F13" s="200">
        <v>0</v>
      </c>
      <c r="G13" s="201">
        <f>E13*F13</f>
        <v>0</v>
      </c>
      <c r="O13" s="195">
        <v>2</v>
      </c>
      <c r="AA13" s="167">
        <v>1</v>
      </c>
      <c r="AB13" s="167">
        <v>1</v>
      </c>
      <c r="AC13" s="167">
        <v>1</v>
      </c>
      <c r="AZ13" s="167">
        <v>1</v>
      </c>
      <c r="BA13" s="167">
        <f>IF(AZ13=1,G13,0)</f>
        <v>0</v>
      </c>
      <c r="BB13" s="167">
        <f>IF(AZ13=2,G13,0)</f>
        <v>0</v>
      </c>
      <c r="BC13" s="167">
        <f>IF(AZ13=3,G13,0)</f>
        <v>0</v>
      </c>
      <c r="BD13" s="167">
        <f>IF(AZ13=4,G13,0)</f>
        <v>0</v>
      </c>
      <c r="BE13" s="167">
        <f>IF(AZ13=5,G13,0)</f>
        <v>0</v>
      </c>
      <c r="CA13" s="202">
        <v>1</v>
      </c>
      <c r="CB13" s="202">
        <v>1</v>
      </c>
      <c r="CZ13" s="167">
        <v>0</v>
      </c>
    </row>
    <row r="14" spans="1:104" x14ac:dyDescent="0.2">
      <c r="A14" s="196">
        <v>5</v>
      </c>
      <c r="B14" s="197" t="s">
        <v>95</v>
      </c>
      <c r="C14" s="198" t="s">
        <v>96</v>
      </c>
      <c r="D14" s="199" t="s">
        <v>97</v>
      </c>
      <c r="E14" s="200">
        <v>1.75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0</v>
      </c>
      <c r="AC14" s="167">
        <v>0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0</v>
      </c>
      <c r="CZ14" s="167">
        <v>0</v>
      </c>
    </row>
    <row r="15" spans="1:104" x14ac:dyDescent="0.2">
      <c r="A15" s="203"/>
      <c r="B15" s="209"/>
      <c r="C15" s="210" t="s">
        <v>98</v>
      </c>
      <c r="D15" s="211"/>
      <c r="E15" s="212">
        <v>1.75</v>
      </c>
      <c r="F15" s="213"/>
      <c r="G15" s="214"/>
      <c r="M15" s="208" t="s">
        <v>98</v>
      </c>
      <c r="O15" s="195"/>
    </row>
    <row r="16" spans="1:104" x14ac:dyDescent="0.2">
      <c r="A16" s="196">
        <v>6</v>
      </c>
      <c r="B16" s="197" t="s">
        <v>99</v>
      </c>
      <c r="C16" s="198" t="s">
        <v>100</v>
      </c>
      <c r="D16" s="199" t="s">
        <v>97</v>
      </c>
      <c r="E16" s="200">
        <v>1.75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0</v>
      </c>
    </row>
    <row r="17" spans="1:104" x14ac:dyDescent="0.2">
      <c r="A17" s="196">
        <v>7</v>
      </c>
      <c r="B17" s="197" t="s">
        <v>101</v>
      </c>
      <c r="C17" s="198" t="s">
        <v>102</v>
      </c>
      <c r="D17" s="199" t="s">
        <v>97</v>
      </c>
      <c r="E17" s="200">
        <v>1.75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1</v>
      </c>
      <c r="AC17" s="167">
        <v>1</v>
      </c>
      <c r="AZ17" s="167">
        <v>1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1</v>
      </c>
      <c r="CZ17" s="167">
        <v>0</v>
      </c>
    </row>
    <row r="18" spans="1:104" x14ac:dyDescent="0.2">
      <c r="A18" s="196">
        <v>8</v>
      </c>
      <c r="B18" s="197" t="s">
        <v>103</v>
      </c>
      <c r="C18" s="198" t="s">
        <v>104</v>
      </c>
      <c r="D18" s="199" t="s">
        <v>97</v>
      </c>
      <c r="E18" s="200">
        <v>1.75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1</v>
      </c>
      <c r="AC18" s="167">
        <v>1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1</v>
      </c>
      <c r="CZ18" s="167">
        <v>0</v>
      </c>
    </row>
    <row r="19" spans="1:104" x14ac:dyDescent="0.2">
      <c r="A19" s="215"/>
      <c r="B19" s="216" t="s">
        <v>75</v>
      </c>
      <c r="C19" s="217" t="str">
        <f>CONCATENATE(B10," ",C10)</f>
        <v>1 Zemní práce</v>
      </c>
      <c r="D19" s="218"/>
      <c r="E19" s="219"/>
      <c r="F19" s="220"/>
      <c r="G19" s="221">
        <f>SUM(G10:G18)</f>
        <v>0</v>
      </c>
      <c r="O19" s="195">
        <v>4</v>
      </c>
      <c r="BA19" s="222">
        <f>SUM(BA10:BA18)</f>
        <v>0</v>
      </c>
      <c r="BB19" s="222">
        <f>SUM(BB10:BB18)</f>
        <v>0</v>
      </c>
      <c r="BC19" s="222">
        <f>SUM(BC10:BC18)</f>
        <v>0</v>
      </c>
      <c r="BD19" s="222">
        <f>SUM(BD10:BD18)</f>
        <v>0</v>
      </c>
      <c r="BE19" s="222">
        <f>SUM(BE10:BE18)</f>
        <v>0</v>
      </c>
    </row>
    <row r="20" spans="1:104" x14ac:dyDescent="0.2">
      <c r="A20" s="188" t="s">
        <v>72</v>
      </c>
      <c r="B20" s="189" t="s">
        <v>105</v>
      </c>
      <c r="C20" s="190" t="s">
        <v>106</v>
      </c>
      <c r="D20" s="191"/>
      <c r="E20" s="192"/>
      <c r="F20" s="192"/>
      <c r="G20" s="193"/>
      <c r="H20" s="194"/>
      <c r="I20" s="194"/>
      <c r="O20" s="195">
        <v>1</v>
      </c>
    </row>
    <row r="21" spans="1:104" x14ac:dyDescent="0.2">
      <c r="A21" s="196">
        <v>9</v>
      </c>
      <c r="B21" s="197" t="s">
        <v>107</v>
      </c>
      <c r="C21" s="198" t="s">
        <v>108</v>
      </c>
      <c r="D21" s="199" t="s">
        <v>89</v>
      </c>
      <c r="E21" s="200">
        <v>45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1</v>
      </c>
      <c r="AC21" s="167">
        <v>1</v>
      </c>
      <c r="AZ21" s="167">
        <v>1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1</v>
      </c>
      <c r="CZ21" s="167">
        <v>7.1000000000000002E-4</v>
      </c>
    </row>
    <row r="22" spans="1:104" x14ac:dyDescent="0.2">
      <c r="A22" s="196">
        <v>10</v>
      </c>
      <c r="B22" s="197" t="s">
        <v>109</v>
      </c>
      <c r="C22" s="198" t="s">
        <v>110</v>
      </c>
      <c r="D22" s="199" t="s">
        <v>89</v>
      </c>
      <c r="E22" s="200">
        <v>45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1</v>
      </c>
      <c r="CZ22" s="167">
        <v>0.12966</v>
      </c>
    </row>
    <row r="23" spans="1:104" x14ac:dyDescent="0.2">
      <c r="A23" s="196">
        <v>11</v>
      </c>
      <c r="B23" s="197" t="s">
        <v>109</v>
      </c>
      <c r="C23" s="198" t="s">
        <v>110</v>
      </c>
      <c r="D23" s="199" t="s">
        <v>89</v>
      </c>
      <c r="E23" s="200">
        <v>22.5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1</v>
      </c>
      <c r="AC23" s="167">
        <v>1</v>
      </c>
      <c r="AZ23" s="167">
        <v>1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1</v>
      </c>
      <c r="CZ23" s="167">
        <v>0.12966</v>
      </c>
    </row>
    <row r="24" spans="1:104" x14ac:dyDescent="0.2">
      <c r="A24" s="203"/>
      <c r="B24" s="204"/>
      <c r="C24" s="205" t="s">
        <v>111</v>
      </c>
      <c r="D24" s="206"/>
      <c r="E24" s="206"/>
      <c r="F24" s="206"/>
      <c r="G24" s="207"/>
      <c r="L24" s="208" t="s">
        <v>111</v>
      </c>
      <c r="O24" s="195">
        <v>3</v>
      </c>
    </row>
    <row r="25" spans="1:104" x14ac:dyDescent="0.2">
      <c r="A25" s="203"/>
      <c r="B25" s="209"/>
      <c r="C25" s="210" t="s">
        <v>112</v>
      </c>
      <c r="D25" s="211"/>
      <c r="E25" s="212">
        <v>22.5</v>
      </c>
      <c r="F25" s="213"/>
      <c r="G25" s="214"/>
      <c r="M25" s="208" t="s">
        <v>112</v>
      </c>
      <c r="O25" s="195"/>
    </row>
    <row r="26" spans="1:104" x14ac:dyDescent="0.2">
      <c r="A26" s="215"/>
      <c r="B26" s="216" t="s">
        <v>75</v>
      </c>
      <c r="C26" s="217" t="str">
        <f>CONCATENATE(B20," ",C20)</f>
        <v>5 Komunikace</v>
      </c>
      <c r="D26" s="218"/>
      <c r="E26" s="219"/>
      <c r="F26" s="220"/>
      <c r="G26" s="221">
        <f>SUM(G20:G25)</f>
        <v>0</v>
      </c>
      <c r="O26" s="195">
        <v>4</v>
      </c>
      <c r="BA26" s="222">
        <f>SUM(BA20:BA25)</f>
        <v>0</v>
      </c>
      <c r="BB26" s="222">
        <f>SUM(BB20:BB25)</f>
        <v>0</v>
      </c>
      <c r="BC26" s="222">
        <f>SUM(BC20:BC25)</f>
        <v>0</v>
      </c>
      <c r="BD26" s="222">
        <f>SUM(BD20:BD25)</f>
        <v>0</v>
      </c>
      <c r="BE26" s="222">
        <f>SUM(BE20:BE25)</f>
        <v>0</v>
      </c>
    </row>
    <row r="27" spans="1:104" x14ac:dyDescent="0.2">
      <c r="A27" s="188" t="s">
        <v>72</v>
      </c>
      <c r="B27" s="189" t="s">
        <v>113</v>
      </c>
      <c r="C27" s="190" t="s">
        <v>114</v>
      </c>
      <c r="D27" s="191"/>
      <c r="E27" s="192"/>
      <c r="F27" s="192"/>
      <c r="G27" s="193"/>
      <c r="H27" s="194"/>
      <c r="I27" s="194"/>
      <c r="O27" s="195">
        <v>1</v>
      </c>
    </row>
    <row r="28" spans="1:104" x14ac:dyDescent="0.2">
      <c r="A28" s="196">
        <v>12</v>
      </c>
      <c r="B28" s="197" t="s">
        <v>115</v>
      </c>
      <c r="C28" s="198" t="s">
        <v>116</v>
      </c>
      <c r="D28" s="199" t="s">
        <v>97</v>
      </c>
      <c r="E28" s="200">
        <v>1.2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1</v>
      </c>
      <c r="AC28" s="167">
        <v>1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1</v>
      </c>
      <c r="CZ28" s="167">
        <v>2.5249999999999999</v>
      </c>
    </row>
    <row r="29" spans="1:104" ht="22.5" x14ac:dyDescent="0.2">
      <c r="A29" s="196">
        <v>13</v>
      </c>
      <c r="B29" s="197" t="s">
        <v>117</v>
      </c>
      <c r="C29" s="198" t="s">
        <v>118</v>
      </c>
      <c r="D29" s="199" t="s">
        <v>94</v>
      </c>
      <c r="E29" s="200">
        <v>4.5</v>
      </c>
      <c r="F29" s="200">
        <v>0</v>
      </c>
      <c r="G29" s="201">
        <f>E29*F29</f>
        <v>0</v>
      </c>
      <c r="O29" s="195">
        <v>2</v>
      </c>
      <c r="AA29" s="167">
        <v>2</v>
      </c>
      <c r="AB29" s="167">
        <v>1</v>
      </c>
      <c r="AC29" s="167">
        <v>1</v>
      </c>
      <c r="AZ29" s="167">
        <v>1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2</v>
      </c>
      <c r="CB29" s="202">
        <v>1</v>
      </c>
      <c r="CZ29" s="167">
        <v>0.96862999999999999</v>
      </c>
    </row>
    <row r="30" spans="1:104" ht="67.5" x14ac:dyDescent="0.2">
      <c r="A30" s="203"/>
      <c r="B30" s="204"/>
      <c r="C30" s="205" t="s">
        <v>119</v>
      </c>
      <c r="D30" s="206"/>
      <c r="E30" s="206"/>
      <c r="F30" s="206"/>
      <c r="G30" s="207"/>
      <c r="L30" s="208" t="s">
        <v>119</v>
      </c>
      <c r="O30" s="195">
        <v>3</v>
      </c>
    </row>
    <row r="31" spans="1:104" x14ac:dyDescent="0.2">
      <c r="A31" s="203"/>
      <c r="B31" s="204"/>
      <c r="C31" s="205" t="s">
        <v>120</v>
      </c>
      <c r="D31" s="206"/>
      <c r="E31" s="206"/>
      <c r="F31" s="206"/>
      <c r="G31" s="207"/>
      <c r="L31" s="208" t="s">
        <v>120</v>
      </c>
      <c r="O31" s="195">
        <v>3</v>
      </c>
    </row>
    <row r="32" spans="1:104" ht="22.5" x14ac:dyDescent="0.2">
      <c r="A32" s="196">
        <v>14</v>
      </c>
      <c r="B32" s="197" t="s">
        <v>121</v>
      </c>
      <c r="C32" s="198" t="s">
        <v>122</v>
      </c>
      <c r="D32" s="199" t="s">
        <v>123</v>
      </c>
      <c r="E32" s="200">
        <v>1</v>
      </c>
      <c r="F32" s="200">
        <v>0</v>
      </c>
      <c r="G32" s="201">
        <f>E32*F32</f>
        <v>0</v>
      </c>
      <c r="O32" s="195">
        <v>2</v>
      </c>
      <c r="AA32" s="167">
        <v>2</v>
      </c>
      <c r="AB32" s="167">
        <v>1</v>
      </c>
      <c r="AC32" s="167">
        <v>1</v>
      </c>
      <c r="AZ32" s="167">
        <v>1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2</v>
      </c>
      <c r="CB32" s="202">
        <v>1</v>
      </c>
      <c r="CZ32" s="167">
        <v>0.80554000000000003</v>
      </c>
    </row>
    <row r="33" spans="1:104" ht="33.75" x14ac:dyDescent="0.2">
      <c r="A33" s="203"/>
      <c r="B33" s="204"/>
      <c r="C33" s="205" t="s">
        <v>124</v>
      </c>
      <c r="D33" s="206"/>
      <c r="E33" s="206"/>
      <c r="F33" s="206"/>
      <c r="G33" s="207"/>
      <c r="L33" s="208" t="s">
        <v>124</v>
      </c>
      <c r="O33" s="195">
        <v>3</v>
      </c>
    </row>
    <row r="34" spans="1:104" x14ac:dyDescent="0.2">
      <c r="A34" s="203"/>
      <c r="B34" s="204"/>
      <c r="C34" s="205" t="s">
        <v>125</v>
      </c>
      <c r="D34" s="206"/>
      <c r="E34" s="206"/>
      <c r="F34" s="206"/>
      <c r="G34" s="207"/>
      <c r="L34" s="208" t="s">
        <v>125</v>
      </c>
      <c r="O34" s="195">
        <v>3</v>
      </c>
    </row>
    <row r="35" spans="1:104" x14ac:dyDescent="0.2">
      <c r="A35" s="196">
        <v>15</v>
      </c>
      <c r="B35" s="197" t="s">
        <v>126</v>
      </c>
      <c r="C35" s="198" t="s">
        <v>127</v>
      </c>
      <c r="D35" s="199" t="s">
        <v>123</v>
      </c>
      <c r="E35" s="200">
        <v>1</v>
      </c>
      <c r="F35" s="200">
        <v>0</v>
      </c>
      <c r="G35" s="201">
        <f>E35*F35</f>
        <v>0</v>
      </c>
      <c r="O35" s="195">
        <v>2</v>
      </c>
      <c r="AA35" s="167">
        <v>12</v>
      </c>
      <c r="AB35" s="167">
        <v>0</v>
      </c>
      <c r="AC35" s="167">
        <v>2</v>
      </c>
      <c r="AZ35" s="167">
        <v>1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12</v>
      </c>
      <c r="CB35" s="202">
        <v>0</v>
      </c>
      <c r="CZ35" s="167">
        <v>0</v>
      </c>
    </row>
    <row r="36" spans="1:104" x14ac:dyDescent="0.2">
      <c r="A36" s="196">
        <v>16</v>
      </c>
      <c r="B36" s="197" t="s">
        <v>128</v>
      </c>
      <c r="C36" s="198" t="s">
        <v>129</v>
      </c>
      <c r="D36" s="199" t="s">
        <v>86</v>
      </c>
      <c r="E36" s="200">
        <v>10</v>
      </c>
      <c r="F36" s="200">
        <v>0</v>
      </c>
      <c r="G36" s="201">
        <f>E36*F36</f>
        <v>0</v>
      </c>
      <c r="O36" s="195">
        <v>2</v>
      </c>
      <c r="AA36" s="167">
        <v>12</v>
      </c>
      <c r="AB36" s="167">
        <v>0</v>
      </c>
      <c r="AC36" s="167">
        <v>60</v>
      </c>
      <c r="AZ36" s="167">
        <v>1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12</v>
      </c>
      <c r="CB36" s="202">
        <v>0</v>
      </c>
      <c r="CZ36" s="167">
        <v>0</v>
      </c>
    </row>
    <row r="37" spans="1:104" x14ac:dyDescent="0.2">
      <c r="A37" s="215"/>
      <c r="B37" s="216" t="s">
        <v>75</v>
      </c>
      <c r="C37" s="217" t="str">
        <f>CONCATENATE(B27," ",C27)</f>
        <v>8 Trubní vedení</v>
      </c>
      <c r="D37" s="218"/>
      <c r="E37" s="219"/>
      <c r="F37" s="220"/>
      <c r="G37" s="221">
        <f>SUM(G27:G36)</f>
        <v>0</v>
      </c>
      <c r="O37" s="195">
        <v>4</v>
      </c>
      <c r="BA37" s="222">
        <f>SUM(BA27:BA36)</f>
        <v>0</v>
      </c>
      <c r="BB37" s="222">
        <f>SUM(BB27:BB36)</f>
        <v>0</v>
      </c>
      <c r="BC37" s="222">
        <f>SUM(BC27:BC36)</f>
        <v>0</v>
      </c>
      <c r="BD37" s="222">
        <f>SUM(BD27:BD36)</f>
        <v>0</v>
      </c>
      <c r="BE37" s="222">
        <f>SUM(BE27:BE36)</f>
        <v>0</v>
      </c>
    </row>
    <row r="38" spans="1:104" x14ac:dyDescent="0.2">
      <c r="A38" s="188" t="s">
        <v>72</v>
      </c>
      <c r="B38" s="189" t="s">
        <v>130</v>
      </c>
      <c r="C38" s="190" t="s">
        <v>131</v>
      </c>
      <c r="D38" s="191"/>
      <c r="E38" s="192"/>
      <c r="F38" s="192"/>
      <c r="G38" s="193"/>
      <c r="H38" s="194"/>
      <c r="I38" s="194"/>
      <c r="O38" s="195">
        <v>1</v>
      </c>
    </row>
    <row r="39" spans="1:104" ht="22.5" x14ac:dyDescent="0.2">
      <c r="A39" s="196">
        <v>17</v>
      </c>
      <c r="B39" s="197" t="s">
        <v>132</v>
      </c>
      <c r="C39" s="198" t="s">
        <v>133</v>
      </c>
      <c r="D39" s="199" t="s">
        <v>94</v>
      </c>
      <c r="E39" s="200">
        <v>10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0</v>
      </c>
      <c r="AC39" s="167">
        <v>0</v>
      </c>
      <c r="AZ39" s="167">
        <v>1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0</v>
      </c>
      <c r="CZ39" s="167">
        <v>0.21675</v>
      </c>
    </row>
    <row r="40" spans="1:104" x14ac:dyDescent="0.2">
      <c r="A40" s="203"/>
      <c r="B40" s="209"/>
      <c r="C40" s="210" t="s">
        <v>134</v>
      </c>
      <c r="D40" s="211"/>
      <c r="E40" s="212">
        <v>10</v>
      </c>
      <c r="F40" s="213"/>
      <c r="G40" s="214"/>
      <c r="M40" s="208">
        <v>10</v>
      </c>
      <c r="O40" s="195"/>
    </row>
    <row r="41" spans="1:104" ht="22.5" x14ac:dyDescent="0.2">
      <c r="A41" s="196">
        <v>18</v>
      </c>
      <c r="B41" s="197" t="s">
        <v>135</v>
      </c>
      <c r="C41" s="198" t="s">
        <v>136</v>
      </c>
      <c r="D41" s="199" t="s">
        <v>94</v>
      </c>
      <c r="E41" s="200">
        <v>16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1</v>
      </c>
      <c r="AC41" s="167">
        <v>1</v>
      </c>
      <c r="AZ41" s="167">
        <v>1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1</v>
      </c>
      <c r="CZ41" s="167">
        <v>0.11359</v>
      </c>
    </row>
    <row r="42" spans="1:104" x14ac:dyDescent="0.2">
      <c r="A42" s="203"/>
      <c r="B42" s="204"/>
      <c r="C42" s="205" t="s">
        <v>137</v>
      </c>
      <c r="D42" s="206"/>
      <c r="E42" s="206"/>
      <c r="F42" s="206"/>
      <c r="G42" s="207"/>
      <c r="L42" s="208" t="s">
        <v>137</v>
      </c>
      <c r="O42" s="195">
        <v>3</v>
      </c>
    </row>
    <row r="43" spans="1:104" x14ac:dyDescent="0.2">
      <c r="A43" s="196">
        <v>19</v>
      </c>
      <c r="B43" s="197" t="s">
        <v>138</v>
      </c>
      <c r="C43" s="198" t="s">
        <v>139</v>
      </c>
      <c r="D43" s="199" t="s">
        <v>94</v>
      </c>
      <c r="E43" s="200">
        <v>12.14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1</v>
      </c>
      <c r="AC43" s="167">
        <v>1</v>
      </c>
      <c r="AZ43" s="167">
        <v>1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</v>
      </c>
      <c r="CB43" s="202">
        <v>1</v>
      </c>
      <c r="CZ43" s="167">
        <v>0</v>
      </c>
    </row>
    <row r="44" spans="1:104" x14ac:dyDescent="0.2">
      <c r="A44" s="203"/>
      <c r="B44" s="209"/>
      <c r="C44" s="210" t="s">
        <v>140</v>
      </c>
      <c r="D44" s="211"/>
      <c r="E44" s="212">
        <v>12.14</v>
      </c>
      <c r="F44" s="213"/>
      <c r="G44" s="214"/>
      <c r="M44" s="208" t="s">
        <v>140</v>
      </c>
      <c r="O44" s="195"/>
    </row>
    <row r="45" spans="1:104" x14ac:dyDescent="0.2">
      <c r="A45" s="196">
        <v>20</v>
      </c>
      <c r="B45" s="197" t="s">
        <v>141</v>
      </c>
      <c r="C45" s="198" t="s">
        <v>142</v>
      </c>
      <c r="D45" s="199" t="s">
        <v>94</v>
      </c>
      <c r="E45" s="200">
        <v>12.14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1</v>
      </c>
      <c r="AC45" s="167">
        <v>1</v>
      </c>
      <c r="AZ45" s="167">
        <v>1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1</v>
      </c>
      <c r="CB45" s="202">
        <v>1</v>
      </c>
      <c r="CZ45" s="167">
        <v>0</v>
      </c>
    </row>
    <row r="46" spans="1:104" x14ac:dyDescent="0.2">
      <c r="A46" s="203"/>
      <c r="B46" s="209"/>
      <c r="C46" s="210" t="s">
        <v>143</v>
      </c>
      <c r="D46" s="211"/>
      <c r="E46" s="212">
        <v>12.14</v>
      </c>
      <c r="F46" s="213"/>
      <c r="G46" s="214"/>
      <c r="M46" s="208" t="s">
        <v>143</v>
      </c>
      <c r="O46" s="195"/>
    </row>
    <row r="47" spans="1:104" x14ac:dyDescent="0.2">
      <c r="A47" s="215"/>
      <c r="B47" s="216" t="s">
        <v>75</v>
      </c>
      <c r="C47" s="217" t="str">
        <f>CONCATENATE(B38," ",C38)</f>
        <v>91 Doplňující práce na komunikaci</v>
      </c>
      <c r="D47" s="218"/>
      <c r="E47" s="219"/>
      <c r="F47" s="220"/>
      <c r="G47" s="221">
        <f>SUM(G38:G46)</f>
        <v>0</v>
      </c>
      <c r="O47" s="195">
        <v>4</v>
      </c>
      <c r="BA47" s="222">
        <f>SUM(BA38:BA46)</f>
        <v>0</v>
      </c>
      <c r="BB47" s="222">
        <f>SUM(BB38:BB46)</f>
        <v>0</v>
      </c>
      <c r="BC47" s="222">
        <f>SUM(BC38:BC46)</f>
        <v>0</v>
      </c>
      <c r="BD47" s="222">
        <f>SUM(BD38:BD46)</f>
        <v>0</v>
      </c>
      <c r="BE47" s="222">
        <f>SUM(BE38:BE46)</f>
        <v>0</v>
      </c>
    </row>
    <row r="48" spans="1:104" x14ac:dyDescent="0.2">
      <c r="A48" s="188" t="s">
        <v>72</v>
      </c>
      <c r="B48" s="189" t="s">
        <v>144</v>
      </c>
      <c r="C48" s="190" t="s">
        <v>145</v>
      </c>
      <c r="D48" s="191"/>
      <c r="E48" s="192"/>
      <c r="F48" s="192"/>
      <c r="G48" s="193"/>
      <c r="H48" s="194"/>
      <c r="I48" s="194"/>
      <c r="O48" s="195">
        <v>1</v>
      </c>
    </row>
    <row r="49" spans="1:104" x14ac:dyDescent="0.2">
      <c r="A49" s="196">
        <v>21</v>
      </c>
      <c r="B49" s="197" t="s">
        <v>146</v>
      </c>
      <c r="C49" s="198" t="s">
        <v>147</v>
      </c>
      <c r="D49" s="199" t="s">
        <v>148</v>
      </c>
      <c r="E49" s="200">
        <v>15.79894</v>
      </c>
      <c r="F49" s="200">
        <v>0</v>
      </c>
      <c r="G49" s="201">
        <f>E49*F49</f>
        <v>0</v>
      </c>
      <c r="O49" s="195">
        <v>2</v>
      </c>
      <c r="AA49" s="167">
        <v>7</v>
      </c>
      <c r="AB49" s="167">
        <v>1</v>
      </c>
      <c r="AC49" s="167">
        <v>2</v>
      </c>
      <c r="AZ49" s="167">
        <v>1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7</v>
      </c>
      <c r="CB49" s="202">
        <v>1</v>
      </c>
      <c r="CZ49" s="167">
        <v>0</v>
      </c>
    </row>
    <row r="50" spans="1:104" x14ac:dyDescent="0.2">
      <c r="A50" s="215"/>
      <c r="B50" s="216" t="s">
        <v>75</v>
      </c>
      <c r="C50" s="217" t="str">
        <f>CONCATENATE(B48," ",C48)</f>
        <v>99 Staveništní přesun hmot</v>
      </c>
      <c r="D50" s="218"/>
      <c r="E50" s="219"/>
      <c r="F50" s="220"/>
      <c r="G50" s="221">
        <f>SUM(G48:G49)</f>
        <v>0</v>
      </c>
      <c r="O50" s="195">
        <v>4</v>
      </c>
      <c r="BA50" s="222">
        <f>SUM(BA48:BA49)</f>
        <v>0</v>
      </c>
      <c r="BB50" s="222">
        <f>SUM(BB48:BB49)</f>
        <v>0</v>
      </c>
      <c r="BC50" s="222">
        <f>SUM(BC48:BC49)</f>
        <v>0</v>
      </c>
      <c r="BD50" s="222">
        <f>SUM(BD48:BD49)</f>
        <v>0</v>
      </c>
      <c r="BE50" s="222">
        <f>SUM(BE48:BE49)</f>
        <v>0</v>
      </c>
    </row>
    <row r="51" spans="1:104" x14ac:dyDescent="0.2">
      <c r="A51" s="188" t="s">
        <v>72</v>
      </c>
      <c r="B51" s="189" t="s">
        <v>149</v>
      </c>
      <c r="C51" s="190" t="s">
        <v>150</v>
      </c>
      <c r="D51" s="191"/>
      <c r="E51" s="192"/>
      <c r="F51" s="192"/>
      <c r="G51" s="193"/>
      <c r="H51" s="194"/>
      <c r="I51" s="194"/>
      <c r="O51" s="195">
        <v>1</v>
      </c>
    </row>
    <row r="52" spans="1:104" x14ac:dyDescent="0.2">
      <c r="A52" s="196">
        <v>22</v>
      </c>
      <c r="B52" s="197" t="s">
        <v>151</v>
      </c>
      <c r="C52" s="198" t="s">
        <v>152</v>
      </c>
      <c r="D52" s="199" t="s">
        <v>148</v>
      </c>
      <c r="E52" s="200">
        <v>12.22</v>
      </c>
      <c r="F52" s="200">
        <v>0</v>
      </c>
      <c r="G52" s="201">
        <f>E52*F52</f>
        <v>0</v>
      </c>
      <c r="O52" s="195">
        <v>2</v>
      </c>
      <c r="AA52" s="167">
        <v>8</v>
      </c>
      <c r="AB52" s="167">
        <v>0</v>
      </c>
      <c r="AC52" s="167">
        <v>3</v>
      </c>
      <c r="AZ52" s="167">
        <v>1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8</v>
      </c>
      <c r="CB52" s="202">
        <v>0</v>
      </c>
      <c r="CZ52" s="167">
        <v>0</v>
      </c>
    </row>
    <row r="53" spans="1:104" x14ac:dyDescent="0.2">
      <c r="A53" s="196">
        <v>23</v>
      </c>
      <c r="B53" s="197" t="s">
        <v>153</v>
      </c>
      <c r="C53" s="198" t="s">
        <v>154</v>
      </c>
      <c r="D53" s="199" t="s">
        <v>148</v>
      </c>
      <c r="E53" s="200">
        <v>232.18</v>
      </c>
      <c r="F53" s="200">
        <v>0</v>
      </c>
      <c r="G53" s="201">
        <f>E53*F53</f>
        <v>0</v>
      </c>
      <c r="O53" s="195">
        <v>2</v>
      </c>
      <c r="AA53" s="167">
        <v>8</v>
      </c>
      <c r="AB53" s="167">
        <v>0</v>
      </c>
      <c r="AC53" s="167">
        <v>3</v>
      </c>
      <c r="AZ53" s="167">
        <v>1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8</v>
      </c>
      <c r="CB53" s="202">
        <v>0</v>
      </c>
      <c r="CZ53" s="167">
        <v>0</v>
      </c>
    </row>
    <row r="54" spans="1:104" x14ac:dyDescent="0.2">
      <c r="A54" s="196">
        <v>24</v>
      </c>
      <c r="B54" s="197" t="s">
        <v>155</v>
      </c>
      <c r="C54" s="198" t="s">
        <v>156</v>
      </c>
      <c r="D54" s="199" t="s">
        <v>148</v>
      </c>
      <c r="E54" s="200">
        <v>12.22</v>
      </c>
      <c r="F54" s="200">
        <v>0</v>
      </c>
      <c r="G54" s="201">
        <f>E54*F54</f>
        <v>0</v>
      </c>
      <c r="O54" s="195">
        <v>2</v>
      </c>
      <c r="AA54" s="167">
        <v>8</v>
      </c>
      <c r="AB54" s="167">
        <v>0</v>
      </c>
      <c r="AC54" s="167">
        <v>3</v>
      </c>
      <c r="AZ54" s="167">
        <v>1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8</v>
      </c>
      <c r="CB54" s="202">
        <v>0</v>
      </c>
      <c r="CZ54" s="167">
        <v>0</v>
      </c>
    </row>
    <row r="55" spans="1:104" x14ac:dyDescent="0.2">
      <c r="A55" s="196">
        <v>25</v>
      </c>
      <c r="B55" s="197" t="s">
        <v>157</v>
      </c>
      <c r="C55" s="198" t="s">
        <v>158</v>
      </c>
      <c r="D55" s="199" t="s">
        <v>148</v>
      </c>
      <c r="E55" s="200">
        <v>12.22</v>
      </c>
      <c r="F55" s="200">
        <v>0</v>
      </c>
      <c r="G55" s="201">
        <f>E55*F55</f>
        <v>0</v>
      </c>
      <c r="O55" s="195">
        <v>2</v>
      </c>
      <c r="AA55" s="167">
        <v>8</v>
      </c>
      <c r="AB55" s="167">
        <v>0</v>
      </c>
      <c r="AC55" s="167">
        <v>3</v>
      </c>
      <c r="AZ55" s="167">
        <v>1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8</v>
      </c>
      <c r="CB55" s="202">
        <v>0</v>
      </c>
      <c r="CZ55" s="167">
        <v>0</v>
      </c>
    </row>
    <row r="56" spans="1:104" x14ac:dyDescent="0.2">
      <c r="A56" s="196">
        <v>26</v>
      </c>
      <c r="B56" s="197" t="s">
        <v>159</v>
      </c>
      <c r="C56" s="198" t="s">
        <v>160</v>
      </c>
      <c r="D56" s="199" t="s">
        <v>148</v>
      </c>
      <c r="E56" s="200">
        <v>12.22</v>
      </c>
      <c r="F56" s="200">
        <v>0</v>
      </c>
      <c r="G56" s="201">
        <f>E56*F56</f>
        <v>0</v>
      </c>
      <c r="O56" s="195">
        <v>2</v>
      </c>
      <c r="AA56" s="167">
        <v>8</v>
      </c>
      <c r="AB56" s="167">
        <v>0</v>
      </c>
      <c r="AC56" s="167">
        <v>3</v>
      </c>
      <c r="AZ56" s="167">
        <v>1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8</v>
      </c>
      <c r="CB56" s="202">
        <v>0</v>
      </c>
      <c r="CZ56" s="167">
        <v>0</v>
      </c>
    </row>
    <row r="57" spans="1:104" x14ac:dyDescent="0.2">
      <c r="A57" s="215"/>
      <c r="B57" s="216" t="s">
        <v>75</v>
      </c>
      <c r="C57" s="217" t="str">
        <f>CONCATENATE(B51," ",C51)</f>
        <v>D96 Přesuny suti a vybouraných hmot</v>
      </c>
      <c r="D57" s="218"/>
      <c r="E57" s="219"/>
      <c r="F57" s="220"/>
      <c r="G57" s="221">
        <f>SUM(G51:G56)</f>
        <v>0</v>
      </c>
      <c r="O57" s="195">
        <v>4</v>
      </c>
      <c r="BA57" s="222">
        <f>SUM(BA51:BA56)</f>
        <v>0</v>
      </c>
      <c r="BB57" s="222">
        <f>SUM(BB51:BB56)</f>
        <v>0</v>
      </c>
      <c r="BC57" s="222">
        <f>SUM(BC51:BC56)</f>
        <v>0</v>
      </c>
      <c r="BD57" s="222">
        <f>SUM(BD51:BD56)</f>
        <v>0</v>
      </c>
      <c r="BE57" s="222">
        <f>SUM(BE51:BE56)</f>
        <v>0</v>
      </c>
    </row>
    <row r="58" spans="1:104" x14ac:dyDescent="0.2">
      <c r="E58" s="167"/>
    </row>
    <row r="59" spans="1:104" x14ac:dyDescent="0.2">
      <c r="E59" s="167"/>
    </row>
    <row r="60" spans="1:104" x14ac:dyDescent="0.2">
      <c r="E60" s="167"/>
    </row>
    <row r="61" spans="1:104" x14ac:dyDescent="0.2">
      <c r="E61" s="167"/>
    </row>
    <row r="62" spans="1:104" x14ac:dyDescent="0.2">
      <c r="E62" s="167"/>
    </row>
    <row r="63" spans="1:104" x14ac:dyDescent="0.2">
      <c r="E63" s="167"/>
    </row>
    <row r="64" spans="1:104" x14ac:dyDescent="0.2">
      <c r="E64" s="167"/>
    </row>
    <row r="65" spans="5:5" x14ac:dyDescent="0.2">
      <c r="E65" s="167"/>
    </row>
    <row r="66" spans="5:5" x14ac:dyDescent="0.2">
      <c r="E66" s="167"/>
    </row>
    <row r="67" spans="5:5" x14ac:dyDescent="0.2">
      <c r="E67" s="167"/>
    </row>
    <row r="68" spans="5:5" x14ac:dyDescent="0.2">
      <c r="E68" s="167"/>
    </row>
    <row r="69" spans="5:5" x14ac:dyDescent="0.2">
      <c r="E69" s="167"/>
    </row>
    <row r="70" spans="5:5" x14ac:dyDescent="0.2">
      <c r="E70" s="167"/>
    </row>
    <row r="71" spans="5:5" x14ac:dyDescent="0.2">
      <c r="E71" s="167"/>
    </row>
    <row r="72" spans="5:5" x14ac:dyDescent="0.2">
      <c r="E72" s="167"/>
    </row>
    <row r="73" spans="5:5" x14ac:dyDescent="0.2">
      <c r="E73" s="167"/>
    </row>
    <row r="74" spans="5:5" x14ac:dyDescent="0.2">
      <c r="E74" s="167"/>
    </row>
    <row r="75" spans="5:5" x14ac:dyDescent="0.2">
      <c r="E75" s="167"/>
    </row>
    <row r="76" spans="5:5" x14ac:dyDescent="0.2">
      <c r="E76" s="167"/>
    </row>
    <row r="77" spans="5:5" x14ac:dyDescent="0.2">
      <c r="E77" s="167"/>
    </row>
    <row r="78" spans="5:5" x14ac:dyDescent="0.2">
      <c r="E78" s="167"/>
    </row>
    <row r="79" spans="5:5" x14ac:dyDescent="0.2">
      <c r="E79" s="167"/>
    </row>
    <row r="80" spans="5:5" x14ac:dyDescent="0.2">
      <c r="E80" s="167"/>
    </row>
    <row r="81" spans="1:7" x14ac:dyDescent="0.2">
      <c r="A81" s="223"/>
      <c r="B81" s="223"/>
      <c r="C81" s="223"/>
      <c r="D81" s="223"/>
      <c r="E81" s="223"/>
      <c r="F81" s="223"/>
      <c r="G81" s="223"/>
    </row>
    <row r="82" spans="1:7" x14ac:dyDescent="0.2">
      <c r="A82" s="223"/>
      <c r="B82" s="223"/>
      <c r="C82" s="223"/>
      <c r="D82" s="223"/>
      <c r="E82" s="223"/>
      <c r="F82" s="223"/>
      <c r="G82" s="223"/>
    </row>
    <row r="83" spans="1:7" x14ac:dyDescent="0.2">
      <c r="A83" s="223"/>
      <c r="B83" s="223"/>
      <c r="C83" s="223"/>
      <c r="D83" s="223"/>
      <c r="E83" s="223"/>
      <c r="F83" s="223"/>
      <c r="G83" s="223"/>
    </row>
    <row r="84" spans="1:7" x14ac:dyDescent="0.2">
      <c r="A84" s="223"/>
      <c r="B84" s="223"/>
      <c r="C84" s="223"/>
      <c r="D84" s="223"/>
      <c r="E84" s="223"/>
      <c r="F84" s="223"/>
      <c r="G84" s="223"/>
    </row>
    <row r="85" spans="1:7" x14ac:dyDescent="0.2">
      <c r="E85" s="167"/>
    </row>
    <row r="86" spans="1:7" x14ac:dyDescent="0.2">
      <c r="E86" s="167"/>
    </row>
    <row r="87" spans="1:7" x14ac:dyDescent="0.2">
      <c r="E87" s="167"/>
    </row>
    <row r="88" spans="1:7" x14ac:dyDescent="0.2">
      <c r="E88" s="167"/>
    </row>
    <row r="89" spans="1:7" x14ac:dyDescent="0.2">
      <c r="E89" s="167"/>
    </row>
    <row r="90" spans="1:7" x14ac:dyDescent="0.2">
      <c r="E90" s="167"/>
    </row>
    <row r="91" spans="1:7" x14ac:dyDescent="0.2">
      <c r="E91" s="167"/>
    </row>
    <row r="92" spans="1:7" x14ac:dyDescent="0.2">
      <c r="E92" s="167"/>
    </row>
    <row r="93" spans="1:7" x14ac:dyDescent="0.2">
      <c r="E93" s="167"/>
    </row>
    <row r="94" spans="1:7" x14ac:dyDescent="0.2">
      <c r="E94" s="167"/>
    </row>
    <row r="95" spans="1:7" x14ac:dyDescent="0.2">
      <c r="E95" s="167"/>
    </row>
    <row r="96" spans="1:7" x14ac:dyDescent="0.2">
      <c r="E96" s="167"/>
    </row>
    <row r="97" spans="5:5" x14ac:dyDescent="0.2">
      <c r="E97" s="167"/>
    </row>
    <row r="98" spans="5:5" x14ac:dyDescent="0.2">
      <c r="E98" s="167"/>
    </row>
    <row r="99" spans="5:5" x14ac:dyDescent="0.2">
      <c r="E99" s="167"/>
    </row>
    <row r="100" spans="5:5" x14ac:dyDescent="0.2">
      <c r="E100" s="167"/>
    </row>
    <row r="101" spans="5:5" x14ac:dyDescent="0.2">
      <c r="E101" s="167"/>
    </row>
    <row r="102" spans="5:5" x14ac:dyDescent="0.2">
      <c r="E102" s="167"/>
    </row>
    <row r="103" spans="5:5" x14ac:dyDescent="0.2">
      <c r="E103" s="167"/>
    </row>
    <row r="104" spans="5:5" x14ac:dyDescent="0.2">
      <c r="E104" s="167"/>
    </row>
    <row r="105" spans="5:5" x14ac:dyDescent="0.2">
      <c r="E105" s="167"/>
    </row>
    <row r="106" spans="5:5" x14ac:dyDescent="0.2">
      <c r="E106" s="167"/>
    </row>
    <row r="107" spans="5:5" x14ac:dyDescent="0.2">
      <c r="E107" s="167"/>
    </row>
    <row r="108" spans="5:5" x14ac:dyDescent="0.2">
      <c r="E108" s="167"/>
    </row>
    <row r="109" spans="5:5" x14ac:dyDescent="0.2">
      <c r="E109" s="167"/>
    </row>
    <row r="110" spans="5:5" x14ac:dyDescent="0.2">
      <c r="E110" s="167"/>
    </row>
    <row r="111" spans="5:5" x14ac:dyDescent="0.2">
      <c r="E111" s="167"/>
    </row>
    <row r="112" spans="5:5" x14ac:dyDescent="0.2">
      <c r="E112" s="167"/>
    </row>
    <row r="113" spans="1:7" x14ac:dyDescent="0.2">
      <c r="E113" s="167"/>
    </row>
    <row r="114" spans="1:7" x14ac:dyDescent="0.2">
      <c r="E114" s="167"/>
    </row>
    <row r="115" spans="1:7" x14ac:dyDescent="0.2">
      <c r="E115" s="167"/>
    </row>
    <row r="116" spans="1:7" x14ac:dyDescent="0.2">
      <c r="A116" s="224"/>
      <c r="B116" s="224"/>
    </row>
    <row r="117" spans="1:7" x14ac:dyDescent="0.2">
      <c r="A117" s="223"/>
      <c r="B117" s="223"/>
      <c r="C117" s="226"/>
      <c r="D117" s="226"/>
      <c r="E117" s="227"/>
      <c r="F117" s="226"/>
      <c r="G117" s="228"/>
    </row>
    <row r="118" spans="1:7" x14ac:dyDescent="0.2">
      <c r="A118" s="229"/>
      <c r="B118" s="229"/>
      <c r="C118" s="223"/>
      <c r="D118" s="223"/>
      <c r="E118" s="230"/>
      <c r="F118" s="223"/>
      <c r="G118" s="223"/>
    </row>
    <row r="119" spans="1:7" x14ac:dyDescent="0.2">
      <c r="A119" s="223"/>
      <c r="B119" s="223"/>
      <c r="C119" s="223"/>
      <c r="D119" s="223"/>
      <c r="E119" s="230"/>
      <c r="F119" s="223"/>
      <c r="G119" s="223"/>
    </row>
    <row r="120" spans="1:7" x14ac:dyDescent="0.2">
      <c r="A120" s="223"/>
      <c r="B120" s="223"/>
      <c r="C120" s="223"/>
      <c r="D120" s="223"/>
      <c r="E120" s="230"/>
      <c r="F120" s="223"/>
      <c r="G120" s="223"/>
    </row>
    <row r="121" spans="1:7" x14ac:dyDescent="0.2">
      <c r="A121" s="223"/>
      <c r="B121" s="223"/>
      <c r="C121" s="223"/>
      <c r="D121" s="223"/>
      <c r="E121" s="230"/>
      <c r="F121" s="223"/>
      <c r="G121" s="223"/>
    </row>
    <row r="122" spans="1:7" x14ac:dyDescent="0.2">
      <c r="A122" s="223"/>
      <c r="B122" s="223"/>
      <c r="C122" s="223"/>
      <c r="D122" s="223"/>
      <c r="E122" s="230"/>
      <c r="F122" s="223"/>
      <c r="G122" s="223"/>
    </row>
    <row r="123" spans="1:7" x14ac:dyDescent="0.2">
      <c r="A123" s="223"/>
      <c r="B123" s="223"/>
      <c r="C123" s="223"/>
      <c r="D123" s="223"/>
      <c r="E123" s="230"/>
      <c r="F123" s="223"/>
      <c r="G123" s="223"/>
    </row>
    <row r="124" spans="1:7" x14ac:dyDescent="0.2">
      <c r="A124" s="223"/>
      <c r="B124" s="223"/>
      <c r="C124" s="223"/>
      <c r="D124" s="223"/>
      <c r="E124" s="230"/>
      <c r="F124" s="223"/>
      <c r="G124" s="223"/>
    </row>
    <row r="125" spans="1:7" x14ac:dyDescent="0.2">
      <c r="A125" s="223"/>
      <c r="B125" s="223"/>
      <c r="C125" s="223"/>
      <c r="D125" s="223"/>
      <c r="E125" s="230"/>
      <c r="F125" s="223"/>
      <c r="G125" s="223"/>
    </row>
    <row r="126" spans="1:7" x14ac:dyDescent="0.2">
      <c r="A126" s="223"/>
      <c r="B126" s="223"/>
      <c r="C126" s="223"/>
      <c r="D126" s="223"/>
      <c r="E126" s="230"/>
      <c r="F126" s="223"/>
      <c r="G126" s="223"/>
    </row>
    <row r="127" spans="1:7" x14ac:dyDescent="0.2">
      <c r="A127" s="223"/>
      <c r="B127" s="223"/>
      <c r="C127" s="223"/>
      <c r="D127" s="223"/>
      <c r="E127" s="230"/>
      <c r="F127" s="223"/>
      <c r="G127" s="223"/>
    </row>
    <row r="128" spans="1:7" x14ac:dyDescent="0.2">
      <c r="A128" s="223"/>
      <c r="B128" s="223"/>
      <c r="C128" s="223"/>
      <c r="D128" s="223"/>
      <c r="E128" s="230"/>
      <c r="F128" s="223"/>
      <c r="G128" s="223"/>
    </row>
    <row r="129" spans="1:7" x14ac:dyDescent="0.2">
      <c r="A129" s="223"/>
      <c r="B129" s="223"/>
      <c r="C129" s="223"/>
      <c r="D129" s="223"/>
      <c r="E129" s="230"/>
      <c r="F129" s="223"/>
      <c r="G129" s="223"/>
    </row>
    <row r="130" spans="1:7" x14ac:dyDescent="0.2">
      <c r="A130" s="223"/>
      <c r="B130" s="223"/>
      <c r="C130" s="223"/>
      <c r="D130" s="223"/>
      <c r="E130" s="230"/>
      <c r="F130" s="223"/>
      <c r="G130" s="223"/>
    </row>
  </sheetData>
  <mergeCells count="15">
    <mergeCell ref="C40:D40"/>
    <mergeCell ref="C42:G42"/>
    <mergeCell ref="C44:D44"/>
    <mergeCell ref="C46:D46"/>
    <mergeCell ref="C30:G30"/>
    <mergeCell ref="C31:G31"/>
    <mergeCell ref="C33:G33"/>
    <mergeCell ref="C34:G34"/>
    <mergeCell ref="C15:D15"/>
    <mergeCell ref="C24:G24"/>
    <mergeCell ref="C25:D25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</dc:creator>
  <cp:lastModifiedBy>Jana</cp:lastModifiedBy>
  <dcterms:created xsi:type="dcterms:W3CDTF">2019-01-28T12:19:21Z</dcterms:created>
  <dcterms:modified xsi:type="dcterms:W3CDTF">2019-01-28T12:20:07Z</dcterms:modified>
</cp:coreProperties>
</file>