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heckCompatibility="1" defaultThemeVersion="124226"/>
  <bookViews>
    <workbookView xWindow="-105" yWindow="-105" windowWidth="22228" windowHeight="12580"/>
  </bookViews>
  <sheets>
    <sheet name="Rekapitulace" sheetId="16" r:id="rId1"/>
    <sheet name="JU 1" sheetId="8" r:id="rId2"/>
    <sheet name="JU 2" sheetId="17" r:id="rId3"/>
    <sheet name="JU 3" sheetId="18" r:id="rId4"/>
    <sheet name="informatika" sheetId="13" r:id="rId5"/>
    <sheet name="přírodopis" sheetId="7" r:id="rId6"/>
    <sheet name="Fyzika+chemie" sheetId="6" r:id="rId7"/>
    <sheet name="kabinet FY CH" sheetId="14" r:id="rId8"/>
    <sheet name="kabinet velký" sheetId="15" r:id="rId9"/>
  </sheets>
  <definedNames>
    <definedName name="_xlnm.Print_Area" localSheetId="6">'Fyzika+chemie'!$B$1:$F$37</definedName>
    <definedName name="_xlnm.Print_Area" localSheetId="4">informatika!$B$1:$F$32</definedName>
    <definedName name="_xlnm.Print_Area" localSheetId="1">'JU 1'!$A$1:$F$38</definedName>
    <definedName name="_xlnm.Print_Area" localSheetId="2">'JU 2'!$A$1:$F$38</definedName>
    <definedName name="_xlnm.Print_Area" localSheetId="3">'JU 3'!$A$1:$F$37</definedName>
    <definedName name="_xlnm.Print_Area" localSheetId="5">přírodopis!$B$1:$F$35</definedName>
  </definedName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3" i="16"/>
  <c r="F19" i="15"/>
  <c r="B12" i="16"/>
  <c r="F13" i="15"/>
  <c r="B11" i="16"/>
  <c r="F26" i="6"/>
  <c r="F27"/>
  <c r="F25"/>
  <c r="B10" i="16"/>
  <c r="B9"/>
  <c r="B8"/>
  <c r="F29" i="18"/>
  <c r="F28"/>
  <c r="F27"/>
  <c r="F23"/>
  <c r="F22"/>
  <c r="F24" s="1"/>
  <c r="F18"/>
  <c r="F17"/>
  <c r="F16"/>
  <c r="F15"/>
  <c r="F11"/>
  <c r="F10"/>
  <c r="F9"/>
  <c r="F8"/>
  <c r="F7"/>
  <c r="F6"/>
  <c r="B7" i="16"/>
  <c r="F24" i="17"/>
  <c r="F23"/>
  <c r="F30"/>
  <c r="F29"/>
  <c r="F28"/>
  <c r="F22"/>
  <c r="F18"/>
  <c r="F17"/>
  <c r="F16"/>
  <c r="F15"/>
  <c r="F11"/>
  <c r="F10"/>
  <c r="F9"/>
  <c r="F8"/>
  <c r="F7"/>
  <c r="F6"/>
  <c r="B6" i="16"/>
  <c r="F29" i="8"/>
  <c r="F19" i="14"/>
  <c r="F28" i="6"/>
  <c r="F26" i="7"/>
  <c r="F24" i="13"/>
  <c r="F10" i="15"/>
  <c r="F14"/>
  <c r="F12"/>
  <c r="F11"/>
  <c r="F6"/>
  <c r="F7"/>
  <c r="F8"/>
  <c r="F9"/>
  <c r="F18"/>
  <c r="F20"/>
  <c r="F7" i="14"/>
  <c r="F8"/>
  <c r="F9"/>
  <c r="F10"/>
  <c r="F11"/>
  <c r="F12"/>
  <c r="F13"/>
  <c r="F14"/>
  <c r="F18"/>
  <c r="F20"/>
  <c r="F6" i="6"/>
  <c r="F7"/>
  <c r="F8"/>
  <c r="F9"/>
  <c r="F10"/>
  <c r="F11"/>
  <c r="F12"/>
  <c r="F16"/>
  <c r="F17"/>
  <c r="F18"/>
  <c r="F19"/>
  <c r="F20"/>
  <c r="F24"/>
  <c r="F29"/>
  <c r="F6" i="7"/>
  <c r="F7"/>
  <c r="F8"/>
  <c r="F9"/>
  <c r="F13"/>
  <c r="F14"/>
  <c r="F18"/>
  <c r="F19"/>
  <c r="F20"/>
  <c r="F21"/>
  <c r="F25"/>
  <c r="F27"/>
  <c r="F6" i="13"/>
  <c r="F7"/>
  <c r="F11"/>
  <c r="F12"/>
  <c r="F16"/>
  <c r="F17"/>
  <c r="F18"/>
  <c r="F19"/>
  <c r="F23"/>
  <c r="F25"/>
  <c r="F6" i="8"/>
  <c r="F7"/>
  <c r="F8"/>
  <c r="F9"/>
  <c r="F10"/>
  <c r="F11"/>
  <c r="F15"/>
  <c r="F16"/>
  <c r="F17"/>
  <c r="F18"/>
  <c r="F22"/>
  <c r="F23"/>
  <c r="F24"/>
  <c r="F28"/>
  <c r="F30"/>
  <c r="F31" i="17" l="1"/>
  <c r="F19" i="18"/>
  <c r="F8" i="13"/>
  <c r="F19" i="17"/>
  <c r="F12"/>
  <c r="F15" i="7"/>
  <c r="F21" i="15"/>
  <c r="F15"/>
  <c r="F21" i="14"/>
  <c r="F15"/>
  <c r="F30" i="6"/>
  <c r="F21"/>
  <c r="F13"/>
  <c r="F28" i="7"/>
  <c r="F22"/>
  <c r="F10"/>
  <c r="F13" i="13"/>
  <c r="F26"/>
  <c r="F20"/>
  <c r="F30" i="18"/>
  <c r="F12"/>
  <c r="F25" i="17"/>
  <c r="F25" i="8"/>
  <c r="F12"/>
  <c r="F31"/>
  <c r="F19"/>
  <c r="F23" i="14" l="1"/>
  <c r="C12" i="16" s="1"/>
  <c r="F32" i="6"/>
  <c r="C11" i="16" s="1"/>
  <c r="F32" i="18"/>
  <c r="F36" s="1"/>
  <c r="F33" i="17"/>
  <c r="C7" i="16" s="1"/>
  <c r="F23" i="15"/>
  <c r="F30" i="7"/>
  <c r="F34" s="1"/>
  <c r="F28" i="13"/>
  <c r="F33" i="8"/>
  <c r="C6" i="16" s="1"/>
  <c r="F37" i="8" l="1"/>
  <c r="D6" i="16" s="1"/>
  <c r="F27" i="15"/>
  <c r="C13" i="16"/>
  <c r="F27" i="14"/>
  <c r="D12" i="16" s="1"/>
  <c r="F36" i="6"/>
  <c r="F32" i="13"/>
  <c r="C9" i="16"/>
  <c r="C8"/>
  <c r="F37" i="17"/>
  <c r="D7" i="16" s="1"/>
  <c r="F25" i="14"/>
  <c r="C10" i="16"/>
  <c r="F32" i="7"/>
  <c r="D10" i="16"/>
  <c r="F34" i="18"/>
  <c r="D8" i="16"/>
  <c r="F35" i="8" l="1"/>
  <c r="F25" i="15"/>
  <c r="D13" i="16"/>
  <c r="D11"/>
  <c r="F34" i="6"/>
  <c r="F30" i="13"/>
  <c r="D9" i="16"/>
  <c r="C14"/>
  <c r="D16" s="1"/>
  <c r="D20" s="1"/>
  <c r="D18" s="1"/>
  <c r="F35" i="17"/>
  <c r="D14" i="16" l="1"/>
</calcChain>
</file>

<file path=xl/sharedStrings.xml><?xml version="1.0" encoding="utf-8"?>
<sst xmlns="http://schemas.openxmlformats.org/spreadsheetml/2006/main" count="346" uniqueCount="124">
  <si>
    <t>Položka</t>
  </si>
  <si>
    <t>ks</t>
  </si>
  <si>
    <t xml:space="preserve">celkem </t>
  </si>
  <si>
    <t>katedra multimediální, přístrojová</t>
  </si>
  <si>
    <t>Cena celkem vč. DPH</t>
  </si>
  <si>
    <t>Učitelské pracoviště</t>
  </si>
  <si>
    <t>Žákovské pracoviště</t>
  </si>
  <si>
    <t>učitelská židle - čalouněná</t>
  </si>
  <si>
    <t>Celkem</t>
  </si>
  <si>
    <t>žákovká židle</t>
  </si>
  <si>
    <t>Instalace</t>
  </si>
  <si>
    <t>celkové sestavení  a montáž učebny (nábytek, vestavby)</t>
  </si>
  <si>
    <t>celková doprava</t>
  </si>
  <si>
    <t>zdroj NN 0-24V,plynulá regulace střídavého i stejnosměrného napětí, digitální displej,výstup pro učitele 6V a 12V/6A, výkon 10A, přepínač AC/DC na ovládacím panelu zdroje, výstupy pro připojení NN panelů na žákovských pracovištích, všechny napěťové vstupy jsou chráněny proti přetížení a zkratu</t>
  </si>
  <si>
    <t xml:space="preserve">regulovatelný zdroj nízkonapěťový s plyn. regulací </t>
  </si>
  <si>
    <t>Skříňová sestava</t>
  </si>
  <si>
    <t>stolek pro regulovatelné školní zdroje</t>
  </si>
  <si>
    <t xml:space="preserve">mycí stůl s keramickým dřezem a baterií </t>
  </si>
  <si>
    <t xml:space="preserve">demonstrační stůl </t>
  </si>
  <si>
    <r>
      <rPr>
        <b/>
        <sz val="8"/>
        <rFont val="Verdana"/>
        <family val="2"/>
        <charset val="238"/>
      </rPr>
      <t xml:space="preserve">Konstrukce: </t>
    </r>
    <r>
      <rPr>
        <sz val="8"/>
        <rFont val="Verdana"/>
        <family val="2"/>
        <charset val="238"/>
      </rPr>
      <t>z kombinovaného rámu z ohýbaného plochooválu min. 20x38mm s tvarovanou 11-ti vrstvou skořepinou s částečným čalouněním sedáku a opěráku. Fixace pomocí přítlačné desky formou skrytých závrtných šroubů. Nohy opatřené plastovým návlekem a plastová kolébka s možností vložení teflonového nebo filcového kluzáku.</t>
    </r>
  </si>
  <si>
    <r>
      <rPr>
        <b/>
        <sz val="8"/>
        <rFont val="Verdana"/>
        <family val="2"/>
        <charset val="238"/>
      </rPr>
      <t>Konstrukce:</t>
    </r>
    <r>
      <rPr>
        <sz val="8"/>
        <rFont val="Verdana"/>
        <family val="2"/>
        <charset val="238"/>
      </rPr>
      <t xml:space="preserve"> kovová konstrukce-plochooválný profil, p.ú. vypalovací barvou, dřevěný sedák a opěrák, plastové kluzáky s možností vložení filcové nebo teflonové vložky</t>
    </r>
  </si>
  <si>
    <t>Jazyková laboratoř požadovanými funkcemi- individuální odposlech zadaného žáka, identifikace odposlechu, univerzální vstup externího audia, audiodabing externího vstupu, dělení žáků do dvou skupin, možnost připojení do jiné učebny-přenosnost ovládacího pultu, možnost párování studentů nezávisle v každé polovině učebny s identifikací spojení přímo na monitoru barevnými spojovacími čarami s identifikací spojení párů v seznamu žáků, jmenný seznam studentů všech tříd, všechny funkce nutno zobrazit na monitoru učitele s reálným uspořádáním dispozice učebny. Oslovení všech studentů přes mikrofon.</t>
  </si>
  <si>
    <t>Sluchátka s vysokou mechanickou odolností (případ rozsednutí, pádu, zkroucení mikrofonního držáku), dynamický mikrofon, velké náušníky pro izolovaný odposlech.</t>
  </si>
  <si>
    <t>prodlužovací kabel vinutý</t>
  </si>
  <si>
    <t>Nahrávací software pro záznam zvukových a hlasových projevů studentů s možností okamžité přehrávky, vlastní grafický výstup s okamžitým ovládáním z plochy, ovládání všech funkcí ovládacího pultu, kompatibilní s jazykovou laboratoří</t>
  </si>
  <si>
    <t xml:space="preserve">dvoulavice speciální </t>
  </si>
  <si>
    <t>Sluchátka  s vysokou mechanickou odolností (případ rozsednutí, pádu, zkroucení mikrofonního držáku), dynamický mikrofon, velké náušníky pro izolovaný odposlech, individuální regulace hlasitosti digitálním zesilovačem ovládaným dvěma tlačítky na vnějším krytu sluchátka.</t>
  </si>
  <si>
    <t>žákovská židle</t>
  </si>
  <si>
    <t>skříň čtyřdvéřová uzavřená, s policemi</t>
  </si>
  <si>
    <t>skříň otevřená s policemi</t>
  </si>
  <si>
    <t>skříň vysoká prosklená</t>
  </si>
  <si>
    <t>skříň nízká, uzavřená, policová</t>
  </si>
  <si>
    <t>nástěnka</t>
  </si>
  <si>
    <t>Židle tvořená plastovou skořepinou se závrtnými maticemi, fixovanou k 5-ti paprskovému kříži se zvedacím mechanismem pomocí plynového pístu. Volitelně na kolečkách nebo na kluzácích. Plastová skořepina vyrobena z výlisku PP s výztužnými žebry a průhmatem pro snadnou manipulaci, povrchová úprava odolná proti UV záření.</t>
  </si>
  <si>
    <t>židle učitelská - otočná na plynovém pístu, plastová</t>
  </si>
  <si>
    <t>židle žákovská - otočná na plynovém pístu, plastová</t>
  </si>
  <si>
    <t>skříň vysoká, uzavřená s policemi</t>
  </si>
  <si>
    <t>skříň nízká, otevřená, policová</t>
  </si>
  <si>
    <t>stůl celodřevěný, pevný zásuvkový kontejner s centrálním zámkem</t>
  </si>
  <si>
    <t>skříň vysoká, šatní</t>
  </si>
  <si>
    <t>skříň malá zásuvková, úzká</t>
  </si>
  <si>
    <t>kancelářská židle</t>
  </si>
  <si>
    <t>Kancelářská židle s vyšším a ergonomickým opěrákem, mechanika e-synchro, vel. 43-53cm, s područkami</t>
  </si>
  <si>
    <t>Jazyková učebna 1</t>
  </si>
  <si>
    <t>Jazyková učebna 2</t>
  </si>
  <si>
    <t>Jazyková učebna 3</t>
  </si>
  <si>
    <t>DPH 21%</t>
  </si>
  <si>
    <t xml:space="preserve">jazyková laboratoř s párováním </t>
  </si>
  <si>
    <t>sluchátka učitelská</t>
  </si>
  <si>
    <t>nahrávací software</t>
  </si>
  <si>
    <t>sluchátka žákovská</t>
  </si>
  <si>
    <t>sluchátka s ovládáním hlasitosti</t>
  </si>
  <si>
    <t>délka min. 2m</t>
  </si>
  <si>
    <r>
      <rPr>
        <b/>
        <sz val="8"/>
        <rFont val="Verdana"/>
        <family val="2"/>
        <charset val="238"/>
      </rPr>
      <t>90x60cm</t>
    </r>
    <r>
      <rPr>
        <sz val="8"/>
        <rFont val="Verdana"/>
        <family val="2"/>
        <charset val="238"/>
      </rPr>
      <t>, korková nástěnka, rám z hliníkového profilu, zavěšení na stěnu</t>
    </r>
  </si>
  <si>
    <r>
      <rPr>
        <b/>
        <sz val="8"/>
        <rFont val="Verdana"/>
        <family val="2"/>
        <charset val="238"/>
      </rPr>
      <t>120x150cm</t>
    </r>
    <r>
      <rPr>
        <sz val="8"/>
        <rFont val="Verdana"/>
        <family val="2"/>
        <charset val="238"/>
      </rPr>
      <t>, korková nástěnka, rám z hliníkového profilu, zavěšení na stěnu</t>
    </r>
  </si>
  <si>
    <t>digestoř laboratorní celoprosklená</t>
  </si>
  <si>
    <t>laboratorní pracoviště zadní stěna</t>
  </si>
  <si>
    <t>laboratorní pracoviště levá část stěny</t>
  </si>
  <si>
    <t xml:space="preserve">stůl odkládací </t>
  </si>
  <si>
    <t>skříň na chemikálie</t>
  </si>
  <si>
    <t>mycí stůl s keramickým dřezem a baterií - volně stojící</t>
  </si>
  <si>
    <t xml:space="preserve">žákovská lavice </t>
  </si>
  <si>
    <t xml:space="preserve">PC stůl </t>
  </si>
  <si>
    <t>žákovská trojlavice s odklopem pro NN panel a 230V</t>
  </si>
  <si>
    <t>regál uzavřený</t>
  </si>
  <si>
    <r>
      <rPr>
        <b/>
        <sz val="8"/>
        <rFont val="Verdana"/>
        <family val="2"/>
        <charset val="238"/>
      </rPr>
      <t>120x76x50cm (š x v x h),</t>
    </r>
    <r>
      <rPr>
        <sz val="8"/>
        <rFont val="Verdana"/>
        <family val="2"/>
        <charset val="238"/>
      </rPr>
      <t xml:space="preserve">
Materiál: korpus laminovaná třísková deska, PUR hrana, pracovní deska o síle min. 25 mm s průchodkou o min. Ø 60 mm, zavětrování z perforovaného plechu s otvory min. 7 x 7 mm pro lepší cirkulaci vzduchu, háčky na pověšení sluchátek, vestavěné kanály pro vedení kabeláže. Kovové prvky budou ošetřeny vypalovací barvou dle RAL vzorníku.
</t>
    </r>
  </si>
  <si>
    <r>
      <rPr>
        <b/>
        <sz val="8"/>
        <rFont val="Verdana"/>
        <family val="2"/>
        <charset val="238"/>
      </rPr>
      <t>90x180x43cm (š x v x h),</t>
    </r>
    <r>
      <rPr>
        <sz val="8"/>
        <rFont val="Verdana"/>
        <family val="2"/>
        <charset val="238"/>
      </rPr>
      <t xml:space="preserve">
Konstrukce: LTD min. 18mm, lepená konstrukce, ABS hrany. Celá konstrukce je zpevněna kovovým profilem 40x20mm v horní, prostřední a spodní části. 4x rektifikační šrouby.
Horní část: plná dvířka s úchytkami a zámkem, 2x stavitelná police
Dolní část: plná dvířka s úchytkami a zámkem, 2x stavitelná police</t>
    </r>
  </si>
  <si>
    <r>
      <rPr>
        <b/>
        <sz val="8"/>
        <rFont val="Verdana"/>
        <family val="2"/>
        <charset val="238"/>
      </rPr>
      <t>45x180x43cm (š x v x h),</t>
    </r>
    <r>
      <rPr>
        <sz val="8"/>
        <rFont val="Verdana"/>
        <family val="2"/>
        <charset val="238"/>
      </rPr>
      <t xml:space="preserve">
Konstrukce: LTD min. 18mm, lepená konstrukce, ABS hrany. Celá konstrukce je zpevněna kovovým profilem 40x20mm v horní, prostřední a spodní části. 4x rektifikační šrouby.
Horní část: 2x stavitelná police
Dolní část: 2x stavitelná police</t>
    </r>
  </si>
  <si>
    <r>
      <rPr>
        <b/>
        <sz val="8"/>
        <rFont val="Verdana"/>
        <family val="2"/>
        <charset val="238"/>
      </rPr>
      <t>90x180x43cm (š x v x h),</t>
    </r>
    <r>
      <rPr>
        <sz val="8"/>
        <rFont val="Verdana"/>
        <family val="2"/>
        <charset val="238"/>
      </rPr>
      <t xml:space="preserve">
Konstrukce: LTD min. 18mm, lepená konstrukce, ABS hrany. Celá konstrukce je zpevněna kovovým profilem 40x20mm v horní, prostřední a spodní části. 4x rektifikační šrouby.
Horní část: skleněná dvířka s úchytkami a zámkem, 2x stavitelná police
Dolní část: plná dvířka s úchytkami a zámkem, 2x stavitelná police</t>
    </r>
  </si>
  <si>
    <r>
      <rPr>
        <b/>
        <sz val="8"/>
        <rFont val="Verdana"/>
        <family val="2"/>
        <charset val="238"/>
      </rPr>
      <t>160x76x60cm (š x v x h),
Pracovní deska:</t>
    </r>
    <r>
      <rPr>
        <sz val="8"/>
        <rFont val="Verdana"/>
        <family val="2"/>
        <charset val="238"/>
      </rPr>
      <t xml:space="preserve"> 25mm s </t>
    </r>
    <r>
      <rPr>
        <sz val="8"/>
        <color indexed="8"/>
        <rFont val="Verdana"/>
        <family val="2"/>
        <charset val="238"/>
      </rPr>
      <t>PUR hranou. V praco</t>
    </r>
    <r>
      <rPr>
        <sz val="8"/>
        <rFont val="Verdana"/>
        <family val="2"/>
        <charset val="238"/>
      </rPr>
      <t xml:space="preserve">vní desce stolu bude průchodka průměru 70mm pro kabeláž pro monitor. 
</t>
    </r>
    <r>
      <rPr>
        <b/>
        <sz val="8"/>
        <rFont val="Verdana"/>
        <family val="2"/>
        <charset val="238"/>
      </rPr>
      <t>Konstrukce:</t>
    </r>
    <r>
      <rPr>
        <sz val="8"/>
        <rFont val="Verdana"/>
        <family val="2"/>
        <charset val="238"/>
      </rPr>
      <t xml:space="preserve"> z LTD 18mm, dvojitá záda pro vedení veškeré kabeláže, zavětrování z LTD 18mm vyvýšené o min. 24cm nad pracovní plochu. Pojezd pro klávesnici pod pracovní deskou. 
</t>
    </r>
    <r>
      <rPr>
        <b/>
        <sz val="8"/>
        <rFont val="Verdana"/>
        <family val="2"/>
        <charset val="238"/>
      </rPr>
      <t>PC box:</t>
    </r>
    <r>
      <rPr>
        <sz val="8"/>
        <rFont val="Verdana"/>
        <family val="2"/>
        <charset val="238"/>
      </rPr>
      <t xml:space="preserve"> šíře 30cm, ve spodní části jekl 40x20mm, v horní části PC boxu stavitelná police, v zadní části PC boxu zavětrování z perforovaného plechu s otvory min. 7 x 7 mm pro lepší cirkulaci vzduchu
</t>
    </r>
    <r>
      <rPr>
        <b/>
        <sz val="8"/>
        <rFont val="Verdana"/>
        <family val="2"/>
        <charset val="238"/>
      </rPr>
      <t>Roletová skříňka pro AV techniku:</t>
    </r>
    <r>
      <rPr>
        <sz val="8"/>
        <rFont val="Verdana"/>
        <family val="2"/>
        <charset val="238"/>
      </rPr>
      <t xml:space="preserve"> šíře 60cm, ve spodní části jekl 40x20mm, 2x stavitelné police, horizontální roletová dvířka se zámkem.
Kovové prvky budou upraveny vypalovací barvou RAL dle výběru. </t>
    </r>
  </si>
  <si>
    <r>
      <rPr>
        <b/>
        <sz val="8"/>
        <rFont val="Verdana"/>
        <family val="2"/>
        <charset val="238"/>
      </rPr>
      <t>90x76x60cm (š x v x h),</t>
    </r>
    <r>
      <rPr>
        <sz val="8"/>
        <rFont val="Verdana"/>
        <family val="2"/>
        <charset val="238"/>
      </rPr>
      <t xml:space="preserve">
Materiál: korpus laminovaná třísková deska, ABS hrany, pracovní deska o síle min. 25mm s průchodkou o min. Ø 60 mm, zavětrování z perforovaného plechu s otvory min. 7 x 7 mm pro lepší cirkulaci vzduchu, zavětrování z LTD 18mm vyvýšené o min. 24cm nad pracovní plochu po celé délce stolu, vestavěné kanály pro vedení kabeláže.
Kovové prvky budou ošetřeny vypalovací barvou dle RAL vzorníku.</t>
    </r>
  </si>
  <si>
    <r>
      <rPr>
        <b/>
        <sz val="8"/>
        <rFont val="Verdana"/>
        <family val="2"/>
        <charset val="238"/>
      </rPr>
      <t>90x180x43cm (š x v x h),</t>
    </r>
    <r>
      <rPr>
        <sz val="8"/>
        <rFont val="Verdana"/>
        <family val="2"/>
        <charset val="238"/>
      </rPr>
      <t xml:space="preserve">
Konstrukce: LTD min. 18mm, lepená konstrukce, ABS hrany. Celá konstrukce je zpevněna kovovým profilem 40x20mm v horní a spodní části. 4x rektifikační šrouby.
Plné dveře s úchytkami a zámkem, 5x police, z toho minimálně 4x stavitelná </t>
    </r>
  </si>
  <si>
    <r>
      <rPr>
        <b/>
        <sz val="8"/>
        <rFont val="Verdana"/>
        <family val="2"/>
        <charset val="238"/>
      </rPr>
      <t>80x90x60cm (š x v x h),</t>
    </r>
    <r>
      <rPr>
        <sz val="8"/>
        <rFont val="Verdana"/>
        <family val="2"/>
        <charset val="238"/>
      </rPr>
      <t xml:space="preserve">
</t>
    </r>
    <r>
      <rPr>
        <b/>
        <sz val="8"/>
        <rFont val="Verdana"/>
        <family val="2"/>
        <charset val="238"/>
      </rPr>
      <t>Pracovní deska:</t>
    </r>
    <r>
      <rPr>
        <sz val="8"/>
        <rFont val="Verdana"/>
        <family val="2"/>
        <charset val="238"/>
      </rPr>
      <t xml:space="preserve"> pracovní deska z konglomerovaného kamene o síle min. 20mm
</t>
    </r>
    <r>
      <rPr>
        <b/>
        <sz val="8"/>
        <rFont val="Verdana"/>
        <family val="2"/>
        <charset val="238"/>
      </rPr>
      <t>Konstrukce:</t>
    </r>
    <r>
      <rPr>
        <sz val="8"/>
        <rFont val="Verdana"/>
        <family val="2"/>
        <charset val="238"/>
      </rPr>
      <t xml:space="preserve"> korpus LTD 18mm buk
1x skříňka se stavitelnou policí zpevněna jeklem 40x20mm ve spodní části, pevná lepená konstrukce. 
Kovové prvky budou upraveny vypalovací barvou RAL dle výběru.</t>
    </r>
  </si>
  <si>
    <r>
      <rPr>
        <b/>
        <sz val="8"/>
        <rFont val="Verdana"/>
        <family val="2"/>
        <charset val="238"/>
      </rPr>
      <t>160x76x60cm (š x v x h),
Pracovní deska:</t>
    </r>
    <r>
      <rPr>
        <sz val="8"/>
        <rFont val="Verdana"/>
        <family val="2"/>
        <charset val="238"/>
      </rPr>
      <t xml:space="preserve"> 25mm s </t>
    </r>
    <r>
      <rPr>
        <sz val="8"/>
        <color indexed="8"/>
        <rFont val="Verdana"/>
        <family val="2"/>
        <charset val="238"/>
      </rPr>
      <t>PUR hranou. V praco</t>
    </r>
    <r>
      <rPr>
        <sz val="8"/>
        <rFont val="Verdana"/>
        <family val="2"/>
        <charset val="238"/>
      </rPr>
      <t xml:space="preserve">vní desce stolu bude průchodka průměru 70mm pro kabeláž pro monitor. 
</t>
    </r>
    <r>
      <rPr>
        <b/>
        <sz val="8"/>
        <rFont val="Verdana"/>
        <family val="2"/>
        <charset val="238"/>
      </rPr>
      <t>Konstrukce:</t>
    </r>
    <r>
      <rPr>
        <sz val="8"/>
        <rFont val="Verdana"/>
        <family val="2"/>
        <charset val="238"/>
      </rPr>
      <t xml:space="preserve"> z LTD 18mm, dvojitá záda pro vedení veškeré kabeláže. Pojezd pro klávesnici pod pracovní deskou.
</t>
    </r>
    <r>
      <rPr>
        <b/>
        <sz val="8"/>
        <rFont val="Verdana"/>
        <family val="2"/>
        <charset val="238"/>
      </rPr>
      <t>PC box:</t>
    </r>
    <r>
      <rPr>
        <sz val="8"/>
        <rFont val="Verdana"/>
        <family val="2"/>
        <charset val="238"/>
      </rPr>
      <t xml:space="preserve"> šíře 30cm, ve spodní části jekl 40x20mm, v horní části PC boxu stavitelná police, v zadní části PC boxu odvětrování perforovaným plechem (velikost otvoru min.7mm max.10mm). 
</t>
    </r>
    <r>
      <rPr>
        <b/>
        <sz val="8"/>
        <rFont val="Verdana"/>
        <family val="2"/>
        <charset val="238"/>
      </rPr>
      <t>Roletová skříňka pro AV techniku:</t>
    </r>
    <r>
      <rPr>
        <sz val="8"/>
        <rFont val="Verdana"/>
        <family val="2"/>
        <charset val="238"/>
      </rPr>
      <t xml:space="preserve"> šíře 60cm, ve spodní části jekl 40x20mm, 2x stavitelné police, horizontální roletová dvířka se zámkem.
Kovové prvky budou upraveny vypalovací barvou RAL dle výběru. </t>
    </r>
  </si>
  <si>
    <r>
      <rPr>
        <b/>
        <sz val="8"/>
        <rFont val="Verdana"/>
        <family val="2"/>
        <charset val="238"/>
      </rPr>
      <t xml:space="preserve">min. 60x90x60cm (š x v x h), 
Pracovní deska: </t>
    </r>
    <r>
      <rPr>
        <sz val="8"/>
        <rFont val="Verdana"/>
        <family val="2"/>
        <charset val="238"/>
      </rPr>
      <t xml:space="preserve">pracovní deska z konglomerovaného kamene o síle min. 20mm 
</t>
    </r>
    <r>
      <rPr>
        <b/>
        <sz val="8"/>
        <rFont val="Verdana"/>
        <family val="2"/>
        <charset val="238"/>
      </rPr>
      <t>Konstrukce:</t>
    </r>
    <r>
      <rPr>
        <sz val="8"/>
        <rFont val="Verdana"/>
        <family val="2"/>
        <charset val="238"/>
      </rPr>
      <t xml:space="preserve"> LTD 18mm buk,  zpevněna jeklem 40x20mm ve spodní části mycího stolu
Keramický bílý dřez s chemicky odolnou výpustí, baterie T+S s laboratorním ramínkem s kónickým náustkem, ve spodní části úložný prostor uzavíratelný. 
Kovové prvky budou upraveny vypalovací barvou RAL dle výběru.</t>
    </r>
  </si>
  <si>
    <r>
      <rPr>
        <b/>
        <sz val="8"/>
        <rFont val="Verdana"/>
        <family val="2"/>
        <charset val="238"/>
      </rPr>
      <t>70x76x60cm (š x v x h),</t>
    </r>
    <r>
      <rPr>
        <sz val="8"/>
        <rFont val="Verdana"/>
        <family val="2"/>
        <charset val="238"/>
      </rPr>
      <t xml:space="preserve">
Materiál: korpus laminovaná třísková deska, PUR hrana, pracovní deska o síle min. 25 mm s průchodkou o min. Ø 60 mm, zavětrování z perforovaného plechu s otvory min. 7 x 7 mm pro lepší cirkulaci vzduchu, vestavěné kanály pro vedení kabeláže, 1x zásuvka 230V. Kovové prvky budou ošetřeny vypalovací barvou dle RAL vzorníku.</t>
    </r>
  </si>
  <si>
    <r>
      <rPr>
        <b/>
        <sz val="8"/>
        <rFont val="Verdana"/>
        <family val="2"/>
        <charset val="238"/>
      </rPr>
      <t>90x90x43cm (š x v x h),</t>
    </r>
    <r>
      <rPr>
        <sz val="8"/>
        <rFont val="Verdana"/>
        <family val="2"/>
        <charset val="238"/>
      </rPr>
      <t xml:space="preserve">
Konstrukce: LTD min. 18mm, lepená konstrukce, ABS hrany. Celá konstrukce je zpevněna kovovým profilem 40x20mm v horní a spodní části. 4x rektifikační šrouby pro vyrovnání nerovností podlahy, skříň otevřená, 2x stavitelná police</t>
    </r>
  </si>
  <si>
    <r>
      <rPr>
        <b/>
        <sz val="8"/>
        <rFont val="Verdana"/>
        <family val="2"/>
        <charset val="238"/>
      </rPr>
      <t xml:space="preserve">60x90x60cm (š x v x h),
Pracovní deska: </t>
    </r>
    <r>
      <rPr>
        <sz val="8"/>
        <rFont val="Verdana"/>
        <family val="2"/>
        <charset val="238"/>
      </rPr>
      <t xml:space="preserve">pracovní deska z konglomerovaného kamene o síle min. 20mm 
</t>
    </r>
    <r>
      <rPr>
        <b/>
        <sz val="8"/>
        <rFont val="Verdana"/>
        <family val="2"/>
        <charset val="238"/>
      </rPr>
      <t>Konstrukce:</t>
    </r>
    <r>
      <rPr>
        <sz val="8"/>
        <rFont val="Verdana"/>
        <family val="2"/>
        <charset val="238"/>
      </rPr>
      <t xml:space="preserve"> LTD 18mm buk,  zpevněna jeklem 40x20mm ve spodní části mycího stolu
Keramický bílý dřez s chemicky odolnou výpustí, baterie T+S s laboratorním ramínkem s kónickým náustkem, ve spodní části úložný prostor uzavíratelný. 
Kovové prvky budou upraveny vypalovací barvou RAL dle výběru.</t>
    </r>
  </si>
  <si>
    <r>
      <rPr>
        <b/>
        <sz val="8"/>
        <rFont val="Verdana"/>
        <family val="2"/>
        <charset val="238"/>
      </rPr>
      <t>63x90x60cm (š x v x h),
Pracovní deska:</t>
    </r>
    <r>
      <rPr>
        <sz val="8"/>
        <rFont val="Verdana"/>
        <family val="2"/>
        <charset val="238"/>
      </rPr>
      <t xml:space="preserve"> pracovní deska z konglomerovaného kamene o síle min. 20mm
</t>
    </r>
    <r>
      <rPr>
        <b/>
        <sz val="8"/>
        <rFont val="Verdana"/>
        <family val="2"/>
        <charset val="238"/>
      </rPr>
      <t>Konstrukce:</t>
    </r>
    <r>
      <rPr>
        <sz val="8"/>
        <rFont val="Verdana"/>
        <family val="2"/>
        <charset val="238"/>
      </rPr>
      <t xml:space="preserve"> LTD 18mm buk, zpevněna jeklem 40x20mm ve spodní části. V horní části 1x úložný výsuvný uzamykatelný prostor pro zabudování dvou regulovatelných zdrojů a přepínačů jednotlivých obvodů. V zadní části je osazen skrytý tunel s elektroinstalací. Ve spodní části úložný prostor uzavíratelný se stavitelnou policí. 
Kovové prvky budou upraveny vypalovací barvou RAL dle výběru.</t>
    </r>
  </si>
  <si>
    <r>
      <rPr>
        <b/>
        <sz val="8"/>
        <rFont val="Verdana"/>
        <family val="2"/>
        <charset val="238"/>
      </rPr>
      <t xml:space="preserve">110x220x60cm (š x v x h),
</t>
    </r>
    <r>
      <rPr>
        <sz val="8"/>
        <rFont val="Verdana"/>
        <family val="2"/>
        <charset val="238"/>
      </rPr>
      <t>Školní demonstrační digestoř umožňující bezpečnou práci s chemikáliemi v podmínkách učebny. Ze strany vyučujícího požadujeme vstup do izolovaného prostoru vertikálně výsuvným průhledným oknem. Ze strany učebny musí být demonstrační prostor dobře sledovatelný ze všech směrů, viditelnost nesmí být omezena neprůhlednými díly. Použitý materiál musí odolávat kyselinám a louhům. Použitý materiál musí odolávat vlhkosti. Konstrukční prvky musí být zhotoveny z netříštivých materiálů, vnější svislé hrany zaobleny minimálně R10. Spodní část digestoře s uzamykatelnou skříňkou a záchytnou vanou odolávající chemikáliím.                                                                                                                                            Vybavení digestoře: Integrovaný ventilátor o výkonu min.550 m3/hod. při tlaku 250 Pa. Pracovní plocha konglomerovaný kámen o síle min. 20mm. Plynová armatura s bezpečnostním ventilem s povrchovou úpravou odolávající kyselinám. Vodovodní armatura s keramickým odkapávátkem s plnoprůtokovým sifonem 150 x 150 mm, s povrchovou úpravou odolávající kyselinám. 2x silová zásuvka 230V s krytkou mimo pracovní prostor. Osvětlení pracovní plochy min. 500 luxů svítidlem izolovaným od pracovního prostoru. Vestavěná filtrační jednotka pro omezení výdechu znečištěných plynů. Výrobek musí být vyroben v souladu s ČSN EN 61010-1 ed.2:2011, ČSN EN 61000-2-3 ed.3:2014, ČSN EN 14175-2:2003, ČSN EN 14175-3:2004</t>
    </r>
  </si>
  <si>
    <r>
      <rPr>
        <b/>
        <sz val="8"/>
        <rFont val="Verdana"/>
        <family val="2"/>
        <charset val="238"/>
      </rPr>
      <t>180x76x60cm (š x v x h),</t>
    </r>
    <r>
      <rPr>
        <sz val="8"/>
        <rFont val="Verdana"/>
        <family val="2"/>
        <charset val="238"/>
      </rPr>
      <t xml:space="preserve">
</t>
    </r>
    <r>
      <rPr>
        <b/>
        <sz val="8"/>
        <rFont val="Verdana"/>
        <family val="2"/>
        <charset val="238"/>
      </rPr>
      <t>Pracovní deska</t>
    </r>
    <r>
      <rPr>
        <sz val="8"/>
        <rFont val="Verdana"/>
        <family val="2"/>
        <charset val="238"/>
      </rPr>
      <t xml:space="preserve"> z 25 mm s umakartovým povrchem odolným proti oděru s ABS hranou, s odklopem 40x20 cm s vnitřní vestavbou NN panelu, vestavěný tunel pro vedení kabeláže. 
</t>
    </r>
    <r>
      <rPr>
        <b/>
        <sz val="8"/>
        <rFont val="Verdana"/>
        <family val="2"/>
        <charset val="238"/>
      </rPr>
      <t xml:space="preserve">Konstrukce: </t>
    </r>
    <r>
      <rPr>
        <sz val="8"/>
        <rFont val="Verdana"/>
        <family val="2"/>
        <charset val="238"/>
      </rPr>
      <t xml:space="preserve">kovová konstrukce z profilu 40x20mm se zavětrováním ocelovým perforovaným plechem s otvory min. 7mm. 
Konstrukce ošetřena vypalovací práškovou barvou RAL dle výběru.  
Odklop pro NN s vnitřní vestavbou pro NN panel a 1x 230V. Otevírání odklopu dotykem s brzdou (systém např. TIP-ON) se zafrézovaným úchytem. </t>
    </r>
  </si>
  <si>
    <r>
      <rPr>
        <b/>
        <sz val="8"/>
        <rFont val="Verdana"/>
        <family val="2"/>
        <charset val="238"/>
      </rPr>
      <t xml:space="preserve">480x90x60cm (š x v x h),
</t>
    </r>
    <r>
      <rPr>
        <sz val="8"/>
        <rFont val="Verdana"/>
        <family val="2"/>
        <charset val="238"/>
      </rPr>
      <t>kombinace lamino/kov, 2x dvoudvéřová skříňka š. 90cm, 2x zásuvková skříňka š. 60cm, 3x mycí stůl š. 60cm s keramickým dřezem a laboratorní baterií, pracovní deska z konglomerovaného kamene min.síly 2cm, 2x médiový komín-2x220V, 3x přenosný propanbutanový kahan.</t>
    </r>
  </si>
  <si>
    <r>
      <rPr>
        <b/>
        <sz val="8"/>
        <rFont val="Verdana"/>
        <family val="2"/>
        <charset val="238"/>
      </rPr>
      <t xml:space="preserve">540x90x60cm (š x v x h),
</t>
    </r>
    <r>
      <rPr>
        <sz val="8"/>
        <rFont val="Verdana"/>
        <family val="2"/>
        <charset val="238"/>
      </rPr>
      <t>kombinace lamino/kov, 4x dvoudvéřová skříňka š. 90cm, 1x zásuvková skříňka š. 60cm, 2x mycí stůl š. 60cm s keramickým dřezem a laboratorní baterií, pracovní deska z konglomerovaného kamene min.síly 2cm, 2x médiový komín-2x220V, 3x přenosný propanbutanový kahan.</t>
    </r>
  </si>
  <si>
    <t>katedra multimediální s AV skříňkou, celodřevěná</t>
  </si>
  <si>
    <r>
      <rPr>
        <b/>
        <sz val="8"/>
        <rFont val="Verdana"/>
        <family val="2"/>
        <charset val="238"/>
      </rPr>
      <t>120x76x60cm (š x v x h),</t>
    </r>
    <r>
      <rPr>
        <sz val="8"/>
        <rFont val="Verdana"/>
        <family val="2"/>
        <charset val="238"/>
      </rPr>
      <t xml:space="preserve">
Stůl celodřevěný  s pevným zásuvkovým kontejnerem, uzamykání centrálním zámkem, čelní krytí, materiál LTD tl. 18 mm s ABS hranou, prac.deska DTDL tl.25 mm s ABS hranou</t>
    </r>
  </si>
  <si>
    <r>
      <rPr>
        <b/>
        <sz val="8"/>
        <rFont val="Verdana"/>
        <family val="2"/>
        <charset val="238"/>
      </rPr>
      <t>120x76x60cm (š x v x h),</t>
    </r>
    <r>
      <rPr>
        <sz val="8"/>
        <rFont val="Verdana"/>
        <family val="2"/>
        <charset val="238"/>
      </rPr>
      <t xml:space="preserve">
uzamykání centrálním zámkem, čelní krytí, materiál LTD tl. 18 mm s ABS hranou, prac.deska DTDL tl.25 mm s ABS hranou, otevřený úložný box š. min. 27cm.</t>
    </r>
  </si>
  <si>
    <r>
      <rPr>
        <b/>
        <sz val="8"/>
        <rFont val="Verdana"/>
        <family val="2"/>
        <charset val="238"/>
      </rPr>
      <t>90x180x43cm (š x v x h),</t>
    </r>
    <r>
      <rPr>
        <sz val="8"/>
        <rFont val="Verdana"/>
        <family val="2"/>
        <charset val="238"/>
      </rPr>
      <t xml:space="preserve">
</t>
    </r>
    <r>
      <rPr>
        <b/>
        <sz val="8"/>
        <rFont val="Verdana"/>
        <family val="2"/>
        <charset val="238"/>
      </rPr>
      <t>Konstrukce:</t>
    </r>
    <r>
      <rPr>
        <sz val="8"/>
        <rFont val="Verdana"/>
        <family val="2"/>
        <charset val="238"/>
      </rPr>
      <t xml:space="preserve"> LTD min. 18mm, lepená konstrukce, ABS hrany. Celá konstrukce je zpevněna kovovým profilem 40x20mm v horní a spodní části. 4x rektifikační šrouby.
Plné dveře s úchytkami a zámkem, policová stěna s výsuvem na ramínko.
</t>
    </r>
    <r>
      <rPr>
        <b/>
        <sz val="8"/>
        <rFont val="Verdana"/>
        <family val="2"/>
        <charset val="238"/>
      </rPr>
      <t/>
    </r>
  </si>
  <si>
    <r>
      <rPr>
        <b/>
        <sz val="8"/>
        <rFont val="Verdana"/>
        <family val="2"/>
        <charset val="238"/>
      </rPr>
      <t>90x90x43cm (š x v x h),</t>
    </r>
    <r>
      <rPr>
        <sz val="8"/>
        <rFont val="Verdana"/>
        <family val="2"/>
        <charset val="238"/>
      </rPr>
      <t xml:space="preserve">
Konstrukce: LTD min. 18mm, lepená konstrukce, ABS hrany. Celá konstrukce je zpevněna kovovým profilem 40x20mm v horní a spodní části. 4x rektifikační šrouby pro vyrovnání nerovností podlahy, plná dvířka s úchytkami a zámkem, 2x stavitelná police</t>
    </r>
  </si>
  <si>
    <r>
      <rPr>
        <b/>
        <sz val="8"/>
        <rFont val="Verdana"/>
        <family val="2"/>
        <charset val="238"/>
      </rPr>
      <t>45x90x43cm (š x v x h),</t>
    </r>
    <r>
      <rPr>
        <sz val="8"/>
        <rFont val="Verdana"/>
        <family val="2"/>
        <charset val="238"/>
      </rPr>
      <t xml:space="preserve">
Skříň</t>
    </r>
    <r>
      <rPr>
        <b/>
        <sz val="8"/>
        <rFont val="Verdana"/>
        <family val="2"/>
        <charset val="238"/>
      </rPr>
      <t xml:space="preserve"> </t>
    </r>
    <r>
      <rPr>
        <sz val="8"/>
        <rFont val="Verdana"/>
        <family val="2"/>
        <charset val="238"/>
      </rPr>
      <t>zásuvková se zámkem, konstrukce z LTD materiálu tl. 18 mm s ABS hranou, zpevněná jeklovým profilem 40x20 mm v horní i spodní části, rektifikační šrouby pro vyrovnání nerovností podlahy</t>
    </r>
  </si>
  <si>
    <r>
      <rPr>
        <b/>
        <sz val="8"/>
        <rFont val="Verdana"/>
        <family val="2"/>
        <charset val="238"/>
      </rPr>
      <t>90x180x50cm (š x v x h),</t>
    </r>
    <r>
      <rPr>
        <sz val="8"/>
        <rFont val="Verdana"/>
        <family val="2"/>
        <charset val="238"/>
      </rPr>
      <t xml:space="preserve">
kovová konstrukce, 5x nastavitelná laminovaná police, zatížení na polici min. 170kg, kovové prvky upraveny vypalovací barvou RAL.</t>
    </r>
  </si>
  <si>
    <r>
      <rPr>
        <b/>
        <sz val="8"/>
        <rFont val="Verdana"/>
        <family val="2"/>
        <charset val="238"/>
      </rPr>
      <t>120x76x60cm (š x v x h),</t>
    </r>
    <r>
      <rPr>
        <sz val="8"/>
        <rFont val="Verdana"/>
        <family val="2"/>
        <charset val="238"/>
      </rPr>
      <t xml:space="preserve">
Stůl celodřevěný s pevným zásuvkovým kontejnerem, uzamykání centrálním zámkem, čelní krytí, materiál LTD tl. 18 mm s ABS hranou, prac.deska DTDL tl.25 mm s ABS hranou</t>
    </r>
  </si>
  <si>
    <r>
      <rPr>
        <b/>
        <sz val="8"/>
        <rFont val="Verdana"/>
        <family val="2"/>
        <charset val="238"/>
      </rPr>
      <t>81x195x52cm (š x v x h),</t>
    </r>
    <r>
      <rPr>
        <sz val="8"/>
        <rFont val="Verdana"/>
        <family val="2"/>
        <charset val="238"/>
      </rPr>
      <t xml:space="preserve">
křídlové dveře se skleněnou výplní, dvouplášťová konstrukce dveří, 3 vložné vany + podlahová vana, cylindrický zámek</t>
    </r>
  </si>
  <si>
    <t>celkem bez DPH</t>
  </si>
  <si>
    <t>celkem s DPH</t>
  </si>
  <si>
    <t>Cena celkem bez DPH</t>
  </si>
  <si>
    <t>Poznámka k technické specifikaci:</t>
  </si>
  <si>
    <t>Poznámka ke způsobu vyplnění přílohy:</t>
  </si>
  <si>
    <t>Uchazeči povinně vyplní barevně označené buňky- položkovou cenu</t>
  </si>
  <si>
    <t>Technická specifikace požadovaného plnění - část mobiliář, REKAPITULACE
ZŠ Hodonín , Vančurova 2</t>
  </si>
  <si>
    <t>Specifikace</t>
  </si>
  <si>
    <t>jed. cena bez DPH</t>
  </si>
  <si>
    <r>
      <rPr>
        <b/>
        <sz val="8"/>
        <rFont val="Verdana"/>
        <family val="2"/>
        <charset val="238"/>
      </rPr>
      <t>170x76x60cm (š x v x h),
Pracovní deska:</t>
    </r>
    <r>
      <rPr>
        <sz val="8"/>
        <rFont val="Verdana"/>
        <family val="2"/>
        <charset val="238"/>
      </rPr>
      <t xml:space="preserve"> 25mm s PUR hranou. V pracovní desce stolu bude průchodka průměru 70mm pro kabeláž pro monitor. 
</t>
    </r>
    <r>
      <rPr>
        <b/>
        <sz val="8"/>
        <rFont val="Verdana"/>
        <family val="2"/>
        <charset val="238"/>
      </rPr>
      <t>Konstrukce:</t>
    </r>
    <r>
      <rPr>
        <sz val="8"/>
        <rFont val="Verdana"/>
        <family val="2"/>
        <charset val="238"/>
      </rPr>
      <t xml:space="preserve"> z LTD 18mm, dvojitá záda pro vedení veškeré kabeláže. Pojezd pro klávesnici pod pracovní deskou.
</t>
    </r>
    <r>
      <rPr>
        <b/>
        <sz val="8"/>
        <rFont val="Verdana"/>
        <family val="2"/>
        <charset val="238"/>
      </rPr>
      <t>PC box:</t>
    </r>
    <r>
      <rPr>
        <sz val="8"/>
        <rFont val="Verdana"/>
        <family val="2"/>
        <charset val="238"/>
      </rPr>
      <t xml:space="preserve"> šíře 30cm, ve spodní části jekl 40x20mm, v horní části PC boxu stavitelná police, v zadní části PC boxu odvětrování perforovaným plechem (velikost otvoru min.7mm max.10mm). 
</t>
    </r>
    <r>
      <rPr>
        <b/>
        <sz val="8"/>
        <rFont val="Verdana"/>
        <family val="2"/>
        <charset val="238"/>
      </rPr>
      <t>Roletová skříňka pro AV techniku:</t>
    </r>
    <r>
      <rPr>
        <sz val="8"/>
        <rFont val="Verdana"/>
        <family val="2"/>
        <charset val="238"/>
      </rPr>
      <t xml:space="preserve"> šíře 60cm, ve spodní části jekl 40x20mm, 2x stavitelné police, horizontální roletová dvířka se zámkem.
Kovové prvky budou upraveny vypalovací barvou RAL dle výběru. </t>
    </r>
  </si>
  <si>
    <t>CELKEM bez DPH</t>
  </si>
  <si>
    <t>CELKEM včetně DPH</t>
  </si>
  <si>
    <t>elektroinstalace katedry</t>
  </si>
  <si>
    <t>zápojení el.230V včetně dodávky materiálu - zásuvky 230V (4x)</t>
  </si>
  <si>
    <r>
      <rPr>
        <b/>
        <sz val="8"/>
        <rFont val="Verdana"/>
        <family val="2"/>
        <charset val="238"/>
      </rPr>
      <t>120x76x50cm (š x v x h),</t>
    </r>
    <r>
      <rPr>
        <sz val="8"/>
        <rFont val="Verdana"/>
        <family val="2"/>
        <charset val="238"/>
      </rPr>
      <t xml:space="preserve">
Materiál: korpus laminovaná třísková deska, PUR hrana, pracovní deska o síle min. 25 mm s průchodkou o min. Ø 60 mm, zavětrování z perforovaného plechu s otvory min. 7 x 7 mm pro lepší cirkulaci vzduchu, háčky na pověšení sluchátek, vestavěné kanály pro vedení kabeláže. Kovové prvky budou ošetřeny vypalovací barvou dle RAL vzorníku.</t>
    </r>
  </si>
  <si>
    <t>Učebna informatiky</t>
  </si>
  <si>
    <t>Učebna přírodopisu</t>
  </si>
  <si>
    <t>Učebna fyziky a chemie</t>
  </si>
  <si>
    <t>připojení rozvodů NN k žák. pracovištím</t>
  </si>
  <si>
    <t>el. rozvod v demostole a katedře</t>
  </si>
  <si>
    <t>el.230V včetně dodávky materiálu - zásuvky 230V (4x)</t>
  </si>
  <si>
    <t>kompletní dodávka včetně materiálu</t>
  </si>
  <si>
    <t>zapojení digestoře</t>
  </si>
  <si>
    <t>kompletní dodávka včetně materiálu (el.,vody, plyn)</t>
  </si>
  <si>
    <t>el. rozvod v laboratorních pracovištích</t>
  </si>
  <si>
    <t xml:space="preserve">el.230V včetně dodávky materiálu - zásuvky 230V </t>
  </si>
  <si>
    <t>Kabinet fyziky a chemie</t>
  </si>
  <si>
    <t>elektroinstalace stolů</t>
  </si>
  <si>
    <t xml:space="preserve">zápojení el.230V včetně dodávky materiálu - zásuvky 230V </t>
  </si>
  <si>
    <t>Kabinet velký</t>
  </si>
  <si>
    <r>
      <rPr>
        <b/>
        <sz val="8"/>
        <rFont val="Verdana"/>
        <family val="2"/>
        <charset val="238"/>
      </rPr>
      <t>90x180x43cm (š x v x h),</t>
    </r>
    <r>
      <rPr>
        <sz val="8"/>
        <rFont val="Verdana"/>
        <family val="2"/>
        <charset val="238"/>
      </rPr>
      <t xml:space="preserve">
</t>
    </r>
    <r>
      <rPr>
        <b/>
        <sz val="8"/>
        <rFont val="Verdana"/>
        <family val="2"/>
        <charset val="238"/>
      </rPr>
      <t>Konstrukce:</t>
    </r>
    <r>
      <rPr>
        <sz val="8"/>
        <rFont val="Verdana"/>
        <family val="2"/>
        <charset val="238"/>
      </rPr>
      <t xml:space="preserve"> LTD min. 18mm, lepená konstrukce, ABS hrany. Celá konstrukce je zpevněna kovovým profilem 40x20mm v horní a spodní části. 4x rektifikační šrouby.
Plné dveře s úchytkami a zámkem, policová stěna s výsuvem na ramínko.</t>
    </r>
    <r>
      <rPr>
        <b/>
        <sz val="8"/>
        <rFont val="Verdana"/>
        <family val="2"/>
        <charset val="238"/>
      </rPr>
      <t/>
    </r>
  </si>
  <si>
    <r>
      <t xml:space="preserve">Pokud jsou v technické specifikaci obsaženy požadavky nebo odkazy na jednotlivá obchodní jména, zvláštní označení podniku, zvláštní označení výrobků, výkonů anebo obchodních materiálů, která platí pro určitý podnik nebo organizační jednotku za příznačné, popř. patenty a užitné vzory, jsou uvedeny pouze pro upřesnění a přiblížení technických parametrů a zadavatel umožňuje použití i kvalitativně a technicky obdobného řešení. Povolená tolerance u rozměrů nábytku </t>
    </r>
    <r>
      <rPr>
        <sz val="9"/>
        <rFont val="Calibri"/>
        <family val="2"/>
        <charset val="238"/>
      </rPr>
      <t>±</t>
    </r>
    <r>
      <rPr>
        <sz val="9"/>
        <rFont val="Verdana"/>
        <family val="2"/>
        <charset val="238"/>
      </rPr>
      <t xml:space="preserve"> 5 %. Přesné barevné provedení jednotlivých položek bude upřesněno objednatelem a uživatelem.</t>
    </r>
  </si>
</sst>
</file>

<file path=xl/styles.xml><?xml version="1.0" encoding="utf-8"?>
<styleSheet xmlns="http://schemas.openxmlformats.org/spreadsheetml/2006/main">
  <numFmts count="4">
    <numFmt numFmtId="44" formatCode="_-* #,##0.00\ &quot;Kč&quot;_-;\-* #,##0.00\ &quot;Kč&quot;_-;_-* &quot;-&quot;??\ &quot;Kč&quot;_-;_-@_-"/>
    <numFmt numFmtId="164" formatCode="_-* #,##0\ &quot;Kč&quot;_-;\-* #,##0\ &quot;Kč&quot;_-;_-* &quot;-&quot;??\ &quot;Kč&quot;_-;_-@_-"/>
    <numFmt numFmtId="165" formatCode="#,##0\ &quot;Kč&quot;"/>
    <numFmt numFmtId="166" formatCode="#,##0.00\ &quot;Kč&quot;"/>
  </numFmts>
  <fonts count="36">
    <font>
      <sz val="10"/>
      <name val="Verdana"/>
      <charset val="238"/>
    </font>
    <font>
      <sz val="10"/>
      <name val="Verdana"/>
      <family val="2"/>
      <charset val="238"/>
    </font>
    <font>
      <sz val="9"/>
      <name val="Verdana"/>
      <family val="2"/>
      <charset val="238"/>
    </font>
    <font>
      <b/>
      <sz val="9"/>
      <name val="Verdana"/>
      <family val="2"/>
      <charset val="238"/>
    </font>
    <font>
      <b/>
      <sz val="8"/>
      <name val="Verdana"/>
      <family val="2"/>
      <charset val="238"/>
    </font>
    <font>
      <b/>
      <i/>
      <sz val="9"/>
      <name val="Verdana"/>
      <family val="2"/>
      <charset val="238"/>
    </font>
    <font>
      <b/>
      <u/>
      <sz val="9"/>
      <name val="Verdana"/>
      <family val="2"/>
      <charset val="238"/>
    </font>
    <font>
      <sz val="8"/>
      <name val="Verdana"/>
      <family val="2"/>
      <charset val="238"/>
    </font>
    <font>
      <b/>
      <i/>
      <sz val="8"/>
      <name val="Verdana"/>
      <family val="2"/>
      <charset val="238"/>
    </font>
    <font>
      <b/>
      <sz val="11"/>
      <name val="Verdana"/>
      <family val="2"/>
      <charset val="238"/>
    </font>
    <font>
      <b/>
      <sz val="9"/>
      <name val="Arial CE"/>
      <family val="2"/>
      <charset val="238"/>
    </font>
    <font>
      <b/>
      <i/>
      <sz val="9"/>
      <name val="Arial CE"/>
      <family val="2"/>
      <charset val="238"/>
    </font>
    <font>
      <i/>
      <sz val="9"/>
      <name val="Verdana"/>
      <family val="2"/>
      <charset val="238"/>
    </font>
    <font>
      <b/>
      <i/>
      <sz val="11"/>
      <name val="Verdana"/>
      <family val="2"/>
      <charset val="238"/>
    </font>
    <font>
      <sz val="10"/>
      <name val="Verdana"/>
      <family val="2"/>
      <charset val="238"/>
    </font>
    <font>
      <u/>
      <sz val="10"/>
      <color indexed="12"/>
      <name val="Verdana"/>
      <family val="2"/>
      <charset val="238"/>
    </font>
    <font>
      <sz val="11"/>
      <name val="Verdana"/>
      <family val="2"/>
      <charset val="238"/>
    </font>
    <font>
      <sz val="8"/>
      <name val="Verdana"/>
      <family val="2"/>
      <charset val="238"/>
    </font>
    <font>
      <sz val="8"/>
      <color indexed="8"/>
      <name val="Verdana"/>
      <family val="2"/>
      <charset val="238"/>
    </font>
    <font>
      <sz val="10"/>
      <name val="Arial CE"/>
      <charset val="238"/>
    </font>
    <font>
      <sz val="11"/>
      <color indexed="8"/>
      <name val="Calibri"/>
      <family val="2"/>
      <charset val="238"/>
    </font>
    <font>
      <sz val="8"/>
      <name val="Verdana"/>
      <family val="2"/>
      <charset val="238"/>
    </font>
    <font>
      <u/>
      <sz val="10"/>
      <color indexed="12"/>
      <name val="Arial CE"/>
      <charset val="238"/>
    </font>
    <font>
      <b/>
      <sz val="10"/>
      <name val="Verdana"/>
      <family val="2"/>
      <charset val="238"/>
    </font>
    <font>
      <sz val="11"/>
      <color theme="1"/>
      <name val="Calibri"/>
      <family val="2"/>
      <charset val="238"/>
      <scheme val="minor"/>
    </font>
    <font>
      <b/>
      <sz val="14"/>
      <color rgb="FFFF0000"/>
      <name val="Verdana"/>
      <family val="2"/>
      <charset val="238"/>
    </font>
    <font>
      <sz val="8"/>
      <color theme="1"/>
      <name val="Verdana"/>
      <family val="2"/>
      <charset val="238"/>
    </font>
    <font>
      <b/>
      <sz val="8"/>
      <color rgb="FFFF0000"/>
      <name val="Verdana"/>
      <family val="2"/>
      <charset val="238"/>
    </font>
    <font>
      <sz val="9"/>
      <name val="Arial CE"/>
      <charset val="238"/>
    </font>
    <font>
      <i/>
      <sz val="11"/>
      <name val="Verdana"/>
      <family val="2"/>
      <charset val="238"/>
    </font>
    <font>
      <b/>
      <sz val="12"/>
      <name val="Verdana"/>
      <family val="2"/>
      <charset val="238"/>
    </font>
    <font>
      <sz val="9"/>
      <name val="Calibri"/>
      <family val="2"/>
      <charset val="238"/>
    </font>
    <font>
      <b/>
      <i/>
      <sz val="12"/>
      <name val="Trebuchet MS"/>
      <family val="2"/>
      <charset val="238"/>
    </font>
    <font>
      <b/>
      <sz val="8"/>
      <color theme="1"/>
      <name val="Verdana"/>
      <family val="2"/>
      <charset val="238"/>
    </font>
    <font>
      <b/>
      <u/>
      <sz val="10"/>
      <name val="Verdana"/>
      <family val="2"/>
      <charset val="238"/>
    </font>
    <font>
      <b/>
      <u/>
      <sz val="8"/>
      <name val="Verdana"/>
      <family val="2"/>
      <charset val="238"/>
    </font>
  </fonts>
  <fills count="5">
    <fill>
      <patternFill patternType="none"/>
    </fill>
    <fill>
      <patternFill patternType="gray125"/>
    </fill>
    <fill>
      <patternFill patternType="solid">
        <fgColor theme="8" tint="0.59999389629810485"/>
        <bgColor indexed="64"/>
      </patternFill>
    </fill>
    <fill>
      <patternFill patternType="solid">
        <fgColor theme="8" tint="0.59996337778862885"/>
        <bgColor indexed="64"/>
      </patternFill>
    </fill>
    <fill>
      <patternFill patternType="solid">
        <fgColor theme="6" tint="0.59996337778862885"/>
        <bgColor indexed="64"/>
      </patternFill>
    </fill>
  </fills>
  <borders count="49">
    <border>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81">
    <xf numFmtId="0" fontId="0" fillId="0" borderId="0"/>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44" fontId="7" fillId="0" borderId="0" applyFont="0" applyFill="0" applyBorder="0" applyAlignment="0" applyProtection="0"/>
    <xf numFmtId="44" fontId="7" fillId="0" borderId="0" applyFont="0" applyFill="0" applyBorder="0" applyAlignment="0" applyProtection="0"/>
    <xf numFmtId="44" fontId="24" fillId="0" borderId="0" applyFont="0" applyFill="0" applyBorder="0" applyAlignment="0" applyProtection="0"/>
    <xf numFmtId="44" fontId="20" fillId="0" borderId="0" applyFont="0" applyFill="0" applyBorder="0" applyAlignment="0" applyProtection="0"/>
    <xf numFmtId="44" fontId="7" fillId="0" borderId="0" applyFont="0" applyFill="0" applyBorder="0" applyAlignment="0" applyProtection="0"/>
    <xf numFmtId="44" fontId="14"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21"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7"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14"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1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1" fillId="0" borderId="0" applyFont="0" applyFill="0" applyBorder="0" applyAlignment="0" applyProtection="0"/>
    <xf numFmtId="0" fontId="14" fillId="0" borderId="0"/>
    <xf numFmtId="0" fontId="14" fillId="0" borderId="0"/>
    <xf numFmtId="0" fontId="21" fillId="0" borderId="0"/>
    <xf numFmtId="0" fontId="14" fillId="0" borderId="0"/>
    <xf numFmtId="0" fontId="14" fillId="0" borderId="0"/>
    <xf numFmtId="0" fontId="19" fillId="0" borderId="0"/>
    <xf numFmtId="0" fontId="7" fillId="0" borderId="0"/>
    <xf numFmtId="0" fontId="7" fillId="0" borderId="0"/>
    <xf numFmtId="0" fontId="14" fillId="0" borderId="0"/>
    <xf numFmtId="0" fontId="14" fillId="0" borderId="0"/>
    <xf numFmtId="0" fontId="14" fillId="0" borderId="0"/>
    <xf numFmtId="0" fontId="7" fillId="0" borderId="0"/>
    <xf numFmtId="0" fontId="7" fillId="0" borderId="0"/>
    <xf numFmtId="0" fontId="14" fillId="0" borderId="0"/>
    <xf numFmtId="0" fontId="7" fillId="0" borderId="0"/>
    <xf numFmtId="0" fontId="17" fillId="0" borderId="0"/>
    <xf numFmtId="0" fontId="7" fillId="0" borderId="0"/>
    <xf numFmtId="0" fontId="7" fillId="0" borderId="0"/>
    <xf numFmtId="0" fontId="14" fillId="0" borderId="0"/>
    <xf numFmtId="0" fontId="14" fillId="0" borderId="0"/>
    <xf numFmtId="0" fontId="24" fillId="0" borderId="0"/>
    <xf numFmtId="0" fontId="7" fillId="0" borderId="0"/>
    <xf numFmtId="0" fontId="14" fillId="0" borderId="0"/>
    <xf numFmtId="0" fontId="7" fillId="0" borderId="0"/>
    <xf numFmtId="0" fontId="7" fillId="0" borderId="0"/>
    <xf numFmtId="0" fontId="7" fillId="0" borderId="0"/>
    <xf numFmtId="0" fontId="7" fillId="0" borderId="0"/>
    <xf numFmtId="0" fontId="14" fillId="0" borderId="0"/>
    <xf numFmtId="0" fontId="14" fillId="0" borderId="0"/>
    <xf numFmtId="0" fontId="7" fillId="0" borderId="0"/>
    <xf numFmtId="44" fontId="7" fillId="0" borderId="0" applyFont="0" applyFill="0" applyBorder="0" applyAlignment="0" applyProtection="0"/>
    <xf numFmtId="0" fontId="7" fillId="0" borderId="0"/>
  </cellStyleXfs>
  <cellXfs count="213">
    <xf numFmtId="0" fontId="0" fillId="0" borderId="0" xfId="0"/>
    <xf numFmtId="0" fontId="2" fillId="0" borderId="0" xfId="0" applyFont="1"/>
    <xf numFmtId="0" fontId="4" fillId="0" borderId="0" xfId="0" applyFont="1"/>
    <xf numFmtId="0" fontId="7" fillId="0" borderId="0" xfId="0" applyFont="1"/>
    <xf numFmtId="0" fontId="10" fillId="0" borderId="0" xfId="0" applyFont="1"/>
    <xf numFmtId="0" fontId="12" fillId="0" borderId="0" xfId="0" applyFont="1"/>
    <xf numFmtId="165" fontId="2" fillId="0" borderId="0" xfId="0" applyNumberFormat="1" applyFont="1"/>
    <xf numFmtId="165" fontId="7" fillId="0" borderId="0" xfId="0" applyNumberFormat="1" applyFont="1"/>
    <xf numFmtId="0" fontId="7" fillId="0" borderId="3" xfId="0" applyFont="1" applyBorder="1" applyAlignment="1">
      <alignment vertical="center"/>
    </xf>
    <xf numFmtId="0" fontId="7" fillId="0" borderId="2" xfId="0" applyFont="1" applyBorder="1" applyAlignment="1">
      <alignment horizontal="center" vertical="center"/>
    </xf>
    <xf numFmtId="165" fontId="7" fillId="0" borderId="4" xfId="0" applyNumberFormat="1" applyFont="1" applyBorder="1" applyAlignment="1">
      <alignment horizontal="right" vertical="center"/>
    </xf>
    <xf numFmtId="0" fontId="7" fillId="0" borderId="8" xfId="0" applyFont="1" applyBorder="1" applyAlignment="1">
      <alignment horizontal="center" vertical="center"/>
    </xf>
    <xf numFmtId="0" fontId="16" fillId="0" borderId="0" xfId="0" applyFont="1"/>
    <xf numFmtId="0" fontId="7" fillId="0" borderId="11" xfId="0" applyFont="1" applyBorder="1"/>
    <xf numFmtId="0" fontId="7" fillId="0" borderId="2" xfId="64" applyFont="1" applyBorder="1" applyAlignment="1">
      <alignment horizontal="left" vertical="center" wrapText="1"/>
    </xf>
    <xf numFmtId="0" fontId="6" fillId="0" borderId="0" xfId="0" applyFont="1" applyAlignment="1">
      <alignment horizontal="center" vertical="center"/>
    </xf>
    <xf numFmtId="165" fontId="7" fillId="0" borderId="2" xfId="0" applyNumberFormat="1" applyFont="1" applyBorder="1" applyAlignment="1">
      <alignment horizontal="right" vertical="center"/>
    </xf>
    <xf numFmtId="0" fontId="10" fillId="0" borderId="0" xfId="0" applyFont="1" applyAlignment="1">
      <alignment vertical="center"/>
    </xf>
    <xf numFmtId="49" fontId="2" fillId="0" borderId="0" xfId="0" applyNumberFormat="1" applyFont="1" applyAlignment="1">
      <alignment horizontal="right" vertical="center"/>
    </xf>
    <xf numFmtId="49" fontId="15" fillId="0" borderId="0" xfId="1" applyNumberFormat="1" applyAlignment="1" applyProtection="1">
      <alignment horizontal="right" vertical="center"/>
    </xf>
    <xf numFmtId="164" fontId="2" fillId="0" borderId="0" xfId="48" applyNumberFormat="1" applyFont="1" applyAlignment="1">
      <alignment horizontal="right" vertical="center"/>
    </xf>
    <xf numFmtId="164" fontId="12" fillId="0" borderId="0" xfId="48" applyNumberFormat="1" applyFont="1" applyAlignment="1">
      <alignment horizontal="right" vertical="center"/>
    </xf>
    <xf numFmtId="164" fontId="3" fillId="0" borderId="0" xfId="0" applyNumberFormat="1" applyFont="1" applyAlignment="1">
      <alignment horizontal="right" vertical="center"/>
    </xf>
    <xf numFmtId="0" fontId="6" fillId="0" borderId="0" xfId="0" applyFont="1" applyAlignment="1">
      <alignment horizontal="right" vertical="center"/>
    </xf>
    <xf numFmtId="164" fontId="6" fillId="0" borderId="0" xfId="0" applyNumberFormat="1" applyFont="1" applyAlignment="1">
      <alignment horizontal="right" vertical="center"/>
    </xf>
    <xf numFmtId="164" fontId="7" fillId="0" borderId="15" xfId="0" applyNumberFormat="1" applyFont="1" applyBorder="1" applyAlignment="1">
      <alignment horizontal="right" vertical="center"/>
    </xf>
    <xf numFmtId="164" fontId="7" fillId="0" borderId="16" xfId="0" applyNumberFormat="1" applyFont="1" applyBorder="1" applyAlignment="1">
      <alignment horizontal="right" vertical="center"/>
    </xf>
    <xf numFmtId="164" fontId="7" fillId="0" borderId="0" xfId="48" applyNumberFormat="1" applyFont="1" applyAlignment="1">
      <alignment horizontal="right" vertical="center"/>
    </xf>
    <xf numFmtId="164" fontId="7" fillId="0" borderId="17" xfId="48" applyNumberFormat="1" applyFont="1" applyBorder="1" applyAlignment="1">
      <alignment horizontal="right" vertical="center"/>
    </xf>
    <xf numFmtId="164" fontId="7" fillId="0" borderId="2" xfId="0" applyNumberFormat="1" applyFont="1" applyBorder="1" applyAlignment="1">
      <alignment horizontal="right" vertical="center"/>
    </xf>
    <xf numFmtId="164" fontId="7" fillId="0" borderId="4" xfId="0" applyNumberFormat="1" applyFont="1" applyBorder="1" applyAlignment="1">
      <alignment horizontal="right" vertical="center"/>
    </xf>
    <xf numFmtId="165" fontId="4" fillId="0" borderId="4" xfId="0" applyNumberFormat="1" applyFont="1" applyBorder="1" applyAlignment="1">
      <alignment horizontal="right" vertical="center"/>
    </xf>
    <xf numFmtId="0" fontId="10" fillId="0" borderId="0" xfId="0" applyFont="1" applyAlignment="1">
      <alignment horizontal="right" vertical="center"/>
    </xf>
    <xf numFmtId="164" fontId="10" fillId="0" borderId="0" xfId="0" applyNumberFormat="1" applyFont="1" applyAlignment="1">
      <alignment horizontal="right" vertical="center"/>
    </xf>
    <xf numFmtId="0" fontId="2" fillId="0" borderId="0" xfId="0" applyFont="1" applyAlignment="1">
      <alignment vertical="center"/>
    </xf>
    <xf numFmtId="0" fontId="5" fillId="0" borderId="0" xfId="0" applyFont="1" applyAlignment="1">
      <alignment horizontal="left" vertical="center"/>
    </xf>
    <xf numFmtId="0" fontId="7" fillId="0" borderId="20" xfId="0" applyFont="1" applyBorder="1" applyAlignment="1">
      <alignment vertical="center"/>
    </xf>
    <xf numFmtId="0" fontId="12" fillId="0" borderId="0" xfId="0" applyFont="1" applyAlignment="1">
      <alignment vertical="center"/>
    </xf>
    <xf numFmtId="0" fontId="2" fillId="0" borderId="0" xfId="0" applyFont="1" applyAlignment="1">
      <alignment horizontal="center" vertical="center"/>
    </xf>
    <xf numFmtId="0" fontId="7" fillId="0" borderId="23" xfId="0" applyFont="1" applyBorder="1" applyAlignment="1">
      <alignment horizontal="center" vertical="center"/>
    </xf>
    <xf numFmtId="0" fontId="7" fillId="0" borderId="0" xfId="0" applyFont="1" applyAlignment="1">
      <alignment horizontal="center" vertical="center"/>
    </xf>
    <xf numFmtId="164" fontId="11" fillId="0" borderId="0" xfId="48" applyNumberFormat="1" applyFont="1" applyAlignment="1">
      <alignment horizontal="center" vertical="center"/>
    </xf>
    <xf numFmtId="0" fontId="7" fillId="0" borderId="24" xfId="0" applyFont="1" applyBorder="1" applyAlignment="1">
      <alignment horizontal="center" vertical="center"/>
    </xf>
    <xf numFmtId="164" fontId="11" fillId="0" borderId="0" xfId="25" applyNumberFormat="1" applyFont="1" applyAlignment="1">
      <alignment horizontal="center" vertical="center"/>
    </xf>
    <xf numFmtId="164" fontId="2" fillId="0" borderId="0" xfId="25" applyNumberFormat="1" applyFont="1" applyAlignment="1">
      <alignment horizontal="right" vertical="center"/>
    </xf>
    <xf numFmtId="164" fontId="12" fillId="0" borderId="0" xfId="25" applyNumberFormat="1" applyFont="1" applyAlignment="1">
      <alignment horizontal="right" vertical="center"/>
    </xf>
    <xf numFmtId="0" fontId="2" fillId="0" borderId="0" xfId="0" applyFont="1" applyAlignment="1">
      <alignment horizontal="left" vertical="center"/>
    </xf>
    <xf numFmtId="0" fontId="7" fillId="0" borderId="3" xfId="0" applyFont="1" applyBorder="1" applyAlignment="1">
      <alignment horizontal="left" vertical="center"/>
    </xf>
    <xf numFmtId="0" fontId="7" fillId="0" borderId="20" xfId="0" applyFont="1" applyBorder="1" applyAlignment="1">
      <alignment horizontal="left" vertical="center"/>
    </xf>
    <xf numFmtId="0" fontId="7" fillId="0" borderId="0" xfId="0" applyFont="1" applyAlignment="1">
      <alignment horizontal="left" vertical="center"/>
    </xf>
    <xf numFmtId="0" fontId="7" fillId="0" borderId="25" xfId="0" applyFont="1" applyBorder="1" applyAlignment="1">
      <alignment horizontal="left" vertical="center"/>
    </xf>
    <xf numFmtId="0" fontId="7" fillId="0" borderId="26" xfId="0" applyFont="1" applyBorder="1" applyAlignment="1">
      <alignment horizontal="left" vertical="center"/>
    </xf>
    <xf numFmtId="0" fontId="7" fillId="0" borderId="7" xfId="0" applyFont="1" applyBorder="1" applyAlignment="1">
      <alignment horizontal="left" vertical="center"/>
    </xf>
    <xf numFmtId="0" fontId="7" fillId="0" borderId="13" xfId="0" applyFont="1" applyBorder="1" applyAlignment="1">
      <alignment horizontal="left" vertical="center" wrapText="1"/>
    </xf>
    <xf numFmtId="0" fontId="7" fillId="0" borderId="11" xfId="0" applyFont="1" applyBorder="1" applyAlignment="1">
      <alignment horizontal="left" vertical="center" wrapText="1"/>
    </xf>
    <xf numFmtId="0" fontId="7" fillId="0" borderId="11" xfId="0" applyFont="1" applyBorder="1" applyAlignment="1">
      <alignment horizontal="left" vertical="center"/>
    </xf>
    <xf numFmtId="0" fontId="10" fillId="0" borderId="0" xfId="0" applyFont="1" applyAlignment="1">
      <alignment horizontal="left" vertical="center"/>
    </xf>
    <xf numFmtId="0" fontId="12" fillId="0" borderId="0" xfId="0" applyFont="1" applyAlignment="1">
      <alignment horizontal="left" vertical="center"/>
    </xf>
    <xf numFmtId="0" fontId="9" fillId="0" borderId="0" xfId="0" applyFont="1" applyAlignment="1">
      <alignment horizontal="left" vertical="center"/>
    </xf>
    <xf numFmtId="0" fontId="25" fillId="0" borderId="0" xfId="0" applyFont="1" applyAlignment="1">
      <alignment horizontal="left" vertical="center"/>
    </xf>
    <xf numFmtId="164" fontId="7" fillId="0" borderId="0" xfId="25" applyNumberFormat="1" applyFont="1" applyAlignment="1">
      <alignment horizontal="right" vertical="center"/>
    </xf>
    <xf numFmtId="164" fontId="7" fillId="0" borderId="17" xfId="25" applyNumberFormat="1" applyFont="1" applyBorder="1" applyAlignment="1">
      <alignment horizontal="right" vertical="center"/>
    </xf>
    <xf numFmtId="165" fontId="7" fillId="0" borderId="24" xfId="0" applyNumberFormat="1" applyFont="1" applyBorder="1" applyAlignment="1">
      <alignment horizontal="right" vertical="center"/>
    </xf>
    <xf numFmtId="165" fontId="4" fillId="0" borderId="27" xfId="0" applyNumberFormat="1" applyFont="1" applyBorder="1" applyAlignment="1">
      <alignment horizontal="right" vertical="center"/>
    </xf>
    <xf numFmtId="0" fontId="7" fillId="0" borderId="2" xfId="65" applyBorder="1" applyAlignment="1">
      <alignment horizontal="left" vertical="center" wrapText="1"/>
    </xf>
    <xf numFmtId="0" fontId="7" fillId="0" borderId="3" xfId="55" applyBorder="1" applyAlignment="1">
      <alignment vertical="center" wrapText="1"/>
    </xf>
    <xf numFmtId="0" fontId="26" fillId="0" borderId="11" xfId="55" applyFont="1" applyBorder="1" applyAlignment="1">
      <alignment vertical="center" wrapText="1"/>
    </xf>
    <xf numFmtId="0" fontId="7" fillId="0" borderId="11" xfId="55" applyBorder="1" applyAlignment="1">
      <alignment vertical="center" wrapText="1"/>
    </xf>
    <xf numFmtId="0" fontId="7" fillId="0" borderId="11" xfId="55" applyBorder="1" applyAlignment="1">
      <alignment horizontal="left" vertical="center" wrapText="1"/>
    </xf>
    <xf numFmtId="165" fontId="2" fillId="0" borderId="0" xfId="0" applyNumberFormat="1" applyFont="1" applyFill="1"/>
    <xf numFmtId="0" fontId="2" fillId="0" borderId="0" xfId="0" applyFont="1" applyFill="1"/>
    <xf numFmtId="0" fontId="7" fillId="0" borderId="2" xfId="0" applyFont="1" applyFill="1" applyBorder="1" applyAlignment="1">
      <alignment horizontal="center" vertical="center"/>
    </xf>
    <xf numFmtId="0" fontId="7" fillId="0" borderId="13" xfId="0" applyFont="1" applyFill="1" applyBorder="1" applyAlignment="1">
      <alignment horizontal="left" vertical="center" wrapText="1"/>
    </xf>
    <xf numFmtId="0" fontId="2" fillId="0" borderId="0" xfId="0" applyFont="1" applyAlignment="1">
      <alignment wrapText="1"/>
    </xf>
    <xf numFmtId="0" fontId="7" fillId="0" borderId="7" xfId="0" applyFont="1" applyFill="1" applyBorder="1" applyAlignment="1">
      <alignment horizontal="left" vertical="center"/>
    </xf>
    <xf numFmtId="165" fontId="27" fillId="0" borderId="0" xfId="0" applyNumberFormat="1" applyFont="1" applyFill="1" applyAlignment="1">
      <alignment horizontal="center" vertical="center" wrapText="1"/>
    </xf>
    <xf numFmtId="0" fontId="5" fillId="0" borderId="0" xfId="0" applyFont="1" applyFill="1" applyAlignment="1">
      <alignment horizontal="left"/>
    </xf>
    <xf numFmtId="0" fontId="6" fillId="0" borderId="0" xfId="0" applyFont="1" applyFill="1" applyAlignment="1">
      <alignment horizontal="center"/>
    </xf>
    <xf numFmtId="0" fontId="4" fillId="2" borderId="5" xfId="0" applyFont="1" applyFill="1" applyBorder="1"/>
    <xf numFmtId="0" fontId="4" fillId="2" borderId="6" xfId="0" applyFont="1" applyFill="1" applyBorder="1" applyAlignment="1">
      <alignment horizontal="center"/>
    </xf>
    <xf numFmtId="164" fontId="4" fillId="2" borderId="14" xfId="48" applyNumberFormat="1" applyFont="1" applyFill="1" applyBorder="1" applyAlignment="1">
      <alignment horizontal="center"/>
    </xf>
    <xf numFmtId="0" fontId="7" fillId="0" borderId="35" xfId="0" applyFont="1" applyFill="1" applyBorder="1"/>
    <xf numFmtId="166" fontId="7" fillId="0" borderId="8" xfId="0" applyNumberFormat="1" applyFont="1" applyFill="1" applyBorder="1"/>
    <xf numFmtId="166" fontId="7" fillId="0" borderId="9" xfId="0" applyNumberFormat="1" applyFont="1" applyFill="1" applyBorder="1"/>
    <xf numFmtId="0" fontId="7" fillId="0" borderId="36" xfId="0" applyFont="1" applyFill="1" applyBorder="1"/>
    <xf numFmtId="166" fontId="7" fillId="0" borderId="2" xfId="0" applyNumberFormat="1" applyFont="1" applyFill="1" applyBorder="1"/>
    <xf numFmtId="166" fontId="7" fillId="0" borderId="4" xfId="0" applyNumberFormat="1" applyFont="1" applyFill="1" applyBorder="1"/>
    <xf numFmtId="0" fontId="4" fillId="2" borderId="29" xfId="0" applyFont="1" applyFill="1" applyBorder="1" applyAlignment="1">
      <alignment horizontal="left"/>
    </xf>
    <xf numFmtId="166" fontId="7" fillId="2" borderId="37" xfId="0" applyNumberFormat="1" applyFont="1" applyFill="1" applyBorder="1" applyAlignment="1">
      <alignment horizontal="right"/>
    </xf>
    <xf numFmtId="0" fontId="10" fillId="0" borderId="0" xfId="0" applyFont="1" applyFill="1" applyBorder="1"/>
    <xf numFmtId="164" fontId="11" fillId="0" borderId="0" xfId="48" applyNumberFormat="1" applyFont="1" applyFill="1" applyBorder="1" applyAlignment="1">
      <alignment horizontal="center"/>
    </xf>
    <xf numFmtId="166" fontId="28" fillId="0" borderId="0" xfId="0" applyNumberFormat="1" applyFont="1" applyFill="1" applyBorder="1"/>
    <xf numFmtId="0" fontId="16" fillId="2" borderId="22" xfId="0" applyFont="1" applyFill="1" applyBorder="1"/>
    <xf numFmtId="164" fontId="29" fillId="2" borderId="1" xfId="48" applyNumberFormat="1" applyFont="1" applyFill="1" applyBorder="1" applyAlignment="1">
      <alignment horizontal="center"/>
    </xf>
    <xf numFmtId="166" fontId="16" fillId="2" borderId="19" xfId="0" applyNumberFormat="1" applyFont="1" applyFill="1" applyBorder="1"/>
    <xf numFmtId="166" fontId="10" fillId="0" borderId="0" xfId="0" applyNumberFormat="1" applyFont="1" applyFill="1" applyBorder="1"/>
    <xf numFmtId="0" fontId="30" fillId="2" borderId="22" xfId="0" applyFont="1" applyFill="1" applyBorder="1"/>
    <xf numFmtId="164" fontId="13" fillId="2" borderId="1" xfId="48" applyNumberFormat="1" applyFont="1" applyFill="1" applyBorder="1" applyAlignment="1">
      <alignment horizontal="center"/>
    </xf>
    <xf numFmtId="166" fontId="9" fillId="2" borderId="19" xfId="0" applyNumberFormat="1" applyFont="1" applyFill="1" applyBorder="1"/>
    <xf numFmtId="0" fontId="3" fillId="0" borderId="0" xfId="0" applyFont="1" applyFill="1" applyBorder="1"/>
    <xf numFmtId="0" fontId="3" fillId="0" borderId="0" xfId="0" applyFont="1" applyFill="1" applyBorder="1" applyAlignment="1">
      <alignment horizontal="center"/>
    </xf>
    <xf numFmtId="165" fontId="5" fillId="0" borderId="0" xfId="48" applyNumberFormat="1" applyFont="1" applyFill="1" applyBorder="1" applyAlignment="1">
      <alignment horizontal="right"/>
    </xf>
    <xf numFmtId="0" fontId="3" fillId="0" borderId="28" xfId="0" applyFont="1" applyFill="1" applyBorder="1"/>
    <xf numFmtId="0" fontId="2" fillId="0" borderId="39" xfId="0" applyFont="1" applyBorder="1" applyAlignment="1">
      <alignment horizontal="center"/>
    </xf>
    <xf numFmtId="164" fontId="12" fillId="0" borderId="11" xfId="48" applyNumberFormat="1" applyFont="1" applyBorder="1" applyAlignment="1">
      <alignment horizontal="right"/>
    </xf>
    <xf numFmtId="0" fontId="12" fillId="0" borderId="0" xfId="0" applyFont="1" applyFill="1"/>
    <xf numFmtId="0" fontId="2" fillId="0" borderId="0" xfId="0" applyFont="1" applyAlignment="1">
      <alignment horizontal="center"/>
    </xf>
    <xf numFmtId="164" fontId="2" fillId="0" borderId="0" xfId="48" applyNumberFormat="1" applyFont="1" applyAlignment="1">
      <alignment horizontal="right"/>
    </xf>
    <xf numFmtId="0" fontId="3" fillId="0" borderId="40" xfId="0" applyFont="1" applyBorder="1"/>
    <xf numFmtId="0" fontId="2" fillId="0" borderId="41" xfId="0" applyFont="1" applyBorder="1" applyAlignment="1">
      <alignment horizontal="center"/>
    </xf>
    <xf numFmtId="164" fontId="2" fillId="0" borderId="26" xfId="48" applyNumberFormat="1" applyFont="1" applyBorder="1" applyAlignment="1">
      <alignment horizontal="right"/>
    </xf>
    <xf numFmtId="0" fontId="2" fillId="0" borderId="42" xfId="0" applyFont="1" applyBorder="1"/>
    <xf numFmtId="0" fontId="2" fillId="0" borderId="43" xfId="0" applyFont="1" applyBorder="1" applyAlignment="1">
      <alignment horizontal="center"/>
    </xf>
    <xf numFmtId="164" fontId="2" fillId="0" borderId="13" xfId="48" applyNumberFormat="1" applyFont="1" applyBorder="1" applyAlignment="1">
      <alignment horizontal="right"/>
    </xf>
    <xf numFmtId="0" fontId="30" fillId="2" borderId="22" xfId="0" applyFont="1" applyFill="1" applyBorder="1" applyAlignment="1">
      <alignment horizontal="left" vertical="center" wrapText="1"/>
    </xf>
    <xf numFmtId="0" fontId="32" fillId="2" borderId="1" xfId="0" applyFont="1" applyFill="1" applyBorder="1" applyAlignment="1">
      <alignment horizontal="center"/>
    </xf>
    <xf numFmtId="0" fontId="30" fillId="2" borderId="1" xfId="0" applyFont="1" applyFill="1" applyBorder="1" applyAlignment="1">
      <alignment horizontal="center"/>
    </xf>
    <xf numFmtId="166" fontId="30" fillId="2" borderId="1" xfId="0" applyNumberFormat="1" applyFont="1" applyFill="1" applyBorder="1" applyAlignment="1">
      <alignment horizontal="center"/>
    </xf>
    <xf numFmtId="0" fontId="30" fillId="2" borderId="19" xfId="0" applyFont="1" applyFill="1" applyBorder="1" applyAlignment="1">
      <alignment horizontal="center"/>
    </xf>
    <xf numFmtId="0" fontId="4" fillId="2" borderId="44" xfId="78" applyFont="1" applyFill="1" applyBorder="1" applyAlignment="1">
      <alignment vertical="center" wrapText="1"/>
    </xf>
    <xf numFmtId="0" fontId="33" fillId="2" borderId="15" xfId="78" applyFont="1" applyFill="1" applyBorder="1" applyAlignment="1">
      <alignment vertical="center" wrapText="1"/>
    </xf>
    <xf numFmtId="0" fontId="4" fillId="2" borderId="23" xfId="78" applyFont="1" applyFill="1" applyBorder="1" applyAlignment="1">
      <alignment horizontal="center" vertical="center"/>
    </xf>
    <xf numFmtId="166" fontId="4" fillId="2" borderId="23" xfId="79" applyNumberFormat="1" applyFont="1" applyFill="1" applyBorder="1" applyAlignment="1">
      <alignment horizontal="center" vertical="center" wrapText="1"/>
    </xf>
    <xf numFmtId="164" fontId="4" fillId="2" borderId="45" xfId="78" applyNumberFormat="1" applyFont="1" applyFill="1" applyBorder="1" applyAlignment="1">
      <alignment horizontal="center" vertical="center"/>
    </xf>
    <xf numFmtId="0" fontId="4" fillId="2" borderId="3" xfId="53" applyFont="1" applyFill="1" applyBorder="1" applyAlignment="1">
      <alignment vertical="center"/>
    </xf>
    <xf numFmtId="0" fontId="32" fillId="2" borderId="2" xfId="0" applyFont="1" applyFill="1" applyBorder="1" applyAlignment="1">
      <alignment horizontal="center"/>
    </xf>
    <xf numFmtId="0" fontId="7" fillId="0" borderId="2" xfId="55" applyFill="1" applyBorder="1" applyAlignment="1">
      <alignment horizontal="left" vertical="center" wrapText="1"/>
    </xf>
    <xf numFmtId="0" fontId="7" fillId="0" borderId="2" xfId="55" applyFont="1" applyFill="1" applyBorder="1" applyAlignment="1">
      <alignment horizontal="left" vertical="center" wrapText="1"/>
    </xf>
    <xf numFmtId="0" fontId="4" fillId="3" borderId="3" xfId="0" applyFont="1" applyFill="1" applyBorder="1" applyAlignment="1">
      <alignment horizontal="left" vertical="center"/>
    </xf>
    <xf numFmtId="0" fontId="4" fillId="3" borderId="11" xfId="0" applyFont="1" applyFill="1" applyBorder="1" applyAlignment="1">
      <alignment horizontal="left" vertical="center"/>
    </xf>
    <xf numFmtId="0" fontId="7" fillId="3" borderId="2" xfId="0" applyFont="1" applyFill="1" applyBorder="1" applyAlignment="1">
      <alignment horizontal="center" vertical="center"/>
    </xf>
    <xf numFmtId="164" fontId="8" fillId="3" borderId="2" xfId="25" applyNumberFormat="1" applyFont="1" applyFill="1" applyBorder="1" applyAlignment="1">
      <alignment horizontal="right" vertical="center"/>
    </xf>
    <xf numFmtId="165" fontId="4" fillId="3" borderId="4" xfId="0" applyNumberFormat="1" applyFont="1" applyFill="1" applyBorder="1" applyAlignment="1">
      <alignment horizontal="right" vertical="center"/>
    </xf>
    <xf numFmtId="165" fontId="7" fillId="4" borderId="28" xfId="25" applyNumberFormat="1" applyFont="1" applyFill="1" applyBorder="1" applyAlignment="1" applyProtection="1">
      <alignment horizontal="right" vertical="center"/>
      <protection locked="0"/>
    </xf>
    <xf numFmtId="165" fontId="7" fillId="4" borderId="2" xfId="0" applyNumberFormat="1" applyFont="1" applyFill="1" applyBorder="1" applyAlignment="1" applyProtection="1">
      <alignment horizontal="right" vertical="center"/>
      <protection locked="0"/>
    </xf>
    <xf numFmtId="0" fontId="14" fillId="2" borderId="22" xfId="80" applyFont="1" applyFill="1" applyBorder="1" applyAlignment="1">
      <alignment vertical="center" wrapText="1"/>
    </xf>
    <xf numFmtId="0" fontId="16" fillId="2" borderId="1" xfId="80" applyFont="1" applyFill="1" applyBorder="1" applyAlignment="1">
      <alignment vertical="center" wrapText="1"/>
    </xf>
    <xf numFmtId="0" fontId="7" fillId="2" borderId="1" xfId="80" applyFont="1" applyFill="1" applyBorder="1" applyAlignment="1">
      <alignment horizontal="center"/>
    </xf>
    <xf numFmtId="166" fontId="16" fillId="2" borderId="1" xfId="79" applyNumberFormat="1" applyFont="1" applyFill="1" applyBorder="1" applyAlignment="1"/>
    <xf numFmtId="0" fontId="3" fillId="0" borderId="0" xfId="80" applyFont="1" applyFill="1" applyBorder="1" applyAlignment="1">
      <alignment vertical="center" wrapText="1"/>
    </xf>
    <xf numFmtId="164" fontId="8" fillId="0" borderId="0" xfId="79" applyNumberFormat="1" applyFont="1" applyFill="1" applyBorder="1" applyAlignment="1">
      <alignment horizontal="center"/>
    </xf>
    <xf numFmtId="166" fontId="3" fillId="0" borderId="0" xfId="80" applyNumberFormat="1" applyFont="1" applyFill="1" applyBorder="1" applyAlignment="1"/>
    <xf numFmtId="0" fontId="34" fillId="0" borderId="0" xfId="80" applyFont="1" applyFill="1" applyBorder="1" applyAlignment="1">
      <alignment vertical="center" wrapText="1"/>
    </xf>
    <xf numFmtId="0" fontId="6" fillId="0" borderId="0" xfId="80" applyFont="1" applyFill="1" applyBorder="1" applyAlignment="1">
      <alignment vertical="center" wrapText="1"/>
    </xf>
    <xf numFmtId="0" fontId="35" fillId="0" borderId="0" xfId="80" applyFont="1" applyFill="1" applyBorder="1" applyAlignment="1">
      <alignment horizontal="center"/>
    </xf>
    <xf numFmtId="166" fontId="6" fillId="0" borderId="0" xfId="79" applyNumberFormat="1" applyFont="1" applyFill="1" applyBorder="1" applyAlignment="1"/>
    <xf numFmtId="166" fontId="34" fillId="0" borderId="0" xfId="80" applyNumberFormat="1" applyFont="1" applyFill="1" applyBorder="1" applyAlignment="1"/>
    <xf numFmtId="0" fontId="30" fillId="2" borderId="22" xfId="80" applyFont="1" applyFill="1" applyBorder="1" applyAlignment="1">
      <alignment horizontal="left" vertical="center" wrapText="1"/>
    </xf>
    <xf numFmtId="0" fontId="30" fillId="2" borderId="1" xfId="80" applyFont="1" applyFill="1" applyBorder="1" applyAlignment="1">
      <alignment horizontal="left" vertical="center"/>
    </xf>
    <xf numFmtId="0" fontId="30" fillId="2" borderId="1" xfId="80" applyFont="1" applyFill="1" applyBorder="1" applyAlignment="1">
      <alignment horizontal="center"/>
    </xf>
    <xf numFmtId="166" fontId="30" fillId="2" borderId="1" xfId="79" applyNumberFormat="1" applyFont="1" applyFill="1" applyBorder="1" applyAlignment="1"/>
    <xf numFmtId="166" fontId="30" fillId="2" borderId="19" xfId="80" applyNumberFormat="1" applyFont="1" applyFill="1" applyBorder="1" applyAlignment="1"/>
    <xf numFmtId="0" fontId="4" fillId="3" borderId="2" xfId="0" applyFont="1" applyFill="1" applyBorder="1" applyAlignment="1">
      <alignment horizontal="left" vertical="center"/>
    </xf>
    <xf numFmtId="0" fontId="4" fillId="3" borderId="21" xfId="0" applyFont="1" applyFill="1" applyBorder="1" applyAlignment="1">
      <alignment horizontal="left" vertical="center"/>
    </xf>
    <xf numFmtId="0" fontId="4" fillId="3" borderId="12" xfId="0" applyFont="1" applyFill="1" applyBorder="1" applyAlignment="1">
      <alignment horizontal="left" vertical="center"/>
    </xf>
    <xf numFmtId="0" fontId="7" fillId="3" borderId="10" xfId="0" applyFont="1" applyFill="1" applyBorder="1" applyAlignment="1">
      <alignment horizontal="center" vertical="center"/>
    </xf>
    <xf numFmtId="164" fontId="8" fillId="3" borderId="10" xfId="25" applyNumberFormat="1" applyFont="1" applyFill="1" applyBorder="1" applyAlignment="1">
      <alignment horizontal="right" vertical="center"/>
    </xf>
    <xf numFmtId="165" fontId="4" fillId="3" borderId="18" xfId="0" applyNumberFormat="1" applyFont="1" applyFill="1" applyBorder="1" applyAlignment="1">
      <alignment horizontal="right" vertical="center"/>
    </xf>
    <xf numFmtId="165" fontId="7" fillId="4" borderId="8" xfId="0" applyNumberFormat="1" applyFont="1" applyFill="1" applyBorder="1" applyAlignment="1" applyProtection="1">
      <alignment horizontal="right" vertical="center"/>
      <protection locked="0"/>
    </xf>
    <xf numFmtId="0" fontId="7" fillId="0" borderId="3" xfId="0" applyFont="1" applyFill="1" applyBorder="1" applyAlignment="1">
      <alignment horizontal="left" vertical="center" wrapText="1"/>
    </xf>
    <xf numFmtId="0" fontId="7" fillId="0" borderId="26" xfId="0" applyFont="1" applyFill="1" applyBorder="1" applyAlignment="1">
      <alignment horizontal="left" vertical="center" wrapText="1"/>
    </xf>
    <xf numFmtId="0" fontId="7" fillId="0" borderId="24" xfId="65" applyFill="1" applyBorder="1" applyAlignment="1">
      <alignment horizontal="left" vertical="center" wrapText="1"/>
    </xf>
    <xf numFmtId="0" fontId="7" fillId="0" borderId="2" xfId="64" applyFont="1" applyFill="1" applyBorder="1" applyAlignment="1">
      <alignment horizontal="left" vertical="center" wrapText="1"/>
    </xf>
    <xf numFmtId="0" fontId="7" fillId="0" borderId="3" xfId="0" applyFont="1" applyFill="1" applyBorder="1" applyAlignment="1">
      <alignment vertical="center"/>
    </xf>
    <xf numFmtId="0" fontId="7" fillId="0" borderId="3" xfId="0" applyFont="1" applyFill="1" applyBorder="1" applyAlignment="1">
      <alignment horizontal="left" vertical="center"/>
    </xf>
    <xf numFmtId="0" fontId="4" fillId="3" borderId="3" xfId="0" applyFont="1" applyFill="1" applyBorder="1" applyAlignment="1" applyProtection="1">
      <alignment horizontal="left" vertical="center"/>
    </xf>
    <xf numFmtId="0" fontId="4" fillId="3" borderId="11" xfId="0" applyFont="1" applyFill="1" applyBorder="1" applyAlignment="1" applyProtection="1">
      <alignment horizontal="left" vertical="center"/>
    </xf>
    <xf numFmtId="0" fontId="7" fillId="3" borderId="2" xfId="0" applyFont="1" applyFill="1" applyBorder="1" applyAlignment="1" applyProtection="1">
      <alignment horizontal="center" vertical="center"/>
    </xf>
    <xf numFmtId="164" fontId="8" fillId="3" borderId="2" xfId="25" applyNumberFormat="1" applyFont="1" applyFill="1" applyBorder="1" applyAlignment="1" applyProtection="1">
      <alignment horizontal="right" vertical="center"/>
    </xf>
    <xf numFmtId="0" fontId="7" fillId="0" borderId="8" xfId="0" applyFont="1" applyFill="1" applyBorder="1" applyAlignment="1">
      <alignment horizontal="center" vertical="center"/>
    </xf>
    <xf numFmtId="0" fontId="7" fillId="0" borderId="24" xfId="64" applyFont="1" applyFill="1" applyBorder="1" applyAlignment="1">
      <alignment horizontal="left" vertical="center" wrapText="1"/>
    </xf>
    <xf numFmtId="0" fontId="7" fillId="0" borderId="11" xfId="64" applyFont="1" applyFill="1" applyBorder="1" applyAlignment="1">
      <alignment horizontal="left" vertical="center" wrapText="1"/>
    </xf>
    <xf numFmtId="0" fontId="4" fillId="3" borderId="11" xfId="0" applyFont="1" applyFill="1" applyBorder="1" applyAlignment="1">
      <alignment horizontal="left"/>
    </xf>
    <xf numFmtId="164" fontId="8" fillId="3" borderId="2" xfId="48" applyNumberFormat="1" applyFont="1" applyFill="1" applyBorder="1" applyAlignment="1">
      <alignment horizontal="right" vertical="center"/>
    </xf>
    <xf numFmtId="0" fontId="4" fillId="3" borderId="3" xfId="0" applyFont="1" applyFill="1" applyBorder="1" applyAlignment="1">
      <alignment vertical="center"/>
    </xf>
    <xf numFmtId="0" fontId="4" fillId="3" borderId="11" xfId="0" applyFont="1" applyFill="1" applyBorder="1"/>
    <xf numFmtId="0" fontId="4" fillId="3" borderId="12" xfId="0" applyFont="1" applyFill="1" applyBorder="1" applyAlignment="1">
      <alignment horizontal="left"/>
    </xf>
    <xf numFmtId="164" fontId="8" fillId="3" borderId="10" xfId="48" applyNumberFormat="1" applyFont="1" applyFill="1" applyBorder="1" applyAlignment="1">
      <alignment horizontal="right" vertical="center"/>
    </xf>
    <xf numFmtId="0" fontId="7" fillId="0" borderId="2" xfId="51" applyFont="1" applyFill="1" applyBorder="1" applyAlignment="1">
      <alignment vertical="center" wrapText="1"/>
    </xf>
    <xf numFmtId="0" fontId="7" fillId="0" borderId="2" xfId="51" applyFont="1" applyFill="1" applyBorder="1" applyAlignment="1">
      <alignment horizontal="center" vertical="center" wrapText="1"/>
    </xf>
    <xf numFmtId="0" fontId="7" fillId="0" borderId="3" xfId="51" applyFont="1" applyFill="1" applyBorder="1" applyAlignment="1">
      <alignment vertical="center" wrapText="1"/>
    </xf>
    <xf numFmtId="165" fontId="7" fillId="4" borderId="2" xfId="51" applyNumberFormat="1" applyFont="1" applyFill="1" applyBorder="1" applyAlignment="1" applyProtection="1">
      <alignment horizontal="right" vertical="center"/>
      <protection locked="0"/>
    </xf>
    <xf numFmtId="165" fontId="7" fillId="0" borderId="4" xfId="0" applyNumberFormat="1" applyFont="1" applyFill="1" applyBorder="1" applyAlignment="1">
      <alignment horizontal="right" vertical="center"/>
    </xf>
    <xf numFmtId="0" fontId="10" fillId="0" borderId="0" xfId="0" applyFont="1" applyFill="1" applyAlignment="1">
      <alignment horizontal="left" vertical="center"/>
    </xf>
    <xf numFmtId="164" fontId="11" fillId="0" borderId="0" xfId="25" applyNumberFormat="1" applyFont="1" applyFill="1" applyAlignment="1">
      <alignment horizontal="center" vertical="center"/>
    </xf>
    <xf numFmtId="0" fontId="10" fillId="0" borderId="0" xfId="0" applyFont="1" applyFill="1" applyAlignment="1">
      <alignment horizontal="right" vertical="center"/>
    </xf>
    <xf numFmtId="164" fontId="10" fillId="0" borderId="0" xfId="0" applyNumberFormat="1" applyFont="1" applyFill="1" applyAlignment="1">
      <alignment horizontal="right" vertical="center"/>
    </xf>
    <xf numFmtId="165" fontId="7" fillId="0" borderId="0" xfId="0" applyNumberFormat="1" applyFont="1" applyFill="1"/>
    <xf numFmtId="166" fontId="7" fillId="2" borderId="38" xfId="0" applyNumberFormat="1" applyFont="1" applyFill="1" applyBorder="1" applyAlignment="1">
      <alignment horizontal="right"/>
    </xf>
    <xf numFmtId="0" fontId="7" fillId="0" borderId="7" xfId="0" applyFont="1" applyFill="1" applyBorder="1" applyAlignment="1">
      <alignment horizontal="left" vertical="center" wrapText="1"/>
    </xf>
    <xf numFmtId="0" fontId="26" fillId="0" borderId="11" xfId="55" applyFont="1" applyBorder="1" applyAlignment="1">
      <alignment horizontal="left" vertical="center" wrapText="1"/>
    </xf>
    <xf numFmtId="164" fontId="7" fillId="0" borderId="0" xfId="25" applyNumberFormat="1" applyFont="1" applyBorder="1" applyAlignment="1">
      <alignment horizontal="right" vertical="center"/>
    </xf>
    <xf numFmtId="0" fontId="7" fillId="0" borderId="0" xfId="0" applyFont="1" applyBorder="1" applyAlignment="1">
      <alignment horizontal="left" vertical="center"/>
    </xf>
    <xf numFmtId="0" fontId="7" fillId="0" borderId="0" xfId="0" applyFont="1" applyBorder="1" applyAlignment="1">
      <alignment horizontal="center" vertical="center"/>
    </xf>
    <xf numFmtId="0" fontId="4" fillId="2" borderId="7" xfId="53" applyFont="1" applyFill="1" applyBorder="1" applyAlignment="1">
      <alignment vertical="center"/>
    </xf>
    <xf numFmtId="0" fontId="32" fillId="2" borderId="8" xfId="0" applyFont="1" applyFill="1" applyBorder="1" applyAlignment="1">
      <alignment horizontal="center"/>
    </xf>
    <xf numFmtId="164" fontId="7" fillId="0" borderId="46" xfId="0" applyNumberFormat="1" applyFont="1" applyBorder="1" applyAlignment="1">
      <alignment horizontal="right" vertical="center"/>
    </xf>
    <xf numFmtId="0" fontId="4" fillId="2" borderId="47" xfId="78" applyFont="1" applyFill="1" applyBorder="1" applyAlignment="1">
      <alignment vertical="center" wrapText="1"/>
    </xf>
    <xf numFmtId="0" fontId="33" fillId="2" borderId="48" xfId="78" applyFont="1" applyFill="1" applyBorder="1" applyAlignment="1">
      <alignment vertical="center" wrapText="1"/>
    </xf>
    <xf numFmtId="0" fontId="4" fillId="2" borderId="48" xfId="78" applyFont="1" applyFill="1" applyBorder="1" applyAlignment="1">
      <alignment horizontal="center" vertical="center"/>
    </xf>
    <xf numFmtId="166" fontId="4" fillId="2" borderId="48" xfId="79" applyNumberFormat="1" applyFont="1" applyFill="1" applyBorder="1" applyAlignment="1">
      <alignment horizontal="center" vertical="center" wrapText="1"/>
    </xf>
    <xf numFmtId="0" fontId="9" fillId="2" borderId="32" xfId="0" applyFont="1" applyFill="1" applyBorder="1" applyAlignment="1">
      <alignment horizontal="center" wrapText="1"/>
    </xf>
    <xf numFmtId="0" fontId="9" fillId="2" borderId="33" xfId="0" applyFont="1" applyFill="1" applyBorder="1" applyAlignment="1">
      <alignment horizontal="center" wrapText="1"/>
    </xf>
    <xf numFmtId="0" fontId="9" fillId="2" borderId="34" xfId="0" applyFont="1" applyFill="1" applyBorder="1" applyAlignment="1">
      <alignment horizontal="center" wrapText="1"/>
    </xf>
    <xf numFmtId="0" fontId="23" fillId="2" borderId="29" xfId="0" applyFont="1" applyFill="1" applyBorder="1" applyAlignment="1">
      <alignment horizontal="center" wrapText="1"/>
    </xf>
    <xf numFmtId="0" fontId="23" fillId="2" borderId="30" xfId="0" applyFont="1" applyFill="1" applyBorder="1" applyAlignment="1">
      <alignment horizontal="center" wrapText="1"/>
    </xf>
    <xf numFmtId="0" fontId="23" fillId="2" borderId="31" xfId="0" applyFont="1" applyFill="1" applyBorder="1" applyAlignment="1">
      <alignment horizontal="center" wrapText="1"/>
    </xf>
    <xf numFmtId="0" fontId="2" fillId="0" borderId="28" xfId="0" applyFont="1" applyBorder="1" applyAlignment="1">
      <alignment horizontal="left" vertical="center" wrapText="1"/>
    </xf>
    <xf numFmtId="0" fontId="2" fillId="0" borderId="39" xfId="0" applyFont="1" applyBorder="1" applyAlignment="1">
      <alignment horizontal="left" vertical="center" wrapText="1"/>
    </xf>
    <xf numFmtId="0" fontId="2" fillId="0" borderId="11" xfId="0" applyFont="1" applyBorder="1" applyAlignment="1">
      <alignment horizontal="left" vertical="center" wrapText="1"/>
    </xf>
    <xf numFmtId="164" fontId="4" fillId="2" borderId="19" xfId="78" applyNumberFormat="1" applyFont="1" applyFill="1" applyBorder="1" applyAlignment="1">
      <alignment horizontal="center" vertical="center"/>
    </xf>
    <xf numFmtId="164" fontId="7" fillId="0" borderId="9" xfId="0" applyNumberFormat="1" applyFont="1" applyBorder="1" applyAlignment="1">
      <alignment horizontal="right" vertical="center"/>
    </xf>
    <xf numFmtId="165" fontId="4" fillId="3" borderId="4" xfId="0" applyNumberFormat="1" applyFont="1" applyFill="1" applyBorder="1" applyAlignment="1" applyProtection="1">
      <alignment horizontal="right" vertical="center"/>
    </xf>
  </cellXfs>
  <cellStyles count="81">
    <cellStyle name="Hypertextový odkaz" xfId="1" builtinId="8"/>
    <cellStyle name="Hypertextový odkaz 2" xfId="2"/>
    <cellStyle name="Hypertextový odkaz 2 2" xfId="3"/>
    <cellStyle name="Hypertextový odkaz 3" xfId="4"/>
    <cellStyle name="Měna 10" xfId="5"/>
    <cellStyle name="Měna 10 2" xfId="6"/>
    <cellStyle name="Měna 11" xfId="7"/>
    <cellStyle name="Měna 11 2" xfId="8"/>
    <cellStyle name="Měna 12" xfId="9"/>
    <cellStyle name="Měna 12 2" xfId="10"/>
    <cellStyle name="Měna 12 3" xfId="11"/>
    <cellStyle name="Měna 12 4" xfId="12"/>
    <cellStyle name="Měna 12 5" xfId="13"/>
    <cellStyle name="Měna 12 6" xfId="14"/>
    <cellStyle name="Měna 13" xfId="15"/>
    <cellStyle name="Měna 13 2" xfId="16"/>
    <cellStyle name="Měna 13 3" xfId="17"/>
    <cellStyle name="Měna 13 4" xfId="18"/>
    <cellStyle name="Měna 14" xfId="19"/>
    <cellStyle name="Měna 14 2" xfId="20"/>
    <cellStyle name="Měna 14 3" xfId="21"/>
    <cellStyle name="Měna 15" xfId="22"/>
    <cellStyle name="Měna 16" xfId="23"/>
    <cellStyle name="Měna 17" xfId="24"/>
    <cellStyle name="Měna 2" xfId="25"/>
    <cellStyle name="Měna 2 2" xfId="26"/>
    <cellStyle name="Měna 3" xfId="27"/>
    <cellStyle name="Měna 3 2" xfId="28"/>
    <cellStyle name="Měna 3 3" xfId="29"/>
    <cellStyle name="Měna 3 4" xfId="30"/>
    <cellStyle name="Měna 3 4 2" xfId="31"/>
    <cellStyle name="Měna 3 4 2 2" xfId="32"/>
    <cellStyle name="Měna 3 4 2 3" xfId="33"/>
    <cellStyle name="Měna 3 4 3" xfId="34"/>
    <cellStyle name="Měna 3 5" xfId="35"/>
    <cellStyle name="Měna 4" xfId="36"/>
    <cellStyle name="Měna 5" xfId="37"/>
    <cellStyle name="Měna 5 2" xfId="38"/>
    <cellStyle name="Měna 6" xfId="39"/>
    <cellStyle name="Měna 6 2" xfId="40"/>
    <cellStyle name="Měna 6 3" xfId="41"/>
    <cellStyle name="Měna 6 4" xfId="42"/>
    <cellStyle name="Měna 7" xfId="43"/>
    <cellStyle name="Měna 7 2" xfId="44"/>
    <cellStyle name="Měna 8" xfId="45"/>
    <cellStyle name="Měna 9" xfId="46"/>
    <cellStyle name="Měna 9 2" xfId="47"/>
    <cellStyle name="měny" xfId="48" builtinId="4"/>
    <cellStyle name="měny 2" xfId="79"/>
    <cellStyle name="normální" xfId="0" builtinId="0"/>
    <cellStyle name="Normální 10" xfId="49"/>
    <cellStyle name="Normální 11" xfId="50"/>
    <cellStyle name="Normální 12" xfId="51"/>
    <cellStyle name="normální 14" xfId="80"/>
    <cellStyle name="normální 15" xfId="78"/>
    <cellStyle name="Normální 2" xfId="52"/>
    <cellStyle name="Normální 2 2" xfId="53"/>
    <cellStyle name="Normální 2 3" xfId="54"/>
    <cellStyle name="Normální 3" xfId="55"/>
    <cellStyle name="Normální 3 2" xfId="56"/>
    <cellStyle name="Normální 3 3" xfId="57"/>
    <cellStyle name="Normální 3 4" xfId="58"/>
    <cellStyle name="Normální 4" xfId="59"/>
    <cellStyle name="Normální 4 2" xfId="60"/>
    <cellStyle name="Normální 4 2 2" xfId="61"/>
    <cellStyle name="Normální 4 2 3" xfId="62"/>
    <cellStyle name="Normální 4 3" xfId="63"/>
    <cellStyle name="Normální 5" xfId="64"/>
    <cellStyle name="Normální 5 2" xfId="65"/>
    <cellStyle name="Normální 5 3" xfId="66"/>
    <cellStyle name="Normální 6" xfId="67"/>
    <cellStyle name="Normální 6 2" xfId="68"/>
    <cellStyle name="Normální 7" xfId="69"/>
    <cellStyle name="Normální 8" xfId="70"/>
    <cellStyle name="Normální 8 2" xfId="71"/>
    <cellStyle name="Normální 8 3" xfId="72"/>
    <cellStyle name="Normální 8 4" xfId="73"/>
    <cellStyle name="Normální 8 5" xfId="74"/>
    <cellStyle name="Normální 8 6" xfId="75"/>
    <cellStyle name="Normální 9" xfId="76"/>
    <cellStyle name="Normální 9 2" xfId="7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B1:G29"/>
  <sheetViews>
    <sheetView tabSelected="1" topLeftCell="A2" workbookViewId="0">
      <selection activeCell="B25" sqref="B25"/>
    </sheetView>
  </sheetViews>
  <sheetFormatPr defaultRowHeight="12.45"/>
  <cols>
    <col min="1" max="1" width="2.5" customWidth="1"/>
    <col min="2" max="2" width="39.69921875" customWidth="1"/>
    <col min="3" max="3" width="14.296875" customWidth="1"/>
    <col min="4" max="4" width="17.296875" customWidth="1"/>
    <col min="5" max="6" width="24.09765625" customWidth="1"/>
  </cols>
  <sheetData>
    <row r="1" spans="2:7" ht="13.1" thickBot="1"/>
    <row r="2" spans="2:7" s="1" customFormat="1" ht="50.4" customHeight="1">
      <c r="B2" s="201" t="s">
        <v>98</v>
      </c>
      <c r="C2" s="202"/>
      <c r="D2" s="203"/>
    </row>
    <row r="3" spans="2:7" s="1" customFormat="1" ht="16.55" customHeight="1" thickBot="1">
      <c r="B3" s="204"/>
      <c r="C3" s="205"/>
      <c r="D3" s="206"/>
      <c r="E3" s="6"/>
      <c r="F3" s="6"/>
      <c r="G3" s="6"/>
    </row>
    <row r="4" spans="2:7" s="70" customFormat="1" ht="16.55" customHeight="1" thickBot="1">
      <c r="B4" s="76"/>
      <c r="C4" s="77"/>
      <c r="D4" s="77"/>
      <c r="E4" s="69"/>
      <c r="F4" s="69"/>
      <c r="G4" s="69"/>
    </row>
    <row r="5" spans="2:7" ht="13.1" thickBot="1">
      <c r="B5" s="78" t="s">
        <v>0</v>
      </c>
      <c r="C5" s="79" t="s">
        <v>92</v>
      </c>
      <c r="D5" s="80" t="s">
        <v>93</v>
      </c>
    </row>
    <row r="6" spans="2:7" ht="13.1" thickTop="1">
      <c r="B6" s="81" t="str">
        <f>'JU 1'!B2</f>
        <v>Jazyková učebna 1</v>
      </c>
      <c r="C6" s="82">
        <f>'JU 1'!F33</f>
        <v>0</v>
      </c>
      <c r="D6" s="83">
        <f>'JU 1'!F37</f>
        <v>0</v>
      </c>
    </row>
    <row r="7" spans="2:7">
      <c r="B7" s="84" t="str">
        <f>'JU 2'!B2</f>
        <v>Jazyková učebna 2</v>
      </c>
      <c r="C7" s="85">
        <f>'JU 2'!F33</f>
        <v>0</v>
      </c>
      <c r="D7" s="86">
        <f>'JU 2'!F37</f>
        <v>0</v>
      </c>
    </row>
    <row r="8" spans="2:7">
      <c r="B8" s="84" t="str">
        <f>'JU 3'!B2</f>
        <v>Jazyková učebna 3</v>
      </c>
      <c r="C8" s="85">
        <f>'JU 3'!F32</f>
        <v>0</v>
      </c>
      <c r="D8" s="86">
        <f>'JU 3'!F36</f>
        <v>0</v>
      </c>
    </row>
    <row r="9" spans="2:7">
      <c r="B9" s="84" t="str">
        <f>informatika!B2</f>
        <v>Učebna informatiky</v>
      </c>
      <c r="C9" s="85">
        <f>informatika!F28</f>
        <v>0</v>
      </c>
      <c r="D9" s="86">
        <f>informatika!F32</f>
        <v>0</v>
      </c>
    </row>
    <row r="10" spans="2:7">
      <c r="B10" s="84" t="str">
        <f>přírodopis!B2</f>
        <v>Učebna přírodopisu</v>
      </c>
      <c r="C10" s="85">
        <f>přírodopis!F30</f>
        <v>0</v>
      </c>
      <c r="D10" s="86">
        <f>přírodopis!F34</f>
        <v>0</v>
      </c>
    </row>
    <row r="11" spans="2:7">
      <c r="B11" s="84" t="str">
        <f>'Fyzika+chemie'!B2</f>
        <v>Učebna fyziky a chemie</v>
      </c>
      <c r="C11" s="85">
        <f>'Fyzika+chemie'!F32</f>
        <v>0</v>
      </c>
      <c r="D11" s="86">
        <f>'Fyzika+chemie'!F36</f>
        <v>0</v>
      </c>
    </row>
    <row r="12" spans="2:7">
      <c r="B12" s="84" t="str">
        <f>'kabinet FY CH'!B3</f>
        <v>Kabinet fyziky a chemie</v>
      </c>
      <c r="C12" s="85">
        <f>'kabinet FY CH'!F23</f>
        <v>0</v>
      </c>
      <c r="D12" s="86">
        <f>'kabinet FY CH'!F27</f>
        <v>0</v>
      </c>
    </row>
    <row r="13" spans="2:7">
      <c r="B13" s="84" t="str">
        <f>'kabinet velký'!B2</f>
        <v>Kabinet velký</v>
      </c>
      <c r="C13" s="85">
        <f>'kabinet velký'!F23</f>
        <v>0</v>
      </c>
      <c r="D13" s="86">
        <f>'kabinet velký'!F27</f>
        <v>0</v>
      </c>
    </row>
    <row r="14" spans="2:7" ht="13.1" thickBot="1">
      <c r="B14" s="87" t="s">
        <v>8</v>
      </c>
      <c r="C14" s="88">
        <f>SUM(C6:C13)</f>
        <v>0</v>
      </c>
      <c r="D14" s="188">
        <f>SUM(D6:D13)</f>
        <v>0</v>
      </c>
    </row>
    <row r="15" spans="2:7" ht="13.1" thickBot="1">
      <c r="B15" s="89"/>
      <c r="C15" s="90"/>
      <c r="D15" s="91"/>
    </row>
    <row r="16" spans="2:7" ht="14.4" thickBot="1">
      <c r="B16" s="92" t="s">
        <v>94</v>
      </c>
      <c r="C16" s="93"/>
      <c r="D16" s="94">
        <f>C14</f>
        <v>0</v>
      </c>
    </row>
    <row r="17" spans="2:4" ht="7.2" customHeight="1" thickBot="1">
      <c r="B17" s="89"/>
      <c r="C17" s="90"/>
      <c r="D17" s="95"/>
    </row>
    <row r="18" spans="2:4" ht="16.55" customHeight="1" thickBot="1">
      <c r="B18" s="92" t="s">
        <v>46</v>
      </c>
      <c r="C18" s="93"/>
      <c r="D18" s="94">
        <f>D20-D16</f>
        <v>0</v>
      </c>
    </row>
    <row r="19" spans="2:4" ht="6.05" customHeight="1" thickBot="1">
      <c r="B19" s="89"/>
      <c r="C19" s="90"/>
      <c r="D19" s="95"/>
    </row>
    <row r="20" spans="2:4" ht="16.55" customHeight="1" thickBot="1">
      <c r="B20" s="96" t="s">
        <v>4</v>
      </c>
      <c r="C20" s="97"/>
      <c r="D20" s="98">
        <f>D16*1.21</f>
        <v>0</v>
      </c>
    </row>
    <row r="21" spans="2:4" ht="6.05" customHeight="1">
      <c r="B21" s="99"/>
      <c r="C21" s="100"/>
      <c r="D21" s="101"/>
    </row>
    <row r="22" spans="2:4" ht="16.55" customHeight="1">
      <c r="B22" s="89"/>
      <c r="C22" s="90"/>
      <c r="D22" s="89"/>
    </row>
    <row r="23" spans="2:4">
      <c r="B23" s="102" t="s">
        <v>95</v>
      </c>
      <c r="C23" s="103"/>
      <c r="D23" s="104"/>
    </row>
    <row r="24" spans="2:4" ht="87.05" customHeight="1">
      <c r="B24" s="207" t="s">
        <v>123</v>
      </c>
      <c r="C24" s="208"/>
      <c r="D24" s="209"/>
    </row>
    <row r="25" spans="2:4">
      <c r="B25" s="105"/>
      <c r="C25" s="106"/>
      <c r="D25" s="107"/>
    </row>
    <row r="26" spans="2:4">
      <c r="B26" s="108" t="s">
        <v>96</v>
      </c>
      <c r="C26" s="109"/>
      <c r="D26" s="110"/>
    </row>
    <row r="27" spans="2:4" ht="17.2" customHeight="1">
      <c r="B27" s="111" t="s">
        <v>97</v>
      </c>
      <c r="C27" s="112"/>
      <c r="D27" s="113"/>
    </row>
    <row r="28" spans="2:4">
      <c r="B28" s="1"/>
      <c r="C28" s="106"/>
      <c r="D28" s="107"/>
    </row>
    <row r="29" spans="2:4">
      <c r="B29" s="1"/>
      <c r="C29" s="106"/>
      <c r="D29" s="107"/>
    </row>
  </sheetData>
  <sheetProtection password="CC4B" sheet="1" objects="1" scenarios="1"/>
  <mergeCells count="3">
    <mergeCell ref="B2:D2"/>
    <mergeCell ref="B3:D3"/>
    <mergeCell ref="B24:D24"/>
  </mergeCells>
  <pageMargins left="0.70866141732283472" right="0.70866141732283472" top="0.78740157480314965" bottom="0.78740157480314965" header="0.31496062992125984" footer="0.31496062992125984"/>
  <pageSetup paperSize="9" orientation="portrait" r:id="rId1"/>
  <headerFooter>
    <oddHeader>&amp;CPříloha č.1 Technická specifikace požadovaného plnění - část mobiliář
ZŠ Hodonín, Vančurova 2</oddHeader>
  </headerFooter>
</worksheet>
</file>

<file path=xl/worksheets/sheet2.xml><?xml version="1.0" encoding="utf-8"?>
<worksheet xmlns="http://schemas.openxmlformats.org/spreadsheetml/2006/main" xmlns:r="http://schemas.openxmlformats.org/officeDocument/2006/relationships">
  <sheetPr>
    <pageSetUpPr fitToPage="1"/>
  </sheetPr>
  <dimension ref="B1:F64"/>
  <sheetViews>
    <sheetView zoomScaleNormal="100" workbookViewId="0">
      <selection activeCell="C47" sqref="C47"/>
    </sheetView>
  </sheetViews>
  <sheetFormatPr defaultColWidth="9" defaultRowHeight="11.8"/>
  <cols>
    <col min="1" max="1" width="1.5" style="1" customWidth="1"/>
    <col min="2" max="2" width="36.796875" style="46" customWidth="1"/>
    <col min="3" max="3" width="54.3984375" style="46" customWidth="1"/>
    <col min="4" max="4" width="3.296875" style="38" customWidth="1"/>
    <col min="5" max="5" width="10.3984375" style="44" customWidth="1"/>
    <col min="6" max="6" width="16.09765625" style="22" customWidth="1"/>
    <col min="7" max="16384" width="9" style="1"/>
  </cols>
  <sheetData>
    <row r="1" spans="2:6" ht="12.45" thickBot="1"/>
    <row r="2" spans="2:6" ht="27.65" customHeight="1" thickBot="1">
      <c r="B2" s="114" t="s">
        <v>43</v>
      </c>
      <c r="C2" s="115"/>
      <c r="D2" s="116"/>
      <c r="E2" s="117"/>
      <c r="F2" s="118"/>
    </row>
    <row r="3" spans="2:6" ht="12.45" thickBot="1">
      <c r="B3" s="35"/>
      <c r="C3" s="35"/>
      <c r="D3" s="15"/>
      <c r="E3" s="23"/>
      <c r="F3" s="24"/>
    </row>
    <row r="4" spans="2:6" s="2" customFormat="1" ht="56.3" customHeight="1" thickBot="1">
      <c r="B4" s="119" t="s">
        <v>0</v>
      </c>
      <c r="C4" s="120" t="s">
        <v>99</v>
      </c>
      <c r="D4" s="121" t="s">
        <v>1</v>
      </c>
      <c r="E4" s="122" t="s">
        <v>100</v>
      </c>
      <c r="F4" s="123" t="s">
        <v>2</v>
      </c>
    </row>
    <row r="5" spans="2:6" s="3" customFormat="1" ht="15.05" customHeight="1">
      <c r="B5" s="124" t="s">
        <v>5</v>
      </c>
      <c r="C5" s="125"/>
      <c r="D5" s="39"/>
      <c r="E5" s="25"/>
      <c r="F5" s="26"/>
    </row>
    <row r="6" spans="2:6" s="3" customFormat="1" ht="93.6" customHeight="1">
      <c r="B6" s="52" t="s">
        <v>47</v>
      </c>
      <c r="C6" s="190" t="s">
        <v>21</v>
      </c>
      <c r="D6" s="11">
        <v>1</v>
      </c>
      <c r="E6" s="133">
        <v>0</v>
      </c>
      <c r="F6" s="10">
        <f t="shared" ref="F6:F11" si="0">SUM(D6*E6)</f>
        <v>0</v>
      </c>
    </row>
    <row r="7" spans="2:6" s="3" customFormat="1" ht="38.65" customHeight="1">
      <c r="B7" s="52" t="s">
        <v>48</v>
      </c>
      <c r="C7" s="68" t="s">
        <v>22</v>
      </c>
      <c r="D7" s="11">
        <v>1</v>
      </c>
      <c r="E7" s="133">
        <v>0</v>
      </c>
      <c r="F7" s="10">
        <f t="shared" si="0"/>
        <v>0</v>
      </c>
    </row>
    <row r="8" spans="2:6" s="3" customFormat="1" ht="19" customHeight="1">
      <c r="B8" s="65" t="s">
        <v>23</v>
      </c>
      <c r="C8" s="68" t="s">
        <v>52</v>
      </c>
      <c r="D8" s="11">
        <v>1</v>
      </c>
      <c r="E8" s="133">
        <v>0</v>
      </c>
      <c r="F8" s="10">
        <f t="shared" si="0"/>
        <v>0</v>
      </c>
    </row>
    <row r="9" spans="2:6" s="3" customFormat="1" ht="39.450000000000003" customHeight="1">
      <c r="B9" s="65" t="s">
        <v>49</v>
      </c>
      <c r="C9" s="68" t="s">
        <v>24</v>
      </c>
      <c r="D9" s="11">
        <v>1</v>
      </c>
      <c r="E9" s="133">
        <v>0</v>
      </c>
      <c r="F9" s="10">
        <f t="shared" si="0"/>
        <v>0</v>
      </c>
    </row>
    <row r="10" spans="2:6" s="3" customFormat="1" ht="114.55" customHeight="1">
      <c r="B10" s="47" t="s">
        <v>3</v>
      </c>
      <c r="C10" s="127" t="s">
        <v>101</v>
      </c>
      <c r="D10" s="9">
        <v>1</v>
      </c>
      <c r="E10" s="134">
        <v>0</v>
      </c>
      <c r="F10" s="10">
        <f t="shared" si="0"/>
        <v>0</v>
      </c>
    </row>
    <row r="11" spans="2:6" ht="55" customHeight="1">
      <c r="B11" s="8" t="s">
        <v>7</v>
      </c>
      <c r="C11" s="64" t="s">
        <v>19</v>
      </c>
      <c r="D11" s="9">
        <v>1</v>
      </c>
      <c r="E11" s="134">
        <v>0</v>
      </c>
      <c r="F11" s="10">
        <f t="shared" si="0"/>
        <v>0</v>
      </c>
    </row>
    <row r="12" spans="2:6" s="3" customFormat="1" ht="13.25" customHeight="1">
      <c r="B12" s="128" t="s">
        <v>8</v>
      </c>
      <c r="C12" s="129"/>
      <c r="D12" s="130"/>
      <c r="E12" s="131"/>
      <c r="F12" s="132">
        <f>SUM(F6:F11)</f>
        <v>0</v>
      </c>
    </row>
    <row r="13" spans="2:6" s="3" customFormat="1" ht="9.85">
      <c r="B13" s="48"/>
      <c r="C13" s="49"/>
      <c r="D13" s="40"/>
      <c r="E13" s="60"/>
      <c r="F13" s="61"/>
    </row>
    <row r="14" spans="2:6" s="3" customFormat="1" ht="13.6" customHeight="1">
      <c r="B14" s="128" t="s">
        <v>6</v>
      </c>
      <c r="C14" s="129"/>
      <c r="D14" s="9"/>
      <c r="E14" s="29"/>
      <c r="F14" s="30"/>
    </row>
    <row r="15" spans="2:6" ht="36" customHeight="1">
      <c r="B15" s="52" t="s">
        <v>50</v>
      </c>
      <c r="C15" s="68" t="s">
        <v>22</v>
      </c>
      <c r="D15" s="11">
        <v>22</v>
      </c>
      <c r="E15" s="133">
        <v>0</v>
      </c>
      <c r="F15" s="10">
        <f>SUM(D15*E15)</f>
        <v>0</v>
      </c>
    </row>
    <row r="16" spans="2:6" ht="75.95" customHeight="1">
      <c r="B16" s="52" t="s">
        <v>51</v>
      </c>
      <c r="C16" s="68" t="s">
        <v>26</v>
      </c>
      <c r="D16" s="9">
        <v>2</v>
      </c>
      <c r="E16" s="134">
        <v>0</v>
      </c>
      <c r="F16" s="10">
        <f>SUM(D16*E16)</f>
        <v>0</v>
      </c>
    </row>
    <row r="17" spans="2:6" ht="68.75">
      <c r="B17" s="52" t="s">
        <v>25</v>
      </c>
      <c r="C17" s="126" t="s">
        <v>65</v>
      </c>
      <c r="D17" s="9">
        <v>12</v>
      </c>
      <c r="E17" s="133">
        <v>0</v>
      </c>
      <c r="F17" s="10">
        <f>SUM(D17*E17)</f>
        <v>0</v>
      </c>
    </row>
    <row r="18" spans="2:6" s="3" customFormat="1" ht="35.35" customHeight="1">
      <c r="B18" s="8" t="s">
        <v>9</v>
      </c>
      <c r="C18" s="64" t="s">
        <v>20</v>
      </c>
      <c r="D18" s="9">
        <v>24</v>
      </c>
      <c r="E18" s="134">
        <v>0</v>
      </c>
      <c r="F18" s="10">
        <f>SUM(D18*E18)</f>
        <v>0</v>
      </c>
    </row>
    <row r="19" spans="2:6" s="3" customFormat="1" ht="15.05" customHeight="1">
      <c r="B19" s="128" t="s">
        <v>8</v>
      </c>
      <c r="C19" s="129"/>
      <c r="D19" s="130"/>
      <c r="E19" s="131"/>
      <c r="F19" s="132">
        <f>SUM(F15:F18)</f>
        <v>0</v>
      </c>
    </row>
    <row r="20" spans="2:6" s="3" customFormat="1" ht="15.05" customHeight="1">
      <c r="B20" s="50"/>
      <c r="C20" s="51"/>
      <c r="D20" s="42"/>
      <c r="E20" s="62"/>
      <c r="F20" s="63"/>
    </row>
    <row r="21" spans="2:6" s="3" customFormat="1" ht="15.05" customHeight="1">
      <c r="B21" s="128" t="s">
        <v>15</v>
      </c>
      <c r="C21" s="152"/>
      <c r="D21" s="9"/>
      <c r="E21" s="16"/>
      <c r="F21" s="31"/>
    </row>
    <row r="22" spans="2:6" s="3" customFormat="1" ht="70.7" customHeight="1">
      <c r="B22" s="52" t="s">
        <v>28</v>
      </c>
      <c r="C22" s="53" t="s">
        <v>66</v>
      </c>
      <c r="D22" s="11">
        <v>1</v>
      </c>
      <c r="E22" s="158">
        <v>0</v>
      </c>
      <c r="F22" s="10">
        <f>SUM(D22*E22)</f>
        <v>0</v>
      </c>
    </row>
    <row r="23" spans="2:6" s="3" customFormat="1" ht="66.150000000000006" customHeight="1">
      <c r="B23" s="52" t="s">
        <v>29</v>
      </c>
      <c r="C23" s="53" t="s">
        <v>67</v>
      </c>
      <c r="D23" s="11">
        <v>1</v>
      </c>
      <c r="E23" s="158">
        <v>0</v>
      </c>
      <c r="F23" s="10">
        <f>SUM(D23*E23)</f>
        <v>0</v>
      </c>
    </row>
    <row r="24" spans="2:6" s="3" customFormat="1" ht="72" customHeight="1">
      <c r="B24" s="52" t="s">
        <v>30</v>
      </c>
      <c r="C24" s="53" t="s">
        <v>68</v>
      </c>
      <c r="D24" s="11">
        <v>1</v>
      </c>
      <c r="E24" s="158">
        <v>0</v>
      </c>
      <c r="F24" s="10">
        <f>SUM(D24*E24)</f>
        <v>0</v>
      </c>
    </row>
    <row r="25" spans="2:6" s="3" customFormat="1" ht="15.05" customHeight="1">
      <c r="B25" s="128" t="s">
        <v>8</v>
      </c>
      <c r="C25" s="129"/>
      <c r="D25" s="130"/>
      <c r="E25" s="131"/>
      <c r="F25" s="132">
        <f>SUM(F22:F24)</f>
        <v>0</v>
      </c>
    </row>
    <row r="26" spans="2:6" s="3" customFormat="1" ht="15.05" customHeight="1">
      <c r="B26" s="47"/>
      <c r="C26" s="55"/>
      <c r="D26" s="9"/>
      <c r="E26" s="16"/>
      <c r="F26" s="31"/>
    </row>
    <row r="27" spans="2:6" s="3" customFormat="1" ht="15.05" customHeight="1">
      <c r="B27" s="128" t="s">
        <v>10</v>
      </c>
      <c r="C27" s="129"/>
      <c r="D27" s="9"/>
      <c r="E27" s="16"/>
      <c r="F27" s="31"/>
    </row>
    <row r="28" spans="2:6" s="3" customFormat="1" ht="9.85">
      <c r="B28" s="47" t="s">
        <v>11</v>
      </c>
      <c r="C28" s="55"/>
      <c r="D28" s="9">
        <v>1</v>
      </c>
      <c r="E28" s="134">
        <v>0</v>
      </c>
      <c r="F28" s="10">
        <f>SUM(D28*E28)</f>
        <v>0</v>
      </c>
    </row>
    <row r="29" spans="2:6" s="3" customFormat="1" ht="9.85">
      <c r="B29" s="47" t="s">
        <v>104</v>
      </c>
      <c r="C29" s="55" t="s">
        <v>105</v>
      </c>
      <c r="D29" s="9">
        <v>1</v>
      </c>
      <c r="E29" s="134">
        <v>0</v>
      </c>
      <c r="F29" s="10">
        <f>SUM(D29*E29)</f>
        <v>0</v>
      </c>
    </row>
    <row r="30" spans="2:6" s="3" customFormat="1" ht="9.85">
      <c r="B30" s="47" t="s">
        <v>12</v>
      </c>
      <c r="C30" s="55"/>
      <c r="D30" s="9">
        <v>1</v>
      </c>
      <c r="E30" s="134">
        <v>0</v>
      </c>
      <c r="F30" s="10">
        <f>SUM(D30*E30)</f>
        <v>0</v>
      </c>
    </row>
    <row r="31" spans="2:6" s="3" customFormat="1" ht="15.05" customHeight="1" thickBot="1">
      <c r="B31" s="153" t="s">
        <v>8</v>
      </c>
      <c r="C31" s="154"/>
      <c r="D31" s="155"/>
      <c r="E31" s="156"/>
      <c r="F31" s="157">
        <f>SUM(F28:F30)</f>
        <v>0</v>
      </c>
    </row>
    <row r="32" spans="2:6" ht="12.45" thickBot="1">
      <c r="B32" s="56"/>
      <c r="C32" s="56"/>
      <c r="D32" s="43"/>
      <c r="E32" s="32"/>
      <c r="F32" s="33"/>
    </row>
    <row r="33" spans="2:6" ht="14.4" thickBot="1">
      <c r="B33" s="135" t="s">
        <v>102</v>
      </c>
      <c r="C33" s="136"/>
      <c r="D33" s="137"/>
      <c r="E33" s="138"/>
      <c r="F33" s="98">
        <f>SUM(F12,F19,F25,F31)</f>
        <v>0</v>
      </c>
    </row>
    <row r="34" spans="2:6" s="3" customFormat="1" ht="12.45" thickBot="1">
      <c r="B34" s="139"/>
      <c r="C34" s="139"/>
      <c r="D34" s="140"/>
      <c r="E34" s="141"/>
      <c r="F34" s="141"/>
    </row>
    <row r="35" spans="2:6" s="3" customFormat="1" ht="14.4" thickBot="1">
      <c r="B35" s="135" t="s">
        <v>46</v>
      </c>
      <c r="C35" s="136"/>
      <c r="D35" s="137"/>
      <c r="E35" s="138"/>
      <c r="F35" s="98">
        <f>F37-F33</f>
        <v>0</v>
      </c>
    </row>
    <row r="36" spans="2:6" ht="13.1" thickBot="1">
      <c r="B36" s="142"/>
      <c r="C36" s="143"/>
      <c r="D36" s="144"/>
      <c r="E36" s="145"/>
      <c r="F36" s="146"/>
    </row>
    <row r="37" spans="2:6" ht="15.75" thickBot="1">
      <c r="B37" s="147" t="s">
        <v>103</v>
      </c>
      <c r="C37" s="148"/>
      <c r="D37" s="149"/>
      <c r="E37" s="150"/>
      <c r="F37" s="151">
        <f>F33*1.21</f>
        <v>0</v>
      </c>
    </row>
    <row r="45" spans="2:6">
      <c r="E45" s="45"/>
    </row>
    <row r="48" spans="2:6">
      <c r="B48" s="57"/>
      <c r="C48" s="57"/>
    </row>
    <row r="57" spans="2:5">
      <c r="E57" s="45"/>
    </row>
    <row r="60" spans="2:5">
      <c r="B60" s="57"/>
      <c r="C60" s="57"/>
    </row>
    <row r="64" spans="2:5">
      <c r="E64" s="45"/>
    </row>
  </sheetData>
  <sheetProtection password="CC4B" sheet="1" objects="1" scenarios="1"/>
  <printOptions horizontalCentered="1"/>
  <pageMargins left="0.28000000000000003" right="0.22" top="0.6692913385826772" bottom="0.78740157480314965" header="0.31496062992125984" footer="0.31496062992125984"/>
  <pageSetup paperSize="9" scale="60" orientation="portrait" r:id="rId1"/>
  <headerFooter>
    <oddHeader>&amp;CPříloha č.1 Technická specifikace požadovaného plnění - část mobiliář
ZŠ Hodonín, Vančurova 2</oddHeader>
  </headerFooter>
</worksheet>
</file>

<file path=xl/worksheets/sheet3.xml><?xml version="1.0" encoding="utf-8"?>
<worksheet xmlns="http://schemas.openxmlformats.org/spreadsheetml/2006/main" xmlns:r="http://schemas.openxmlformats.org/officeDocument/2006/relationships">
  <sheetPr>
    <pageSetUpPr fitToPage="1"/>
  </sheetPr>
  <dimension ref="B1:F64"/>
  <sheetViews>
    <sheetView zoomScaleNormal="100" workbookViewId="0">
      <selection activeCell="H11" sqref="H11"/>
    </sheetView>
  </sheetViews>
  <sheetFormatPr defaultColWidth="9" defaultRowHeight="11.8"/>
  <cols>
    <col min="1" max="1" width="1.5" style="1" customWidth="1"/>
    <col min="2" max="2" width="39.69921875" style="46" customWidth="1"/>
    <col min="3" max="3" width="54.3984375" style="46" customWidth="1"/>
    <col min="4" max="4" width="3.296875" style="38" customWidth="1"/>
    <col min="5" max="5" width="10.3984375" style="44" customWidth="1"/>
    <col min="6" max="6" width="17" style="22" customWidth="1"/>
    <col min="7" max="16384" width="9" style="1"/>
  </cols>
  <sheetData>
    <row r="1" spans="2:6" ht="12.45" thickBot="1"/>
    <row r="2" spans="2:6" ht="27.65" customHeight="1" thickBot="1">
      <c r="B2" s="114" t="s">
        <v>44</v>
      </c>
      <c r="C2" s="115"/>
      <c r="D2" s="116"/>
      <c r="E2" s="117"/>
      <c r="F2" s="118"/>
    </row>
    <row r="3" spans="2:6" ht="12.45" thickBot="1">
      <c r="B3" s="35"/>
      <c r="C3" s="35"/>
      <c r="D3" s="15"/>
      <c r="E3" s="23"/>
      <c r="F3" s="24"/>
    </row>
    <row r="4" spans="2:6" s="2" customFormat="1" ht="20.3" thickBot="1">
      <c r="B4" s="119" t="s">
        <v>0</v>
      </c>
      <c r="C4" s="120" t="s">
        <v>99</v>
      </c>
      <c r="D4" s="121" t="s">
        <v>1</v>
      </c>
      <c r="E4" s="122" t="s">
        <v>100</v>
      </c>
      <c r="F4" s="123" t="s">
        <v>2</v>
      </c>
    </row>
    <row r="5" spans="2:6" s="3" customFormat="1" ht="15.05" customHeight="1">
      <c r="B5" s="124" t="s">
        <v>5</v>
      </c>
      <c r="C5" s="125"/>
      <c r="D5" s="39"/>
      <c r="E5" s="25"/>
      <c r="F5" s="26"/>
    </row>
    <row r="6" spans="2:6" s="3" customFormat="1" ht="85.6" customHeight="1">
      <c r="B6" s="52" t="s">
        <v>47</v>
      </c>
      <c r="C6" s="66" t="s">
        <v>21</v>
      </c>
      <c r="D6" s="11">
        <v>1</v>
      </c>
      <c r="E6" s="133">
        <v>0</v>
      </c>
      <c r="F6" s="10">
        <f t="shared" ref="F6:F11" si="0">SUM(D6*E6)</f>
        <v>0</v>
      </c>
    </row>
    <row r="7" spans="2:6" s="3" customFormat="1" ht="23.75" customHeight="1">
      <c r="B7" s="52" t="s">
        <v>48</v>
      </c>
      <c r="C7" s="67" t="s">
        <v>22</v>
      </c>
      <c r="D7" s="11">
        <v>1</v>
      </c>
      <c r="E7" s="133">
        <v>0</v>
      </c>
      <c r="F7" s="10">
        <f t="shared" si="0"/>
        <v>0</v>
      </c>
    </row>
    <row r="8" spans="2:6" s="3" customFormat="1" ht="19" customHeight="1">
      <c r="B8" s="65" t="s">
        <v>23</v>
      </c>
      <c r="C8" s="67" t="s">
        <v>52</v>
      </c>
      <c r="D8" s="11">
        <v>1</v>
      </c>
      <c r="E8" s="133">
        <v>0</v>
      </c>
      <c r="F8" s="10">
        <f t="shared" si="0"/>
        <v>0</v>
      </c>
    </row>
    <row r="9" spans="2:6" s="3" customFormat="1" ht="37.35" customHeight="1">
      <c r="B9" s="65" t="s">
        <v>49</v>
      </c>
      <c r="C9" s="67" t="s">
        <v>24</v>
      </c>
      <c r="D9" s="11">
        <v>1</v>
      </c>
      <c r="E9" s="133">
        <v>0</v>
      </c>
      <c r="F9" s="10">
        <f t="shared" si="0"/>
        <v>0</v>
      </c>
    </row>
    <row r="10" spans="2:6" s="3" customFormat="1" ht="115.2" customHeight="1">
      <c r="B10" s="47" t="s">
        <v>3</v>
      </c>
      <c r="C10" s="127" t="s">
        <v>101</v>
      </c>
      <c r="D10" s="9">
        <v>1</v>
      </c>
      <c r="E10" s="134">
        <v>0</v>
      </c>
      <c r="F10" s="10">
        <f t="shared" si="0"/>
        <v>0</v>
      </c>
    </row>
    <row r="11" spans="2:6" ht="55" customHeight="1">
      <c r="B11" s="8" t="s">
        <v>7</v>
      </c>
      <c r="C11" s="64" t="s">
        <v>19</v>
      </c>
      <c r="D11" s="9">
        <v>1</v>
      </c>
      <c r="E11" s="134">
        <v>0</v>
      </c>
      <c r="F11" s="10">
        <f t="shared" si="0"/>
        <v>0</v>
      </c>
    </row>
    <row r="12" spans="2:6" s="3" customFormat="1" ht="13.25" customHeight="1">
      <c r="B12" s="128" t="s">
        <v>8</v>
      </c>
      <c r="C12" s="129"/>
      <c r="D12" s="130"/>
      <c r="E12" s="131"/>
      <c r="F12" s="132">
        <f>SUM(F6:F11)</f>
        <v>0</v>
      </c>
    </row>
    <row r="13" spans="2:6" s="3" customFormat="1" ht="9.85">
      <c r="B13" s="48"/>
      <c r="C13" s="49"/>
      <c r="D13" s="40"/>
      <c r="E13" s="60"/>
      <c r="F13" s="61"/>
    </row>
    <row r="14" spans="2:6" s="3" customFormat="1" ht="13.6" customHeight="1">
      <c r="B14" s="128" t="s">
        <v>6</v>
      </c>
      <c r="C14" s="129"/>
      <c r="D14" s="9"/>
      <c r="E14" s="29"/>
      <c r="F14" s="30"/>
    </row>
    <row r="15" spans="2:6" ht="28.15" customHeight="1">
      <c r="B15" s="52" t="s">
        <v>50</v>
      </c>
      <c r="C15" s="67" t="s">
        <v>22</v>
      </c>
      <c r="D15" s="11">
        <v>22</v>
      </c>
      <c r="E15" s="133">
        <v>0</v>
      </c>
      <c r="F15" s="10">
        <f>SUM(D15*E15)</f>
        <v>0</v>
      </c>
    </row>
    <row r="16" spans="2:6" ht="40.6" customHeight="1">
      <c r="B16" s="52" t="s">
        <v>51</v>
      </c>
      <c r="C16" s="68" t="s">
        <v>26</v>
      </c>
      <c r="D16" s="9">
        <v>2</v>
      </c>
      <c r="E16" s="134">
        <v>0</v>
      </c>
      <c r="F16" s="10">
        <f>SUM(D16*E16)</f>
        <v>0</v>
      </c>
    </row>
    <row r="17" spans="2:6" ht="62.85" customHeight="1">
      <c r="B17" s="52" t="s">
        <v>25</v>
      </c>
      <c r="C17" s="126" t="s">
        <v>106</v>
      </c>
      <c r="D17" s="9">
        <v>12</v>
      </c>
      <c r="E17" s="133">
        <v>0</v>
      </c>
      <c r="F17" s="10">
        <f>SUM(D17*E17)</f>
        <v>0</v>
      </c>
    </row>
    <row r="18" spans="2:6" s="3" customFormat="1" ht="29.45">
      <c r="B18" s="8" t="s">
        <v>9</v>
      </c>
      <c r="C18" s="64" t="s">
        <v>20</v>
      </c>
      <c r="D18" s="9">
        <v>24</v>
      </c>
      <c r="E18" s="134">
        <v>0</v>
      </c>
      <c r="F18" s="10">
        <f>SUM(D18*E18)</f>
        <v>0</v>
      </c>
    </row>
    <row r="19" spans="2:6" s="3" customFormat="1" ht="15.05" customHeight="1">
      <c r="B19" s="128" t="s">
        <v>8</v>
      </c>
      <c r="C19" s="129"/>
      <c r="D19" s="130"/>
      <c r="E19" s="131"/>
      <c r="F19" s="132">
        <f>SUM(F15:F18)</f>
        <v>0</v>
      </c>
    </row>
    <row r="20" spans="2:6" s="3" customFormat="1" ht="15.05" customHeight="1">
      <c r="B20" s="50"/>
      <c r="C20" s="51"/>
      <c r="D20" s="42"/>
      <c r="E20" s="62"/>
      <c r="F20" s="63"/>
    </row>
    <row r="21" spans="2:6" s="3" customFormat="1" ht="15.05" customHeight="1">
      <c r="B21" s="128" t="s">
        <v>15</v>
      </c>
      <c r="C21" s="152"/>
      <c r="D21" s="9"/>
      <c r="E21" s="16"/>
      <c r="F21" s="31"/>
    </row>
    <row r="22" spans="2:6" s="3" customFormat="1" ht="70.7" customHeight="1">
      <c r="B22" s="52" t="s">
        <v>28</v>
      </c>
      <c r="C22" s="53" t="s">
        <v>66</v>
      </c>
      <c r="D22" s="11">
        <v>2</v>
      </c>
      <c r="E22" s="158">
        <v>0</v>
      </c>
      <c r="F22" s="10">
        <f>SUM(D22*E22)</f>
        <v>0</v>
      </c>
    </row>
    <row r="23" spans="2:6" s="3" customFormat="1" ht="66.150000000000006" customHeight="1">
      <c r="B23" s="52" t="s">
        <v>30</v>
      </c>
      <c r="C23" s="53" t="s">
        <v>68</v>
      </c>
      <c r="D23" s="11">
        <v>1</v>
      </c>
      <c r="E23" s="158">
        <v>0</v>
      </c>
      <c r="F23" s="10">
        <f>SUM(D23*E23)</f>
        <v>0</v>
      </c>
    </row>
    <row r="24" spans="2:6" s="3" customFormat="1" ht="26.85" customHeight="1">
      <c r="B24" s="52" t="s">
        <v>32</v>
      </c>
      <c r="C24" s="53" t="s">
        <v>53</v>
      </c>
      <c r="D24" s="11">
        <v>2</v>
      </c>
      <c r="E24" s="158">
        <v>0</v>
      </c>
      <c r="F24" s="10">
        <f>SUM(D24*E24)</f>
        <v>0</v>
      </c>
    </row>
    <row r="25" spans="2:6" s="3" customFormat="1" ht="15.05" customHeight="1">
      <c r="B25" s="128" t="s">
        <v>8</v>
      </c>
      <c r="C25" s="129"/>
      <c r="D25" s="130"/>
      <c r="E25" s="131"/>
      <c r="F25" s="132">
        <f>SUM(F22:F24)</f>
        <v>0</v>
      </c>
    </row>
    <row r="26" spans="2:6" s="3" customFormat="1" ht="15.05" customHeight="1">
      <c r="B26" s="47"/>
      <c r="C26" s="55"/>
      <c r="D26" s="9"/>
      <c r="E26" s="16"/>
      <c r="F26" s="31"/>
    </row>
    <row r="27" spans="2:6" s="3" customFormat="1" ht="15.05" customHeight="1">
      <c r="B27" s="128" t="s">
        <v>10</v>
      </c>
      <c r="C27" s="129"/>
      <c r="D27" s="9"/>
      <c r="E27" s="16"/>
      <c r="F27" s="31"/>
    </row>
    <row r="28" spans="2:6" s="3" customFormat="1" ht="9.85">
      <c r="B28" s="47" t="s">
        <v>11</v>
      </c>
      <c r="C28" s="55"/>
      <c r="D28" s="9">
        <v>1</v>
      </c>
      <c r="E28" s="134">
        <v>0</v>
      </c>
      <c r="F28" s="10">
        <f>SUM(D28*E28)</f>
        <v>0</v>
      </c>
    </row>
    <row r="29" spans="2:6" s="3" customFormat="1" ht="9.85">
      <c r="B29" s="47" t="s">
        <v>104</v>
      </c>
      <c r="C29" s="55" t="s">
        <v>105</v>
      </c>
      <c r="D29" s="9">
        <v>1</v>
      </c>
      <c r="E29" s="134">
        <v>0</v>
      </c>
      <c r="F29" s="10">
        <f>SUM(D29*E29)</f>
        <v>0</v>
      </c>
    </row>
    <row r="30" spans="2:6" s="3" customFormat="1" ht="9.85">
      <c r="B30" s="47" t="s">
        <v>12</v>
      </c>
      <c r="C30" s="55"/>
      <c r="D30" s="9">
        <v>1</v>
      </c>
      <c r="E30" s="134">
        <v>0</v>
      </c>
      <c r="F30" s="10">
        <f>SUM(D30*E30)</f>
        <v>0</v>
      </c>
    </row>
    <row r="31" spans="2:6" s="3" customFormat="1" ht="15.05" customHeight="1" thickBot="1">
      <c r="B31" s="153" t="s">
        <v>8</v>
      </c>
      <c r="C31" s="154"/>
      <c r="D31" s="155"/>
      <c r="E31" s="156"/>
      <c r="F31" s="157">
        <f>SUM(F28:F30)</f>
        <v>0</v>
      </c>
    </row>
    <row r="32" spans="2:6" ht="12.45" thickBot="1">
      <c r="B32" s="56"/>
      <c r="C32" s="56"/>
      <c r="D32" s="43"/>
      <c r="E32" s="32"/>
      <c r="F32" s="33"/>
    </row>
    <row r="33" spans="2:6" ht="14.4" thickBot="1">
      <c r="B33" s="135" t="s">
        <v>102</v>
      </c>
      <c r="C33" s="136"/>
      <c r="D33" s="137"/>
      <c r="E33" s="138"/>
      <c r="F33" s="98">
        <f>SUM(F12,F19,F25,F31)</f>
        <v>0</v>
      </c>
    </row>
    <row r="34" spans="2:6" s="3" customFormat="1" ht="12.45" thickBot="1">
      <c r="B34" s="139"/>
      <c r="C34" s="139"/>
      <c r="D34" s="140"/>
      <c r="E34" s="141"/>
      <c r="F34" s="141"/>
    </row>
    <row r="35" spans="2:6" s="3" customFormat="1" ht="14.4" thickBot="1">
      <c r="B35" s="135" t="s">
        <v>46</v>
      </c>
      <c r="C35" s="136"/>
      <c r="D35" s="137"/>
      <c r="E35" s="138"/>
      <c r="F35" s="98">
        <f>F37-F33</f>
        <v>0</v>
      </c>
    </row>
    <row r="36" spans="2:6" ht="13.1" thickBot="1">
      <c r="B36" s="142"/>
      <c r="C36" s="143"/>
      <c r="D36" s="144"/>
      <c r="E36" s="145"/>
      <c r="F36" s="146"/>
    </row>
    <row r="37" spans="2:6" ht="15.75" thickBot="1">
      <c r="B37" s="147" t="s">
        <v>103</v>
      </c>
      <c r="C37" s="148"/>
      <c r="D37" s="149"/>
      <c r="E37" s="150"/>
      <c r="F37" s="151">
        <f>F33*1.21</f>
        <v>0</v>
      </c>
    </row>
    <row r="45" spans="2:6">
      <c r="E45" s="45"/>
    </row>
    <row r="48" spans="2:6">
      <c r="B48" s="57"/>
      <c r="C48" s="57"/>
    </row>
    <row r="57" spans="2:5">
      <c r="E57" s="45"/>
    </row>
    <row r="60" spans="2:5">
      <c r="B60" s="57"/>
      <c r="C60" s="57"/>
    </row>
    <row r="64" spans="2:5">
      <c r="E64" s="45"/>
    </row>
  </sheetData>
  <sheetProtection password="CC4B" sheet="1" objects="1" scenarios="1"/>
  <printOptions horizontalCentered="1"/>
  <pageMargins left="0.47" right="0.39" top="0.6692913385826772" bottom="0.78740157480314965" header="0.31496062992125984" footer="0.31496062992125984"/>
  <pageSetup paperSize="9" scale="66" orientation="portrait" r:id="rId1"/>
  <headerFooter>
    <oddHeader>&amp;CPříloha č.1 Technická specifikace požadovaného plnění - část mobiliář
ZŠ Hodonín, Vančurova 2</oddHeader>
  </headerFooter>
</worksheet>
</file>

<file path=xl/worksheets/sheet4.xml><?xml version="1.0" encoding="utf-8"?>
<worksheet xmlns="http://schemas.openxmlformats.org/spreadsheetml/2006/main" xmlns:r="http://schemas.openxmlformats.org/officeDocument/2006/relationships">
  <sheetPr>
    <pageSetUpPr fitToPage="1"/>
  </sheetPr>
  <dimension ref="B1:F63"/>
  <sheetViews>
    <sheetView zoomScaleNormal="100" workbookViewId="0">
      <selection activeCell="B6" sqref="B6"/>
    </sheetView>
  </sheetViews>
  <sheetFormatPr defaultColWidth="9" defaultRowHeight="11.8"/>
  <cols>
    <col min="1" max="1" width="1.5" style="1" customWidth="1"/>
    <col min="2" max="2" width="39.69921875" style="46" customWidth="1"/>
    <col min="3" max="3" width="54.3984375" style="46" customWidth="1"/>
    <col min="4" max="4" width="3.296875" style="38" customWidth="1"/>
    <col min="5" max="5" width="10.3984375" style="44" customWidth="1"/>
    <col min="6" max="6" width="17" style="22" customWidth="1"/>
    <col min="7" max="16384" width="9" style="1"/>
  </cols>
  <sheetData>
    <row r="1" spans="2:6" ht="12.45" thickBot="1"/>
    <row r="2" spans="2:6" ht="27.65" customHeight="1" thickBot="1">
      <c r="B2" s="114" t="s">
        <v>45</v>
      </c>
      <c r="C2" s="115"/>
      <c r="D2" s="116"/>
      <c r="E2" s="117"/>
      <c r="F2" s="118"/>
    </row>
    <row r="3" spans="2:6" ht="12.45" thickBot="1">
      <c r="B3" s="35"/>
      <c r="C3" s="35"/>
      <c r="D3" s="15"/>
      <c r="E3" s="23"/>
      <c r="F3" s="24"/>
    </row>
    <row r="4" spans="2:6" s="2" customFormat="1" ht="20.3" thickBot="1">
      <c r="B4" s="119" t="s">
        <v>0</v>
      </c>
      <c r="C4" s="120" t="s">
        <v>99</v>
      </c>
      <c r="D4" s="121" t="s">
        <v>1</v>
      </c>
      <c r="E4" s="122" t="s">
        <v>100</v>
      </c>
      <c r="F4" s="123" t="s">
        <v>2</v>
      </c>
    </row>
    <row r="5" spans="2:6" s="3" customFormat="1" ht="15.05" customHeight="1">
      <c r="B5" s="124" t="s">
        <v>5</v>
      </c>
      <c r="C5" s="125"/>
      <c r="D5" s="39"/>
      <c r="E5" s="25"/>
      <c r="F5" s="26"/>
    </row>
    <row r="6" spans="2:6" s="3" customFormat="1" ht="83.8" customHeight="1">
      <c r="B6" s="52" t="s">
        <v>47</v>
      </c>
      <c r="C6" s="66" t="s">
        <v>21</v>
      </c>
      <c r="D6" s="11">
        <v>1</v>
      </c>
      <c r="E6" s="133">
        <v>0</v>
      </c>
      <c r="F6" s="10">
        <f t="shared" ref="F6:F11" si="0">SUM(D6*E6)</f>
        <v>0</v>
      </c>
    </row>
    <row r="7" spans="2:6" s="3" customFormat="1" ht="23.75" customHeight="1">
      <c r="B7" s="52" t="s">
        <v>48</v>
      </c>
      <c r="C7" s="67" t="s">
        <v>22</v>
      </c>
      <c r="D7" s="11">
        <v>1</v>
      </c>
      <c r="E7" s="133">
        <v>0</v>
      </c>
      <c r="F7" s="10">
        <f t="shared" si="0"/>
        <v>0</v>
      </c>
    </row>
    <row r="8" spans="2:6" s="3" customFormat="1" ht="19" customHeight="1">
      <c r="B8" s="65" t="s">
        <v>23</v>
      </c>
      <c r="C8" s="67" t="s">
        <v>52</v>
      </c>
      <c r="D8" s="11">
        <v>1</v>
      </c>
      <c r="E8" s="133">
        <v>0</v>
      </c>
      <c r="F8" s="10">
        <f t="shared" si="0"/>
        <v>0</v>
      </c>
    </row>
    <row r="9" spans="2:6" s="3" customFormat="1" ht="37.35" customHeight="1">
      <c r="B9" s="65" t="s">
        <v>49</v>
      </c>
      <c r="C9" s="67" t="s">
        <v>24</v>
      </c>
      <c r="D9" s="11">
        <v>1</v>
      </c>
      <c r="E9" s="133">
        <v>0</v>
      </c>
      <c r="F9" s="10">
        <f t="shared" si="0"/>
        <v>0</v>
      </c>
    </row>
    <row r="10" spans="2:6" s="3" customFormat="1" ht="115.2" customHeight="1">
      <c r="B10" s="47" t="s">
        <v>3</v>
      </c>
      <c r="C10" s="127" t="s">
        <v>101</v>
      </c>
      <c r="D10" s="9">
        <v>1</v>
      </c>
      <c r="E10" s="134">
        <v>0</v>
      </c>
      <c r="F10" s="10">
        <f t="shared" si="0"/>
        <v>0</v>
      </c>
    </row>
    <row r="11" spans="2:6" ht="56.3" customHeight="1">
      <c r="B11" s="8" t="s">
        <v>7</v>
      </c>
      <c r="C11" s="64" t="s">
        <v>19</v>
      </c>
      <c r="D11" s="9">
        <v>1</v>
      </c>
      <c r="E11" s="134">
        <v>0</v>
      </c>
      <c r="F11" s="10">
        <f t="shared" si="0"/>
        <v>0</v>
      </c>
    </row>
    <row r="12" spans="2:6" s="3" customFormat="1" ht="13.25" customHeight="1">
      <c r="B12" s="128" t="s">
        <v>8</v>
      </c>
      <c r="C12" s="129"/>
      <c r="D12" s="130"/>
      <c r="E12" s="131"/>
      <c r="F12" s="132">
        <f>SUM(F6:F11)</f>
        <v>0</v>
      </c>
    </row>
    <row r="13" spans="2:6" s="3" customFormat="1" ht="9.85">
      <c r="B13" s="48"/>
      <c r="C13" s="49"/>
      <c r="D13" s="40"/>
      <c r="E13" s="60"/>
      <c r="F13" s="61"/>
    </row>
    <row r="14" spans="2:6" s="3" customFormat="1" ht="13.6" customHeight="1">
      <c r="B14" s="128" t="s">
        <v>6</v>
      </c>
      <c r="C14" s="129"/>
      <c r="D14" s="9"/>
      <c r="E14" s="29"/>
      <c r="F14" s="30"/>
    </row>
    <row r="15" spans="2:6" ht="28.15" customHeight="1">
      <c r="B15" s="52" t="s">
        <v>50</v>
      </c>
      <c r="C15" s="67" t="s">
        <v>22</v>
      </c>
      <c r="D15" s="11">
        <v>16</v>
      </c>
      <c r="E15" s="133">
        <v>0</v>
      </c>
      <c r="F15" s="10">
        <f>SUM(D15*E15)</f>
        <v>0</v>
      </c>
    </row>
    <row r="16" spans="2:6" ht="47.15" customHeight="1">
      <c r="B16" s="52" t="s">
        <v>51</v>
      </c>
      <c r="C16" s="68" t="s">
        <v>26</v>
      </c>
      <c r="D16" s="9">
        <v>2</v>
      </c>
      <c r="E16" s="134">
        <v>0</v>
      </c>
      <c r="F16" s="10">
        <f>SUM(D16*E16)</f>
        <v>0</v>
      </c>
    </row>
    <row r="17" spans="2:6" ht="62.85" customHeight="1">
      <c r="B17" s="52" t="s">
        <v>25</v>
      </c>
      <c r="C17" s="126" t="s">
        <v>106</v>
      </c>
      <c r="D17" s="9">
        <v>9</v>
      </c>
      <c r="E17" s="133">
        <v>0</v>
      </c>
      <c r="F17" s="10">
        <f>SUM(D17*E17)</f>
        <v>0</v>
      </c>
    </row>
    <row r="18" spans="2:6" s="3" customFormat="1" ht="29.45">
      <c r="B18" s="8" t="s">
        <v>9</v>
      </c>
      <c r="C18" s="64" t="s">
        <v>20</v>
      </c>
      <c r="D18" s="9">
        <v>18</v>
      </c>
      <c r="E18" s="134">
        <v>0</v>
      </c>
      <c r="F18" s="10">
        <f>SUM(D18*E18)</f>
        <v>0</v>
      </c>
    </row>
    <row r="19" spans="2:6" s="3" customFormat="1" ht="15.05" customHeight="1">
      <c r="B19" s="128" t="s">
        <v>8</v>
      </c>
      <c r="C19" s="129"/>
      <c r="D19" s="130"/>
      <c r="E19" s="131"/>
      <c r="F19" s="132">
        <f>SUM(F15:F18)</f>
        <v>0</v>
      </c>
    </row>
    <row r="20" spans="2:6" s="3" customFormat="1" ht="15.05" customHeight="1">
      <c r="B20" s="50"/>
      <c r="C20" s="51"/>
      <c r="D20" s="42"/>
      <c r="E20" s="62"/>
      <c r="F20" s="63"/>
    </row>
    <row r="21" spans="2:6" s="3" customFormat="1" ht="15.05" customHeight="1">
      <c r="B21" s="128" t="s">
        <v>15</v>
      </c>
      <c r="C21" s="152"/>
      <c r="D21" s="9"/>
      <c r="E21" s="16"/>
      <c r="F21" s="31"/>
    </row>
    <row r="22" spans="2:6" s="3" customFormat="1" ht="66.150000000000006" customHeight="1">
      <c r="B22" s="52" t="s">
        <v>30</v>
      </c>
      <c r="C22" s="53" t="s">
        <v>68</v>
      </c>
      <c r="D22" s="11">
        <v>1</v>
      </c>
      <c r="E22" s="158">
        <v>0</v>
      </c>
      <c r="F22" s="10">
        <f>SUM(D22*E22)</f>
        <v>0</v>
      </c>
    </row>
    <row r="23" spans="2:6" s="3" customFormat="1" ht="26.85" customHeight="1">
      <c r="B23" s="52" t="s">
        <v>32</v>
      </c>
      <c r="C23" s="53" t="s">
        <v>53</v>
      </c>
      <c r="D23" s="11">
        <v>1</v>
      </c>
      <c r="E23" s="158">
        <v>0</v>
      </c>
      <c r="F23" s="10">
        <f>SUM(D23*E23)</f>
        <v>0</v>
      </c>
    </row>
    <row r="24" spans="2:6" s="3" customFormat="1" ht="15.05" customHeight="1">
      <c r="B24" s="128" t="s">
        <v>8</v>
      </c>
      <c r="C24" s="129"/>
      <c r="D24" s="130"/>
      <c r="E24" s="131"/>
      <c r="F24" s="132">
        <f>SUM(F22:F23)</f>
        <v>0</v>
      </c>
    </row>
    <row r="25" spans="2:6" s="3" customFormat="1" ht="15.05" customHeight="1">
      <c r="B25" s="47"/>
      <c r="C25" s="55"/>
      <c r="D25" s="9"/>
      <c r="E25" s="16"/>
      <c r="F25" s="31"/>
    </row>
    <row r="26" spans="2:6" s="3" customFormat="1" ht="15.05" customHeight="1">
      <c r="B26" s="128" t="s">
        <v>10</v>
      </c>
      <c r="C26" s="129"/>
      <c r="D26" s="9"/>
      <c r="E26" s="16"/>
      <c r="F26" s="31"/>
    </row>
    <row r="27" spans="2:6" s="3" customFormat="1" ht="9.85">
      <c r="B27" s="47" t="s">
        <v>11</v>
      </c>
      <c r="C27" s="55"/>
      <c r="D27" s="9">
        <v>1</v>
      </c>
      <c r="E27" s="134">
        <v>0</v>
      </c>
      <c r="F27" s="10">
        <f>SUM(D27*E27)</f>
        <v>0</v>
      </c>
    </row>
    <row r="28" spans="2:6" s="3" customFormat="1" ht="9.85">
      <c r="B28" s="47" t="s">
        <v>104</v>
      </c>
      <c r="C28" s="55" t="s">
        <v>105</v>
      </c>
      <c r="D28" s="9">
        <v>1</v>
      </c>
      <c r="E28" s="134">
        <v>0</v>
      </c>
      <c r="F28" s="10">
        <f>SUM(D28*E28)</f>
        <v>0</v>
      </c>
    </row>
    <row r="29" spans="2:6" s="3" customFormat="1" ht="9.85">
      <c r="B29" s="47" t="s">
        <v>12</v>
      </c>
      <c r="C29" s="55"/>
      <c r="D29" s="9">
        <v>1</v>
      </c>
      <c r="E29" s="134">
        <v>0</v>
      </c>
      <c r="F29" s="10">
        <f>SUM(D29*E29)</f>
        <v>0</v>
      </c>
    </row>
    <row r="30" spans="2:6" s="3" customFormat="1" ht="15.05" customHeight="1" thickBot="1">
      <c r="B30" s="153" t="s">
        <v>8</v>
      </c>
      <c r="C30" s="154"/>
      <c r="D30" s="155"/>
      <c r="E30" s="156"/>
      <c r="F30" s="157">
        <f>SUM(F27:F29)</f>
        <v>0</v>
      </c>
    </row>
    <row r="31" spans="2:6" ht="12.45" thickBot="1">
      <c r="B31" s="56"/>
      <c r="C31" s="56"/>
      <c r="D31" s="43"/>
      <c r="E31" s="32"/>
      <c r="F31" s="33"/>
    </row>
    <row r="32" spans="2:6" ht="14.4" thickBot="1">
      <c r="B32" s="135" t="s">
        <v>102</v>
      </c>
      <c r="C32" s="136"/>
      <c r="D32" s="137"/>
      <c r="E32" s="138"/>
      <c r="F32" s="98">
        <f>SUM(F12,F19,F24,F30)</f>
        <v>0</v>
      </c>
    </row>
    <row r="33" spans="2:6" s="3" customFormat="1" ht="12.45" thickBot="1">
      <c r="B33" s="139"/>
      <c r="C33" s="139"/>
      <c r="D33" s="140"/>
      <c r="E33" s="141"/>
      <c r="F33" s="141"/>
    </row>
    <row r="34" spans="2:6" s="3" customFormat="1" ht="14.4" thickBot="1">
      <c r="B34" s="135" t="s">
        <v>46</v>
      </c>
      <c r="C34" s="136"/>
      <c r="D34" s="137"/>
      <c r="E34" s="138"/>
      <c r="F34" s="98">
        <f>F36-F32</f>
        <v>0</v>
      </c>
    </row>
    <row r="35" spans="2:6" ht="13.1" thickBot="1">
      <c r="B35" s="142"/>
      <c r="C35" s="143"/>
      <c r="D35" s="144"/>
      <c r="E35" s="145"/>
      <c r="F35" s="146"/>
    </row>
    <row r="36" spans="2:6" ht="15.75" thickBot="1">
      <c r="B36" s="147" t="s">
        <v>103</v>
      </c>
      <c r="C36" s="148"/>
      <c r="D36" s="149"/>
      <c r="E36" s="150"/>
      <c r="F36" s="151">
        <f>F32*1.21</f>
        <v>0</v>
      </c>
    </row>
    <row r="44" spans="2:6">
      <c r="E44" s="45"/>
    </row>
    <row r="47" spans="2:6">
      <c r="B47" s="57"/>
      <c r="C47" s="57"/>
    </row>
    <row r="56" spans="2:5">
      <c r="E56" s="45"/>
    </row>
    <row r="59" spans="2:5">
      <c r="B59" s="57"/>
      <c r="C59" s="57"/>
    </row>
    <row r="63" spans="2:5">
      <c r="E63" s="45"/>
    </row>
  </sheetData>
  <sheetProtection password="CC4B" sheet="1" objects="1" scenarios="1"/>
  <printOptions horizontalCentered="1"/>
  <pageMargins left="0.43" right="0.47244094488188981" top="0.6692913385826772" bottom="0.78740157480314965" header="0.31496062992125984" footer="0.31496062992125984"/>
  <pageSetup paperSize="9" scale="65" orientation="portrait" r:id="rId1"/>
  <headerFooter>
    <oddHeader>&amp;CPříloha č.1 Technická specifikace požadovaného plnění - část mobiliář
ZŠ Hodonín, Vančurova 2</oddHeader>
  </headerFooter>
</worksheet>
</file>

<file path=xl/worksheets/sheet5.xml><?xml version="1.0" encoding="utf-8"?>
<worksheet xmlns="http://schemas.openxmlformats.org/spreadsheetml/2006/main" xmlns:r="http://schemas.openxmlformats.org/officeDocument/2006/relationships">
  <sheetPr>
    <pageSetUpPr fitToPage="1"/>
  </sheetPr>
  <dimension ref="B1:H39"/>
  <sheetViews>
    <sheetView topLeftCell="A19" zoomScaleNormal="100" workbookViewId="0">
      <selection activeCell="E6" sqref="E6"/>
    </sheetView>
  </sheetViews>
  <sheetFormatPr defaultColWidth="9" defaultRowHeight="11.8"/>
  <cols>
    <col min="1" max="1" width="1.5" style="1" customWidth="1"/>
    <col min="2" max="2" width="39.69921875" style="46" customWidth="1"/>
    <col min="3" max="3" width="54.69921875" style="46" customWidth="1"/>
    <col min="4" max="4" width="3.296875" style="38" customWidth="1"/>
    <col min="5" max="5" width="10.3984375" style="44" customWidth="1"/>
    <col min="6" max="6" width="17.09765625" style="22" customWidth="1"/>
    <col min="7" max="7" width="9" style="1"/>
    <col min="8" max="8" width="56.69921875" style="1" customWidth="1"/>
    <col min="9" max="16384" width="9" style="1"/>
  </cols>
  <sheetData>
    <row r="1" spans="2:8" ht="17.2" customHeight="1" thickBot="1"/>
    <row r="2" spans="2:8" ht="19" customHeight="1" thickBot="1">
      <c r="B2" s="114" t="s">
        <v>107</v>
      </c>
      <c r="C2" s="115"/>
      <c r="D2" s="116"/>
      <c r="E2" s="117"/>
      <c r="F2" s="118"/>
    </row>
    <row r="3" spans="2:8" ht="10.5" customHeight="1" thickBot="1">
      <c r="B3" s="35"/>
      <c r="C3" s="35"/>
      <c r="D3" s="15"/>
      <c r="E3" s="23"/>
      <c r="F3" s="24"/>
    </row>
    <row r="4" spans="2:8" s="2" customFormat="1" ht="54.35" customHeight="1" thickBot="1">
      <c r="B4" s="119" t="s">
        <v>0</v>
      </c>
      <c r="C4" s="120" t="s">
        <v>99</v>
      </c>
      <c r="D4" s="121" t="s">
        <v>1</v>
      </c>
      <c r="E4" s="122" t="s">
        <v>100</v>
      </c>
      <c r="F4" s="123" t="s">
        <v>2</v>
      </c>
    </row>
    <row r="5" spans="2:8" s="3" customFormat="1" ht="15.75">
      <c r="B5" s="124" t="s">
        <v>5</v>
      </c>
      <c r="C5" s="125"/>
      <c r="D5" s="39"/>
      <c r="E5" s="25"/>
      <c r="F5" s="26"/>
    </row>
    <row r="6" spans="2:8" s="3" customFormat="1" ht="124.4" customHeight="1">
      <c r="B6" s="159" t="s">
        <v>83</v>
      </c>
      <c r="C6" s="126" t="s">
        <v>69</v>
      </c>
      <c r="D6" s="9">
        <v>1</v>
      </c>
      <c r="E6" s="134">
        <v>0</v>
      </c>
      <c r="F6" s="10">
        <f>SUM(D6*E6)</f>
        <v>0</v>
      </c>
    </row>
    <row r="7" spans="2:8" ht="65.95" customHeight="1">
      <c r="B7" s="8" t="s">
        <v>34</v>
      </c>
      <c r="C7" s="64" t="s">
        <v>33</v>
      </c>
      <c r="D7" s="9">
        <v>1</v>
      </c>
      <c r="E7" s="134">
        <v>0</v>
      </c>
      <c r="F7" s="10">
        <f>SUM(D7*E7)</f>
        <v>0</v>
      </c>
    </row>
    <row r="8" spans="2:8" s="3" customFormat="1" ht="10" customHeight="1">
      <c r="B8" s="128" t="s">
        <v>8</v>
      </c>
      <c r="C8" s="129"/>
      <c r="D8" s="130"/>
      <c r="E8" s="131"/>
      <c r="F8" s="132">
        <f>SUM(F6:F7)</f>
        <v>0</v>
      </c>
    </row>
    <row r="9" spans="2:8" s="3" customFormat="1" ht="10" customHeight="1">
      <c r="B9" s="48"/>
      <c r="C9" s="49"/>
      <c r="D9" s="40"/>
      <c r="E9" s="60"/>
      <c r="F9" s="61"/>
    </row>
    <row r="10" spans="2:8" s="3" customFormat="1" ht="10" customHeight="1">
      <c r="B10" s="128" t="s">
        <v>6</v>
      </c>
      <c r="C10" s="129"/>
      <c r="D10" s="9"/>
      <c r="E10" s="29"/>
      <c r="F10" s="30"/>
    </row>
    <row r="11" spans="2:8" ht="77.900000000000006" customHeight="1">
      <c r="B11" s="159" t="s">
        <v>62</v>
      </c>
      <c r="C11" s="160" t="s">
        <v>70</v>
      </c>
      <c r="D11" s="9">
        <v>30</v>
      </c>
      <c r="E11" s="133">
        <v>0</v>
      </c>
      <c r="F11" s="10">
        <f>SUM(D11*E11)</f>
        <v>0</v>
      </c>
      <c r="H11" s="73"/>
    </row>
    <row r="12" spans="2:8" s="3" customFormat="1" ht="65.45" customHeight="1">
      <c r="B12" s="8" t="s">
        <v>35</v>
      </c>
      <c r="C12" s="64" t="s">
        <v>33</v>
      </c>
      <c r="D12" s="71">
        <v>30</v>
      </c>
      <c r="E12" s="134">
        <v>0</v>
      </c>
      <c r="F12" s="10">
        <f>SUM(D12*E12)</f>
        <v>0</v>
      </c>
    </row>
    <row r="13" spans="2:8" s="3" customFormat="1" ht="15.05" customHeight="1">
      <c r="B13" s="128" t="s">
        <v>8</v>
      </c>
      <c r="C13" s="129"/>
      <c r="D13" s="130"/>
      <c r="E13" s="131"/>
      <c r="F13" s="132">
        <f>SUM(F11:F12)</f>
        <v>0</v>
      </c>
    </row>
    <row r="14" spans="2:8" s="3" customFormat="1" ht="15.05" customHeight="1">
      <c r="B14" s="50"/>
      <c r="C14" s="51"/>
      <c r="D14" s="42"/>
      <c r="E14" s="62"/>
      <c r="F14" s="63"/>
    </row>
    <row r="15" spans="2:8" s="3" customFormat="1" ht="15.05" customHeight="1">
      <c r="B15" s="128" t="s">
        <v>15</v>
      </c>
      <c r="C15" s="152"/>
      <c r="D15" s="9"/>
      <c r="E15" s="16"/>
      <c r="F15" s="31"/>
    </row>
    <row r="16" spans="2:8" s="3" customFormat="1" ht="49.6" customHeight="1">
      <c r="B16" s="52" t="s">
        <v>36</v>
      </c>
      <c r="C16" s="53" t="s">
        <v>71</v>
      </c>
      <c r="D16" s="11">
        <v>4</v>
      </c>
      <c r="E16" s="158">
        <v>0</v>
      </c>
      <c r="F16" s="10">
        <f>SUM(D16*E16)</f>
        <v>0</v>
      </c>
    </row>
    <row r="17" spans="2:6" s="3" customFormat="1" ht="62.2" customHeight="1">
      <c r="B17" s="52" t="s">
        <v>30</v>
      </c>
      <c r="C17" s="53" t="s">
        <v>68</v>
      </c>
      <c r="D17" s="11">
        <v>2</v>
      </c>
      <c r="E17" s="158">
        <v>0</v>
      </c>
      <c r="F17" s="10">
        <f>SUM(D17*E17)</f>
        <v>0</v>
      </c>
    </row>
    <row r="18" spans="2:6" s="3" customFormat="1" ht="65.45" customHeight="1">
      <c r="B18" s="52" t="s">
        <v>29</v>
      </c>
      <c r="C18" s="53" t="s">
        <v>67</v>
      </c>
      <c r="D18" s="11">
        <v>1</v>
      </c>
      <c r="E18" s="158">
        <v>0</v>
      </c>
      <c r="F18" s="10">
        <f>SUM(D18*E18)</f>
        <v>0</v>
      </c>
    </row>
    <row r="19" spans="2:6" s="3" customFormat="1" ht="16.399999999999999" customHeight="1">
      <c r="B19" s="52" t="s">
        <v>32</v>
      </c>
      <c r="C19" s="53" t="s">
        <v>53</v>
      </c>
      <c r="D19" s="11">
        <v>1</v>
      </c>
      <c r="E19" s="158">
        <v>0</v>
      </c>
      <c r="F19" s="10">
        <f>SUM(D19*E19)</f>
        <v>0</v>
      </c>
    </row>
    <row r="20" spans="2:6" s="3" customFormat="1" ht="15.05" customHeight="1">
      <c r="B20" s="128" t="s">
        <v>8</v>
      </c>
      <c r="C20" s="129"/>
      <c r="D20" s="130"/>
      <c r="E20" s="131"/>
      <c r="F20" s="132">
        <f>SUM(F16:F19)</f>
        <v>0</v>
      </c>
    </row>
    <row r="21" spans="2:6" s="3" customFormat="1" ht="15.05" customHeight="1">
      <c r="B21" s="47"/>
      <c r="C21" s="55"/>
      <c r="D21" s="9"/>
      <c r="E21" s="16"/>
      <c r="F21" s="31"/>
    </row>
    <row r="22" spans="2:6" s="3" customFormat="1" ht="15.05" customHeight="1">
      <c r="B22" s="128" t="s">
        <v>10</v>
      </c>
      <c r="C22" s="129"/>
      <c r="D22" s="9"/>
      <c r="E22" s="16"/>
      <c r="F22" s="31"/>
    </row>
    <row r="23" spans="2:6" s="3" customFormat="1" ht="9.85">
      <c r="B23" s="47" t="s">
        <v>11</v>
      </c>
      <c r="C23" s="55"/>
      <c r="D23" s="9">
        <v>1</v>
      </c>
      <c r="E23" s="134">
        <v>0</v>
      </c>
      <c r="F23" s="10">
        <f>SUM(D23*E23)</f>
        <v>0</v>
      </c>
    </row>
    <row r="24" spans="2:6" s="3" customFormat="1" ht="9.85">
      <c r="B24" s="47" t="s">
        <v>104</v>
      </c>
      <c r="C24" s="55" t="s">
        <v>105</v>
      </c>
      <c r="D24" s="9">
        <v>1</v>
      </c>
      <c r="E24" s="134">
        <v>0</v>
      </c>
      <c r="F24" s="10">
        <f>SUM(D24*E24)</f>
        <v>0</v>
      </c>
    </row>
    <row r="25" spans="2:6" s="3" customFormat="1" ht="9.85">
      <c r="B25" s="47" t="s">
        <v>12</v>
      </c>
      <c r="C25" s="55"/>
      <c r="D25" s="9">
        <v>1</v>
      </c>
      <c r="E25" s="134">
        <v>0</v>
      </c>
      <c r="F25" s="10">
        <f>SUM(D25*E25)</f>
        <v>0</v>
      </c>
    </row>
    <row r="26" spans="2:6" s="3" customFormat="1" ht="11.95" customHeight="1" thickBot="1">
      <c r="B26" s="153" t="s">
        <v>8</v>
      </c>
      <c r="C26" s="154"/>
      <c r="D26" s="155"/>
      <c r="E26" s="156"/>
      <c r="F26" s="157">
        <f>SUM(F23:F25)</f>
        <v>0</v>
      </c>
    </row>
    <row r="27" spans="2:6" ht="4.5999999999999996" customHeight="1" thickBot="1">
      <c r="B27" s="56"/>
      <c r="C27" s="56"/>
      <c r="D27" s="43"/>
      <c r="E27" s="32"/>
      <c r="F27" s="33"/>
    </row>
    <row r="28" spans="2:6" ht="14.4" thickBot="1">
      <c r="B28" s="135" t="s">
        <v>102</v>
      </c>
      <c r="C28" s="136"/>
      <c r="D28" s="137"/>
      <c r="E28" s="138"/>
      <c r="F28" s="98">
        <f>SUM(F8,F13,F20,F26)</f>
        <v>0</v>
      </c>
    </row>
    <row r="29" spans="2:6" s="3" customFormat="1" ht="12.45" thickBot="1">
      <c r="B29" s="139"/>
      <c r="C29" s="139"/>
      <c r="D29" s="140"/>
      <c r="E29" s="141"/>
      <c r="F29" s="141"/>
    </row>
    <row r="30" spans="2:6" ht="14.4" thickBot="1">
      <c r="B30" s="135" t="s">
        <v>46</v>
      </c>
      <c r="C30" s="136"/>
      <c r="D30" s="137"/>
      <c r="E30" s="138"/>
      <c r="F30" s="98">
        <f>F32-F28</f>
        <v>0</v>
      </c>
    </row>
    <row r="31" spans="2:6" ht="13.1" thickBot="1">
      <c r="B31" s="142"/>
      <c r="C31" s="143"/>
      <c r="D31" s="144"/>
      <c r="E31" s="145"/>
      <c r="F31" s="146"/>
    </row>
    <row r="32" spans="2:6" ht="15.75" thickBot="1">
      <c r="B32" s="147" t="s">
        <v>103</v>
      </c>
      <c r="C32" s="148"/>
      <c r="D32" s="149"/>
      <c r="E32" s="150"/>
      <c r="F32" s="151">
        <f>F28*1.21</f>
        <v>0</v>
      </c>
    </row>
    <row r="35" spans="2:5">
      <c r="B35" s="57"/>
      <c r="C35" s="57"/>
    </row>
    <row r="39" spans="2:5">
      <c r="E39" s="45"/>
    </row>
  </sheetData>
  <sheetProtection password="CC4B" sheet="1" objects="1" scenarios="1"/>
  <printOptions horizontalCentered="1"/>
  <pageMargins left="0.56000000000000005" right="0.44" top="0.6692913385826772" bottom="0.78740157480314965" header="0.31496062992125984" footer="0.31496062992125984"/>
  <pageSetup paperSize="9" scale="65" orientation="portrait" r:id="rId1"/>
  <headerFooter>
    <oddHeader>&amp;CPříloha č.1 Technická specifikace požadovaného plnění - část mobiliář
ZŠ Hodonín, Vančurova 2</oddHeader>
  </headerFooter>
</worksheet>
</file>

<file path=xl/worksheets/sheet6.xml><?xml version="1.0" encoding="utf-8"?>
<worksheet xmlns="http://schemas.openxmlformats.org/spreadsheetml/2006/main" xmlns:r="http://schemas.openxmlformats.org/officeDocument/2006/relationships">
  <sheetPr>
    <pageSetUpPr fitToPage="1"/>
  </sheetPr>
  <dimension ref="B1:F52"/>
  <sheetViews>
    <sheetView topLeftCell="A22" zoomScaleNormal="100" workbookViewId="0">
      <selection activeCell="B34" sqref="B34:F34"/>
    </sheetView>
  </sheetViews>
  <sheetFormatPr defaultColWidth="9" defaultRowHeight="11.8"/>
  <cols>
    <col min="1" max="1" width="1.5" style="1" customWidth="1"/>
    <col min="2" max="2" width="39.69921875" style="46" customWidth="1"/>
    <col min="3" max="3" width="54.69921875" style="46" customWidth="1"/>
    <col min="4" max="4" width="3.296875" style="38" customWidth="1"/>
    <col min="5" max="5" width="10.3984375" style="44" customWidth="1"/>
    <col min="6" max="6" width="17" style="22" customWidth="1"/>
    <col min="7" max="16384" width="9" style="1"/>
  </cols>
  <sheetData>
    <row r="1" spans="2:6" ht="11.15" customHeight="1" thickBot="1"/>
    <row r="2" spans="2:6" ht="22.45" customHeight="1" thickBot="1">
      <c r="B2" s="114" t="s">
        <v>108</v>
      </c>
      <c r="C2" s="115"/>
      <c r="D2" s="116"/>
      <c r="E2" s="117"/>
      <c r="F2" s="118"/>
    </row>
    <row r="3" spans="2:6" ht="14.4" customHeight="1" thickBot="1">
      <c r="B3" s="35"/>
      <c r="C3" s="35"/>
      <c r="D3" s="15"/>
      <c r="E3" s="23"/>
      <c r="F3" s="24"/>
    </row>
    <row r="4" spans="2:6" s="2" customFormat="1" ht="51.05" customHeight="1" thickBot="1">
      <c r="B4" s="197" t="s">
        <v>0</v>
      </c>
      <c r="C4" s="198" t="s">
        <v>99</v>
      </c>
      <c r="D4" s="199" t="s">
        <v>1</v>
      </c>
      <c r="E4" s="200" t="s">
        <v>100</v>
      </c>
      <c r="F4" s="210" t="s">
        <v>2</v>
      </c>
    </row>
    <row r="5" spans="2:6" s="3" customFormat="1" ht="15.75">
      <c r="B5" s="194" t="s">
        <v>5</v>
      </c>
      <c r="C5" s="195"/>
      <c r="D5" s="11"/>
      <c r="E5" s="196"/>
      <c r="F5" s="211"/>
    </row>
    <row r="6" spans="2:6" s="3" customFormat="1" ht="118" customHeight="1">
      <c r="B6" s="8" t="s">
        <v>3</v>
      </c>
      <c r="C6" s="126" t="s">
        <v>73</v>
      </c>
      <c r="D6" s="9">
        <v>1</v>
      </c>
      <c r="E6" s="134">
        <v>0</v>
      </c>
      <c r="F6" s="10">
        <f>SUM(D6*E6)</f>
        <v>0</v>
      </c>
    </row>
    <row r="7" spans="2:6" s="3" customFormat="1" ht="67.45" customHeight="1">
      <c r="B7" s="8" t="s">
        <v>18</v>
      </c>
      <c r="C7" s="161" t="s">
        <v>72</v>
      </c>
      <c r="D7" s="9">
        <v>2</v>
      </c>
      <c r="E7" s="134">
        <v>0</v>
      </c>
      <c r="F7" s="10">
        <f>SUM(D7*E7)</f>
        <v>0</v>
      </c>
    </row>
    <row r="8" spans="2:6" s="3" customFormat="1" ht="78.55" customHeight="1">
      <c r="B8" s="163" t="s">
        <v>60</v>
      </c>
      <c r="C8" s="162" t="s">
        <v>74</v>
      </c>
      <c r="D8" s="9">
        <v>1</v>
      </c>
      <c r="E8" s="134">
        <v>0</v>
      </c>
      <c r="F8" s="10">
        <f>SUM(D8*E8)</f>
        <v>0</v>
      </c>
    </row>
    <row r="9" spans="2:6" ht="55" customHeight="1">
      <c r="B9" s="8" t="s">
        <v>7</v>
      </c>
      <c r="C9" s="64" t="s">
        <v>19</v>
      </c>
      <c r="D9" s="9">
        <v>1</v>
      </c>
      <c r="E9" s="134">
        <v>0</v>
      </c>
      <c r="F9" s="10">
        <f>SUM(D9*E9)</f>
        <v>0</v>
      </c>
    </row>
    <row r="10" spans="2:6" s="3" customFormat="1" ht="15.05" customHeight="1">
      <c r="B10" s="128" t="s">
        <v>8</v>
      </c>
      <c r="C10" s="129"/>
      <c r="D10" s="130"/>
      <c r="E10" s="131"/>
      <c r="F10" s="132">
        <f>SUM(F6:F9)</f>
        <v>0</v>
      </c>
    </row>
    <row r="11" spans="2:6" s="3" customFormat="1" ht="15.05" customHeight="1">
      <c r="B11" s="48"/>
      <c r="C11" s="192"/>
      <c r="D11" s="193"/>
      <c r="E11" s="191"/>
      <c r="F11" s="61"/>
    </row>
    <row r="12" spans="2:6" s="3" customFormat="1" ht="15.05" customHeight="1">
      <c r="B12" s="128" t="s">
        <v>6</v>
      </c>
      <c r="C12" s="129"/>
      <c r="D12" s="9"/>
      <c r="E12" s="29"/>
      <c r="F12" s="30"/>
    </row>
    <row r="13" spans="2:6" ht="64.150000000000006" customHeight="1">
      <c r="B13" s="164" t="s">
        <v>61</v>
      </c>
      <c r="C13" s="126" t="s">
        <v>75</v>
      </c>
      <c r="D13" s="71">
        <v>30</v>
      </c>
      <c r="E13" s="134">
        <v>0</v>
      </c>
      <c r="F13" s="10">
        <f>SUM(D13*E13)</f>
        <v>0</v>
      </c>
    </row>
    <row r="14" spans="2:6" s="3" customFormat="1" ht="32.9" customHeight="1">
      <c r="B14" s="8" t="s">
        <v>27</v>
      </c>
      <c r="C14" s="64" t="s">
        <v>20</v>
      </c>
      <c r="D14" s="9">
        <v>30</v>
      </c>
      <c r="E14" s="134">
        <v>0</v>
      </c>
      <c r="F14" s="10">
        <f>SUM(D14*E14)</f>
        <v>0</v>
      </c>
    </row>
    <row r="15" spans="2:6" s="3" customFormat="1" ht="15.05" customHeight="1">
      <c r="B15" s="165" t="s">
        <v>8</v>
      </c>
      <c r="C15" s="166"/>
      <c r="D15" s="167"/>
      <c r="E15" s="168"/>
      <c r="F15" s="212">
        <f>SUM(F13:F14)</f>
        <v>0</v>
      </c>
    </row>
    <row r="16" spans="2:6" s="3" customFormat="1" ht="15.05" customHeight="1">
      <c r="B16" s="50"/>
      <c r="C16" s="51"/>
      <c r="D16" s="42"/>
      <c r="E16" s="62"/>
      <c r="F16" s="63"/>
    </row>
    <row r="17" spans="2:6" s="3" customFormat="1" ht="15.05" customHeight="1">
      <c r="B17" s="128" t="s">
        <v>15</v>
      </c>
      <c r="C17" s="152"/>
      <c r="D17" s="9"/>
      <c r="E17" s="16"/>
      <c r="F17" s="31"/>
    </row>
    <row r="18" spans="2:6" s="3" customFormat="1" ht="72.650000000000006" customHeight="1">
      <c r="B18" s="52" t="s">
        <v>30</v>
      </c>
      <c r="C18" s="53" t="s">
        <v>68</v>
      </c>
      <c r="D18" s="169">
        <v>8</v>
      </c>
      <c r="E18" s="158">
        <v>0</v>
      </c>
      <c r="F18" s="10">
        <f>SUM(D18*E18)</f>
        <v>0</v>
      </c>
    </row>
    <row r="19" spans="2:6" s="3" customFormat="1" ht="58.45" customHeight="1">
      <c r="B19" s="52" t="s">
        <v>31</v>
      </c>
      <c r="C19" s="53" t="s">
        <v>87</v>
      </c>
      <c r="D19" s="11">
        <v>3</v>
      </c>
      <c r="E19" s="158">
        <v>0</v>
      </c>
      <c r="F19" s="10">
        <f>SUM(D19*E19)</f>
        <v>0</v>
      </c>
    </row>
    <row r="20" spans="2:6" s="3" customFormat="1" ht="46.5" customHeight="1">
      <c r="B20" s="47" t="s">
        <v>37</v>
      </c>
      <c r="C20" s="54" t="s">
        <v>76</v>
      </c>
      <c r="D20" s="9">
        <v>2</v>
      </c>
      <c r="E20" s="134">
        <v>0</v>
      </c>
      <c r="F20" s="10">
        <f>SUM(D20*E20)</f>
        <v>0</v>
      </c>
    </row>
    <row r="21" spans="2:6" s="3" customFormat="1" ht="22.95" customHeight="1">
      <c r="B21" s="47" t="s">
        <v>32</v>
      </c>
      <c r="C21" s="54" t="s">
        <v>54</v>
      </c>
      <c r="D21" s="9">
        <v>2</v>
      </c>
      <c r="E21" s="134">
        <v>0</v>
      </c>
      <c r="F21" s="10">
        <f>SUM(D21*E21)</f>
        <v>0</v>
      </c>
    </row>
    <row r="22" spans="2:6" s="3" customFormat="1" ht="15.05" customHeight="1">
      <c r="B22" s="128" t="s">
        <v>8</v>
      </c>
      <c r="C22" s="129"/>
      <c r="D22" s="130"/>
      <c r="E22" s="131"/>
      <c r="F22" s="132">
        <f>SUM(F18:F21)</f>
        <v>0</v>
      </c>
    </row>
    <row r="23" spans="2:6" s="3" customFormat="1" ht="9.85">
      <c r="B23" s="47"/>
      <c r="C23" s="55"/>
      <c r="D23" s="9"/>
      <c r="E23" s="16"/>
      <c r="F23" s="31"/>
    </row>
    <row r="24" spans="2:6" s="3" customFormat="1" ht="9.85">
      <c r="B24" s="128" t="s">
        <v>10</v>
      </c>
      <c r="C24" s="129"/>
      <c r="D24" s="9"/>
      <c r="E24" s="16"/>
      <c r="F24" s="31"/>
    </row>
    <row r="25" spans="2:6" s="3" customFormat="1" ht="9.85">
      <c r="B25" s="47" t="s">
        <v>11</v>
      </c>
      <c r="C25" s="55"/>
      <c r="D25" s="9">
        <v>1</v>
      </c>
      <c r="E25" s="134">
        <v>0</v>
      </c>
      <c r="F25" s="10">
        <f>SUM(D25*E25)</f>
        <v>0</v>
      </c>
    </row>
    <row r="26" spans="2:6" s="3" customFormat="1" ht="9.85">
      <c r="B26" s="47" t="s">
        <v>104</v>
      </c>
      <c r="C26" s="55" t="s">
        <v>105</v>
      </c>
      <c r="D26" s="9">
        <v>1</v>
      </c>
      <c r="E26" s="134">
        <v>0</v>
      </c>
      <c r="F26" s="10">
        <f>SUM(D26*E26)</f>
        <v>0</v>
      </c>
    </row>
    <row r="27" spans="2:6" s="3" customFormat="1" ht="9.85">
      <c r="B27" s="47" t="s">
        <v>12</v>
      </c>
      <c r="C27" s="55"/>
      <c r="D27" s="9">
        <v>1</v>
      </c>
      <c r="E27" s="134">
        <v>0</v>
      </c>
      <c r="F27" s="10">
        <f>SUM(D27*E27)</f>
        <v>0</v>
      </c>
    </row>
    <row r="28" spans="2:6" s="3" customFormat="1" ht="11.95" customHeight="1" thickBot="1">
      <c r="B28" s="153" t="s">
        <v>8</v>
      </c>
      <c r="C28" s="154"/>
      <c r="D28" s="155"/>
      <c r="E28" s="156"/>
      <c r="F28" s="157">
        <f>SUM(F25:F27)</f>
        <v>0</v>
      </c>
    </row>
    <row r="29" spans="2:6" ht="7.2" customHeight="1" thickBot="1">
      <c r="B29" s="56"/>
      <c r="C29" s="56"/>
      <c r="D29" s="43"/>
      <c r="E29" s="32"/>
      <c r="F29" s="33"/>
    </row>
    <row r="30" spans="2:6" ht="15.05" customHeight="1" thickBot="1">
      <c r="B30" s="135" t="s">
        <v>102</v>
      </c>
      <c r="C30" s="136"/>
      <c r="D30" s="137"/>
      <c r="E30" s="138"/>
      <c r="F30" s="98">
        <f>SUM(F10,F15,F22,F28)</f>
        <v>0</v>
      </c>
    </row>
    <row r="31" spans="2:6" s="3" customFormat="1" ht="15.05" customHeight="1" thickBot="1">
      <c r="B31" s="139"/>
      <c r="C31" s="139"/>
      <c r="D31" s="140"/>
      <c r="E31" s="141"/>
      <c r="F31" s="141"/>
    </row>
    <row r="32" spans="2:6" ht="15.05" customHeight="1" thickBot="1">
      <c r="B32" s="135" t="s">
        <v>46</v>
      </c>
      <c r="C32" s="136"/>
      <c r="D32" s="137"/>
      <c r="E32" s="138"/>
      <c r="F32" s="98">
        <f>F34-F30</f>
        <v>0</v>
      </c>
    </row>
    <row r="33" spans="2:6" s="12" customFormat="1" ht="15.05" customHeight="1" thickBot="1">
      <c r="B33" s="142"/>
      <c r="C33" s="143"/>
      <c r="D33" s="144"/>
      <c r="E33" s="145"/>
      <c r="F33" s="146"/>
    </row>
    <row r="34" spans="2:6" ht="15.05" customHeight="1" thickBot="1">
      <c r="B34" s="147" t="s">
        <v>103</v>
      </c>
      <c r="C34" s="148"/>
      <c r="D34" s="149"/>
      <c r="E34" s="150"/>
      <c r="F34" s="151">
        <f>F30*1.21</f>
        <v>0</v>
      </c>
    </row>
    <row r="36" spans="2:6">
      <c r="B36" s="57"/>
      <c r="C36" s="57"/>
    </row>
    <row r="45" spans="2:6">
      <c r="E45" s="45"/>
    </row>
    <row r="48" spans="2:6">
      <c r="B48" s="57"/>
      <c r="C48" s="57"/>
    </row>
    <row r="52" spans="5:5">
      <c r="E52" s="45"/>
    </row>
  </sheetData>
  <sheetProtection password="CC4B" sheet="1" objects="1" scenarios="1"/>
  <pageMargins left="0.37" right="0.41" top="0.78740157480314965" bottom="0.78740157480314965" header="0.31496062992125984" footer="0.31496062992125984"/>
  <pageSetup paperSize="9" scale="67" fitToHeight="0" orientation="portrait" r:id="rId1"/>
  <headerFooter>
    <oddHeader>&amp;CPříloha č.1 Technická specifikace požadovaného plnění - část mobiliář
ZŠ Hodonín, Vančurova 2</oddHeader>
  </headerFooter>
</worksheet>
</file>

<file path=xl/worksheets/sheet7.xml><?xml version="1.0" encoding="utf-8"?>
<worksheet xmlns="http://schemas.openxmlformats.org/spreadsheetml/2006/main" xmlns:r="http://schemas.openxmlformats.org/officeDocument/2006/relationships">
  <dimension ref="B1:G50"/>
  <sheetViews>
    <sheetView zoomScaleNormal="100" workbookViewId="0">
      <selection activeCell="C7" sqref="C7"/>
    </sheetView>
  </sheetViews>
  <sheetFormatPr defaultColWidth="9" defaultRowHeight="11.8"/>
  <cols>
    <col min="1" max="1" width="1.09765625" style="1" customWidth="1"/>
    <col min="2" max="2" width="39.69921875" style="34" customWidth="1"/>
    <col min="3" max="3" width="54.69921875" style="1" customWidth="1"/>
    <col min="4" max="4" width="3.296875" style="38" customWidth="1"/>
    <col min="5" max="5" width="10.3984375" style="20" customWidth="1"/>
    <col min="6" max="6" width="18.296875" style="22" customWidth="1"/>
    <col min="7" max="7" width="27.59765625" style="1" customWidth="1"/>
    <col min="8" max="16384" width="9" style="1"/>
  </cols>
  <sheetData>
    <row r="1" spans="2:7" ht="6.05" customHeight="1" thickBot="1"/>
    <row r="2" spans="2:7" ht="25.55" customHeight="1" thickBot="1">
      <c r="B2" s="114" t="s">
        <v>109</v>
      </c>
      <c r="C2" s="115"/>
      <c r="D2" s="116"/>
      <c r="E2" s="117"/>
      <c r="F2" s="118"/>
    </row>
    <row r="3" spans="2:7" ht="10.5" customHeight="1" thickBot="1">
      <c r="B3" s="35"/>
      <c r="C3" s="35"/>
      <c r="D3" s="15"/>
      <c r="E3" s="23"/>
      <c r="F3" s="24"/>
    </row>
    <row r="4" spans="2:7" s="2" customFormat="1" ht="41.9" customHeight="1" thickBot="1">
      <c r="B4" s="119" t="s">
        <v>0</v>
      </c>
      <c r="C4" s="120" t="s">
        <v>99</v>
      </c>
      <c r="D4" s="121" t="s">
        <v>1</v>
      </c>
      <c r="E4" s="122" t="s">
        <v>100</v>
      </c>
      <c r="F4" s="123" t="s">
        <v>2</v>
      </c>
    </row>
    <row r="5" spans="2:7" s="3" customFormat="1" ht="15.75">
      <c r="B5" s="124" t="s">
        <v>5</v>
      </c>
      <c r="C5" s="125"/>
      <c r="D5" s="39"/>
      <c r="E5" s="25"/>
      <c r="F5" s="26"/>
    </row>
    <row r="6" spans="2:7" s="3" customFormat="1" ht="120.45" customHeight="1">
      <c r="B6" s="8" t="s">
        <v>3</v>
      </c>
      <c r="C6" s="126" t="s">
        <v>73</v>
      </c>
      <c r="D6" s="9">
        <v>1</v>
      </c>
      <c r="E6" s="134">
        <v>0</v>
      </c>
      <c r="F6" s="10">
        <f t="shared" ref="F6:F12" si="0">SUM(D6*E6)</f>
        <v>0</v>
      </c>
      <c r="G6" s="75"/>
    </row>
    <row r="7" spans="2:7" s="3" customFormat="1" ht="72" customHeight="1">
      <c r="B7" s="8" t="s">
        <v>18</v>
      </c>
      <c r="C7" s="170" t="s">
        <v>72</v>
      </c>
      <c r="D7" s="9">
        <v>1</v>
      </c>
      <c r="E7" s="134">
        <v>0</v>
      </c>
      <c r="F7" s="10">
        <f t="shared" si="0"/>
        <v>0</v>
      </c>
      <c r="G7" s="7"/>
    </row>
    <row r="8" spans="2:7" s="3" customFormat="1" ht="83.15" customHeight="1">
      <c r="B8" s="8" t="s">
        <v>16</v>
      </c>
      <c r="C8" s="162" t="s">
        <v>78</v>
      </c>
      <c r="D8" s="9">
        <v>1</v>
      </c>
      <c r="E8" s="134">
        <v>0</v>
      </c>
      <c r="F8" s="10">
        <f t="shared" si="0"/>
        <v>0</v>
      </c>
      <c r="G8" s="7"/>
    </row>
    <row r="9" spans="2:7" s="3" customFormat="1" ht="73.349999999999994" customHeight="1">
      <c r="B9" s="8" t="s">
        <v>17</v>
      </c>
      <c r="C9" s="162" t="s">
        <v>77</v>
      </c>
      <c r="D9" s="9">
        <v>1</v>
      </c>
      <c r="E9" s="134">
        <v>0</v>
      </c>
      <c r="F9" s="10">
        <f t="shared" si="0"/>
        <v>0</v>
      </c>
      <c r="G9" s="7"/>
    </row>
    <row r="10" spans="2:7" s="3" customFormat="1" ht="53.7" customHeight="1">
      <c r="B10" s="8" t="s">
        <v>14</v>
      </c>
      <c r="C10" s="14" t="s">
        <v>13</v>
      </c>
      <c r="D10" s="9">
        <v>2</v>
      </c>
      <c r="E10" s="134">
        <v>0</v>
      </c>
      <c r="F10" s="10">
        <f t="shared" si="0"/>
        <v>0</v>
      </c>
      <c r="G10" s="7"/>
    </row>
    <row r="11" spans="2:7" ht="60.9" customHeight="1">
      <c r="B11" s="8" t="s">
        <v>7</v>
      </c>
      <c r="C11" s="14" t="s">
        <v>19</v>
      </c>
      <c r="D11" s="9">
        <v>1</v>
      </c>
      <c r="E11" s="134">
        <v>0</v>
      </c>
      <c r="F11" s="10">
        <f t="shared" si="0"/>
        <v>0</v>
      </c>
      <c r="G11" s="7"/>
    </row>
    <row r="12" spans="2:7" ht="199.65" customHeight="1">
      <c r="B12" s="8" t="s">
        <v>55</v>
      </c>
      <c r="C12" s="162" t="s">
        <v>79</v>
      </c>
      <c r="D12" s="9">
        <v>1</v>
      </c>
      <c r="E12" s="134">
        <v>0</v>
      </c>
      <c r="F12" s="10">
        <f t="shared" si="0"/>
        <v>0</v>
      </c>
      <c r="G12" s="7"/>
    </row>
    <row r="13" spans="2:7" s="3" customFormat="1" ht="15.05" customHeight="1">
      <c r="B13" s="128" t="s">
        <v>8</v>
      </c>
      <c r="C13" s="172"/>
      <c r="D13" s="130"/>
      <c r="E13" s="173"/>
      <c r="F13" s="132">
        <f>SUM(F6:F12)</f>
        <v>0</v>
      </c>
      <c r="G13" s="7"/>
    </row>
    <row r="14" spans="2:7" s="3" customFormat="1" ht="15.05" customHeight="1">
      <c r="B14" s="36"/>
      <c r="D14" s="40"/>
      <c r="E14" s="27"/>
      <c r="F14" s="28"/>
      <c r="G14" s="7"/>
    </row>
    <row r="15" spans="2:7" s="3" customFormat="1" ht="15.05" customHeight="1">
      <c r="B15" s="174" t="s">
        <v>6</v>
      </c>
      <c r="C15" s="175"/>
      <c r="D15" s="9"/>
      <c r="E15" s="29"/>
      <c r="F15" s="30"/>
      <c r="G15" s="7"/>
    </row>
    <row r="16" spans="2:7" ht="101.45" customHeight="1">
      <c r="B16" s="163" t="s">
        <v>63</v>
      </c>
      <c r="C16" s="162" t="s">
        <v>80</v>
      </c>
      <c r="D16" s="9">
        <v>10</v>
      </c>
      <c r="E16" s="134">
        <v>0</v>
      </c>
      <c r="F16" s="10">
        <f t="shared" ref="F16:F20" si="1">SUM(D16*E16)</f>
        <v>0</v>
      </c>
      <c r="G16" s="7"/>
    </row>
    <row r="17" spans="2:7" s="3" customFormat="1" ht="41.25" customHeight="1">
      <c r="B17" s="163" t="s">
        <v>9</v>
      </c>
      <c r="C17" s="162" t="s">
        <v>20</v>
      </c>
      <c r="D17" s="9">
        <v>30</v>
      </c>
      <c r="E17" s="134">
        <v>0</v>
      </c>
      <c r="F17" s="10">
        <f t="shared" si="1"/>
        <v>0</v>
      </c>
      <c r="G17" s="7"/>
    </row>
    <row r="18" spans="2:7" s="3" customFormat="1" ht="58.95" customHeight="1">
      <c r="B18" s="163" t="s">
        <v>56</v>
      </c>
      <c r="C18" s="171" t="s">
        <v>81</v>
      </c>
      <c r="D18" s="9">
        <v>1</v>
      </c>
      <c r="E18" s="134">
        <v>0</v>
      </c>
      <c r="F18" s="10">
        <f t="shared" si="1"/>
        <v>0</v>
      </c>
      <c r="G18" s="7"/>
    </row>
    <row r="19" spans="2:7" s="3" customFormat="1" ht="62.85" customHeight="1">
      <c r="B19" s="163" t="s">
        <v>57</v>
      </c>
      <c r="C19" s="171" t="s">
        <v>82</v>
      </c>
      <c r="D19" s="9">
        <v>1</v>
      </c>
      <c r="E19" s="134">
        <v>0</v>
      </c>
      <c r="F19" s="10">
        <f t="shared" si="1"/>
        <v>0</v>
      </c>
      <c r="G19" s="7"/>
    </row>
    <row r="20" spans="2:7" s="3" customFormat="1" ht="77.900000000000006" customHeight="1">
      <c r="B20" s="74" t="s">
        <v>30</v>
      </c>
      <c r="C20" s="72" t="s">
        <v>68</v>
      </c>
      <c r="D20" s="11">
        <v>3</v>
      </c>
      <c r="E20" s="158">
        <v>0</v>
      </c>
      <c r="F20" s="10">
        <f t="shared" si="1"/>
        <v>0</v>
      </c>
      <c r="G20" s="7"/>
    </row>
    <row r="21" spans="2:7" s="3" customFormat="1" ht="15.05" customHeight="1">
      <c r="B21" s="128" t="s">
        <v>8</v>
      </c>
      <c r="C21" s="172"/>
      <c r="D21" s="130"/>
      <c r="E21" s="173"/>
      <c r="F21" s="132">
        <f>SUM(F16:F20)</f>
        <v>0</v>
      </c>
      <c r="G21" s="7"/>
    </row>
    <row r="22" spans="2:7" s="3" customFormat="1" ht="15.05" customHeight="1">
      <c r="B22" s="8"/>
      <c r="C22" s="13"/>
      <c r="D22" s="9"/>
      <c r="E22" s="16"/>
      <c r="F22" s="31"/>
      <c r="G22" s="7"/>
    </row>
    <row r="23" spans="2:7" s="3" customFormat="1" ht="15.05" customHeight="1">
      <c r="B23" s="174" t="s">
        <v>10</v>
      </c>
      <c r="C23" s="175"/>
      <c r="D23" s="9"/>
      <c r="E23" s="16"/>
      <c r="F23" s="31"/>
      <c r="G23" s="7"/>
    </row>
    <row r="24" spans="2:7" s="3" customFormat="1" ht="11.95" customHeight="1">
      <c r="B24" s="8" t="s">
        <v>11</v>
      </c>
      <c r="C24" s="13"/>
      <c r="D24" s="9">
        <v>1</v>
      </c>
      <c r="E24" s="134">
        <v>0</v>
      </c>
      <c r="F24" s="10">
        <f t="shared" ref="F24:F29" si="2">SUM(D24*E24)</f>
        <v>0</v>
      </c>
      <c r="G24" s="7"/>
    </row>
    <row r="25" spans="2:7" s="3" customFormat="1" ht="11.95" customHeight="1">
      <c r="B25" s="47" t="s">
        <v>111</v>
      </c>
      <c r="C25" s="55" t="s">
        <v>112</v>
      </c>
      <c r="D25" s="9">
        <v>1</v>
      </c>
      <c r="E25" s="134">
        <v>0</v>
      </c>
      <c r="F25" s="10">
        <f t="shared" si="2"/>
        <v>0</v>
      </c>
      <c r="G25" s="7"/>
    </row>
    <row r="26" spans="2:7" s="3" customFormat="1" ht="11.95" customHeight="1">
      <c r="B26" s="47" t="s">
        <v>116</v>
      </c>
      <c r="C26" s="55" t="s">
        <v>117</v>
      </c>
      <c r="D26" s="9">
        <v>2</v>
      </c>
      <c r="E26" s="134">
        <v>0</v>
      </c>
      <c r="F26" s="10">
        <f t="shared" si="2"/>
        <v>0</v>
      </c>
      <c r="G26" s="7"/>
    </row>
    <row r="27" spans="2:7" s="3" customFormat="1" ht="11.95" customHeight="1">
      <c r="B27" s="8" t="s">
        <v>110</v>
      </c>
      <c r="C27" s="13" t="s">
        <v>113</v>
      </c>
      <c r="D27" s="9">
        <v>10</v>
      </c>
      <c r="E27" s="134">
        <v>0</v>
      </c>
      <c r="F27" s="10">
        <f t="shared" si="2"/>
        <v>0</v>
      </c>
      <c r="G27" s="7"/>
    </row>
    <row r="28" spans="2:7" s="3" customFormat="1" ht="11.95" customHeight="1">
      <c r="B28" s="47" t="s">
        <v>114</v>
      </c>
      <c r="C28" s="13" t="s">
        <v>115</v>
      </c>
      <c r="D28" s="9">
        <v>1</v>
      </c>
      <c r="E28" s="134">
        <v>0</v>
      </c>
      <c r="F28" s="10">
        <f t="shared" si="2"/>
        <v>0</v>
      </c>
    </row>
    <row r="29" spans="2:7" s="3" customFormat="1" ht="11.95" customHeight="1">
      <c r="B29" s="8" t="s">
        <v>12</v>
      </c>
      <c r="C29" s="13"/>
      <c r="D29" s="9">
        <v>1</v>
      </c>
      <c r="E29" s="134">
        <v>0</v>
      </c>
      <c r="F29" s="10">
        <f t="shared" si="2"/>
        <v>0</v>
      </c>
      <c r="G29" s="7"/>
    </row>
    <row r="30" spans="2:7" s="3" customFormat="1" ht="14.4" customHeight="1" thickBot="1">
      <c r="B30" s="153" t="s">
        <v>8</v>
      </c>
      <c r="C30" s="176"/>
      <c r="D30" s="155"/>
      <c r="E30" s="177"/>
      <c r="F30" s="157">
        <f>SUM(F24:F29)</f>
        <v>0</v>
      </c>
      <c r="G30" s="7"/>
    </row>
    <row r="31" spans="2:7" ht="4.5999999999999996" customHeight="1" thickBot="1">
      <c r="B31" s="17"/>
      <c r="C31" s="4"/>
      <c r="D31" s="41"/>
      <c r="E31" s="32"/>
      <c r="F31" s="33"/>
      <c r="G31" s="7"/>
    </row>
    <row r="32" spans="2:7" ht="14.4" thickBot="1">
      <c r="B32" s="135" t="s">
        <v>102</v>
      </c>
      <c r="C32" s="136"/>
      <c r="D32" s="137"/>
      <c r="E32" s="138"/>
      <c r="F32" s="98">
        <f>SUM(F13,F21,F30)</f>
        <v>0</v>
      </c>
      <c r="G32" s="7"/>
    </row>
    <row r="33" spans="2:7" s="3" customFormat="1" ht="12.45" thickBot="1">
      <c r="B33" s="139"/>
      <c r="C33" s="139"/>
      <c r="D33" s="140"/>
      <c r="E33" s="141"/>
      <c r="F33" s="141"/>
      <c r="G33" s="7"/>
    </row>
    <row r="34" spans="2:7" ht="14.4" thickBot="1">
      <c r="B34" s="135" t="s">
        <v>46</v>
      </c>
      <c r="C34" s="136"/>
      <c r="D34" s="137"/>
      <c r="E34" s="138"/>
      <c r="F34" s="98">
        <f>F36-F32</f>
        <v>0</v>
      </c>
    </row>
    <row r="35" spans="2:7" ht="13.1" thickBot="1">
      <c r="B35" s="142"/>
      <c r="C35" s="143"/>
      <c r="D35" s="144"/>
      <c r="E35" s="145"/>
      <c r="F35" s="146"/>
    </row>
    <row r="36" spans="2:7" ht="15.75" thickBot="1">
      <c r="B36" s="147" t="s">
        <v>103</v>
      </c>
      <c r="C36" s="148"/>
      <c r="D36" s="149"/>
      <c r="E36" s="150"/>
      <c r="F36" s="151">
        <f>F32*1.21</f>
        <v>0</v>
      </c>
    </row>
    <row r="43" spans="2:7">
      <c r="E43" s="21"/>
    </row>
    <row r="46" spans="2:7">
      <c r="B46" s="37"/>
      <c r="C46" s="5"/>
    </row>
    <row r="50" spans="5:5">
      <c r="E50" s="21"/>
    </row>
  </sheetData>
  <sheetProtection password="CC4B" sheet="1" objects="1" scenarios="1"/>
  <printOptions horizontalCentered="1"/>
  <pageMargins left="0.47244094488188981" right="0.31496062992125984" top="0.6692913385826772" bottom="0.27559055118110237" header="0.31496062992125984" footer="0.31496062992125984"/>
  <pageSetup paperSize="9" scale="61" fitToHeight="2" orientation="portrait" r:id="rId1"/>
  <headerFooter>
    <oddHeader>&amp;CPříloha č.1 Technická specifikace požadovaného plnění - část mobiliář
ZŠ Hodonín, Vančurova 2</oddHeader>
  </headerFooter>
  <rowBreaks count="1" manualBreakCount="1">
    <brk id="21" min="1" max="6" man="1"/>
  </rowBreaks>
</worksheet>
</file>

<file path=xl/worksheets/sheet8.xml><?xml version="1.0" encoding="utf-8"?>
<worksheet xmlns="http://schemas.openxmlformats.org/spreadsheetml/2006/main" xmlns:r="http://schemas.openxmlformats.org/officeDocument/2006/relationships">
  <sheetPr>
    <pageSetUpPr fitToPage="1"/>
  </sheetPr>
  <dimension ref="B1:G65"/>
  <sheetViews>
    <sheetView topLeftCell="A4" zoomScaleNormal="100" workbookViewId="0">
      <selection activeCell="C12" sqref="C12"/>
    </sheetView>
  </sheetViews>
  <sheetFormatPr defaultColWidth="9" defaultRowHeight="11.8"/>
  <cols>
    <col min="1" max="1" width="1.5" style="1" customWidth="1"/>
    <col min="2" max="2" width="39.69921875" style="46" customWidth="1"/>
    <col min="3" max="3" width="54.69921875" style="46" customWidth="1"/>
    <col min="4" max="4" width="3.296875" style="38" customWidth="1"/>
    <col min="5" max="5" width="10.3984375" style="44" customWidth="1"/>
    <col min="6" max="6" width="17" style="22" customWidth="1"/>
    <col min="7" max="16384" width="9" style="1"/>
  </cols>
  <sheetData>
    <row r="1" spans="2:7" ht="2.2999999999999998" customHeight="1"/>
    <row r="2" spans="2:7" ht="6.05" customHeight="1" thickBot="1"/>
    <row r="3" spans="2:7" ht="17.2" customHeight="1" thickBot="1">
      <c r="B3" s="114" t="s">
        <v>118</v>
      </c>
      <c r="C3" s="115"/>
      <c r="D3" s="116"/>
      <c r="E3" s="117"/>
      <c r="F3" s="118"/>
    </row>
    <row r="4" spans="2:7" ht="14.4" customHeight="1" thickBot="1">
      <c r="B4" s="35"/>
      <c r="C4" s="35"/>
      <c r="D4" s="15"/>
      <c r="E4" s="23"/>
      <c r="F4" s="24"/>
    </row>
    <row r="5" spans="2:7" s="2" customFormat="1" ht="59.4" customHeight="1">
      <c r="B5" s="119" t="s">
        <v>0</v>
      </c>
      <c r="C5" s="120" t="s">
        <v>99</v>
      </c>
      <c r="D5" s="121" t="s">
        <v>1</v>
      </c>
      <c r="E5" s="122" t="s">
        <v>100</v>
      </c>
      <c r="F5" s="123" t="s">
        <v>2</v>
      </c>
    </row>
    <row r="6" spans="2:7" s="3" customFormat="1" ht="11.15" customHeight="1">
      <c r="B6" s="128" t="s">
        <v>15</v>
      </c>
      <c r="C6" s="152"/>
      <c r="D6" s="9"/>
      <c r="E6" s="16"/>
      <c r="F6" s="31"/>
      <c r="G6" s="7"/>
    </row>
    <row r="7" spans="2:7" s="3" customFormat="1" ht="53.05" customHeight="1">
      <c r="B7" s="189" t="s">
        <v>38</v>
      </c>
      <c r="C7" s="72" t="s">
        <v>84</v>
      </c>
      <c r="D7" s="11">
        <v>4</v>
      </c>
      <c r="E7" s="158">
        <v>0</v>
      </c>
      <c r="F7" s="10">
        <f t="shared" ref="F7:F14" si="0">SUM(D7*E7)</f>
        <v>0</v>
      </c>
      <c r="G7" s="7"/>
    </row>
    <row r="8" spans="2:7" s="3" customFormat="1" ht="23.75" customHeight="1">
      <c r="B8" s="74" t="s">
        <v>41</v>
      </c>
      <c r="C8" s="72" t="s">
        <v>42</v>
      </c>
      <c r="D8" s="11">
        <v>4</v>
      </c>
      <c r="E8" s="158">
        <v>0</v>
      </c>
      <c r="F8" s="10">
        <f t="shared" si="0"/>
        <v>0</v>
      </c>
      <c r="G8" s="7"/>
    </row>
    <row r="9" spans="2:7" s="3" customFormat="1" ht="36.65" customHeight="1">
      <c r="B9" s="74" t="s">
        <v>58</v>
      </c>
      <c r="C9" s="72" t="s">
        <v>85</v>
      </c>
      <c r="D9" s="11">
        <v>2</v>
      </c>
      <c r="E9" s="158">
        <v>0</v>
      </c>
      <c r="F9" s="10">
        <f t="shared" si="0"/>
        <v>0</v>
      </c>
      <c r="G9" s="7"/>
    </row>
    <row r="10" spans="2:7" s="3" customFormat="1" ht="49.6" customHeight="1">
      <c r="B10" s="180" t="s">
        <v>39</v>
      </c>
      <c r="C10" s="178" t="s">
        <v>86</v>
      </c>
      <c r="D10" s="179">
        <v>4</v>
      </c>
      <c r="E10" s="181">
        <v>0</v>
      </c>
      <c r="F10" s="10">
        <f t="shared" si="0"/>
        <v>0</v>
      </c>
      <c r="G10" s="7"/>
    </row>
    <row r="11" spans="2:7" s="3" customFormat="1" ht="56.95" customHeight="1">
      <c r="B11" s="52" t="s">
        <v>31</v>
      </c>
      <c r="C11" s="53" t="s">
        <v>87</v>
      </c>
      <c r="D11" s="11">
        <v>2</v>
      </c>
      <c r="E11" s="158">
        <v>0</v>
      </c>
      <c r="F11" s="10">
        <f t="shared" si="0"/>
        <v>0</v>
      </c>
      <c r="G11" s="7"/>
    </row>
    <row r="12" spans="2:7" s="3" customFormat="1" ht="76.599999999999994" customHeight="1">
      <c r="B12" s="52" t="s">
        <v>30</v>
      </c>
      <c r="C12" s="53" t="s">
        <v>68</v>
      </c>
      <c r="D12" s="11">
        <v>4</v>
      </c>
      <c r="E12" s="158">
        <v>0</v>
      </c>
      <c r="F12" s="10">
        <f t="shared" si="0"/>
        <v>0</v>
      </c>
      <c r="G12" s="7"/>
    </row>
    <row r="13" spans="2:7" s="3" customFormat="1" ht="51.05" customHeight="1">
      <c r="B13" s="52" t="s">
        <v>40</v>
      </c>
      <c r="C13" s="53" t="s">
        <v>88</v>
      </c>
      <c r="D13" s="11">
        <v>1</v>
      </c>
      <c r="E13" s="158">
        <v>0</v>
      </c>
      <c r="F13" s="10">
        <f t="shared" si="0"/>
        <v>0</v>
      </c>
      <c r="G13" s="7"/>
    </row>
    <row r="14" spans="2:7" s="3" customFormat="1" ht="15.75" customHeight="1">
      <c r="B14" s="52" t="s">
        <v>32</v>
      </c>
      <c r="C14" s="53" t="s">
        <v>53</v>
      </c>
      <c r="D14" s="11">
        <v>1</v>
      </c>
      <c r="E14" s="158">
        <v>0</v>
      </c>
      <c r="F14" s="10">
        <f t="shared" si="0"/>
        <v>0</v>
      </c>
      <c r="G14" s="7"/>
    </row>
    <row r="15" spans="2:7" s="3" customFormat="1" ht="15.05" customHeight="1">
      <c r="B15" s="128" t="s">
        <v>8</v>
      </c>
      <c r="C15" s="129"/>
      <c r="D15" s="130"/>
      <c r="E15" s="131"/>
      <c r="F15" s="132">
        <f>SUM(F7:F14)</f>
        <v>0</v>
      </c>
      <c r="G15" s="7"/>
    </row>
    <row r="16" spans="2:7" s="3" customFormat="1" ht="15.05" customHeight="1">
      <c r="B16" s="47"/>
      <c r="C16" s="55"/>
      <c r="D16" s="9"/>
      <c r="E16" s="16"/>
      <c r="F16" s="31"/>
      <c r="G16" s="7"/>
    </row>
    <row r="17" spans="2:7" s="3" customFormat="1" ht="15.05" customHeight="1">
      <c r="B17" s="128" t="s">
        <v>10</v>
      </c>
      <c r="C17" s="129"/>
      <c r="D17" s="9"/>
      <c r="E17" s="16"/>
      <c r="F17" s="31"/>
      <c r="G17" s="7"/>
    </row>
    <row r="18" spans="2:7" s="3" customFormat="1" ht="14.75" customHeight="1">
      <c r="B18" s="47" t="s">
        <v>11</v>
      </c>
      <c r="C18" s="55"/>
      <c r="D18" s="9">
        <v>1</v>
      </c>
      <c r="E18" s="134">
        <v>0</v>
      </c>
      <c r="F18" s="10">
        <f>SUM(D18*E18)</f>
        <v>0</v>
      </c>
      <c r="G18" s="7"/>
    </row>
    <row r="19" spans="2:7" s="3" customFormat="1" ht="14.75" customHeight="1">
      <c r="B19" s="47" t="s">
        <v>119</v>
      </c>
      <c r="C19" s="55" t="s">
        <v>120</v>
      </c>
      <c r="D19" s="9">
        <v>1</v>
      </c>
      <c r="E19" s="134">
        <v>0</v>
      </c>
      <c r="F19" s="10">
        <f>SUM(D19*E19)</f>
        <v>0</v>
      </c>
      <c r="G19" s="7"/>
    </row>
    <row r="20" spans="2:7" s="3" customFormat="1" ht="14.75" customHeight="1">
      <c r="B20" s="47" t="s">
        <v>12</v>
      </c>
      <c r="C20" s="55"/>
      <c r="D20" s="9">
        <v>1</v>
      </c>
      <c r="E20" s="134">
        <v>0</v>
      </c>
      <c r="F20" s="10">
        <f>SUM(D20*E20)</f>
        <v>0</v>
      </c>
      <c r="G20" s="7"/>
    </row>
    <row r="21" spans="2:7" s="3" customFormat="1" ht="11.95" customHeight="1" thickBot="1">
      <c r="B21" s="153" t="s">
        <v>8</v>
      </c>
      <c r="C21" s="154"/>
      <c r="D21" s="155"/>
      <c r="E21" s="156"/>
      <c r="F21" s="157">
        <f>SUM(F18:F20)</f>
        <v>0</v>
      </c>
      <c r="G21" s="7"/>
    </row>
    <row r="22" spans="2:7" ht="4.5999999999999996" customHeight="1" thickBot="1">
      <c r="B22" s="56"/>
      <c r="C22" s="56"/>
      <c r="D22" s="43"/>
      <c r="E22" s="32"/>
      <c r="F22" s="33"/>
      <c r="G22" s="7"/>
    </row>
    <row r="23" spans="2:7" ht="14.4" thickBot="1">
      <c r="B23" s="135" t="s">
        <v>102</v>
      </c>
      <c r="C23" s="136"/>
      <c r="D23" s="137"/>
      <c r="E23" s="138"/>
      <c r="F23" s="98">
        <f>SUM(F15,F21)</f>
        <v>0</v>
      </c>
      <c r="G23" s="7"/>
    </row>
    <row r="24" spans="2:7" ht="11.15" customHeight="1" thickBot="1">
      <c r="B24" s="139"/>
      <c r="C24" s="139"/>
      <c r="D24" s="140"/>
      <c r="E24" s="141"/>
      <c r="F24" s="141"/>
    </row>
    <row r="25" spans="2:7" s="12" customFormat="1" ht="14.4" thickBot="1">
      <c r="B25" s="135" t="s">
        <v>46</v>
      </c>
      <c r="C25" s="136"/>
      <c r="D25" s="137"/>
      <c r="E25" s="138"/>
      <c r="F25" s="98">
        <f>F27-F23</f>
        <v>0</v>
      </c>
    </row>
    <row r="26" spans="2:7" s="3" customFormat="1" ht="5.9" customHeight="1" thickBot="1">
      <c r="B26" s="142"/>
      <c r="C26" s="143"/>
      <c r="D26" s="144"/>
      <c r="E26" s="145"/>
      <c r="F26" s="146"/>
    </row>
    <row r="27" spans="2:7" ht="15.75" thickBot="1">
      <c r="B27" s="147" t="s">
        <v>103</v>
      </c>
      <c r="C27" s="148"/>
      <c r="D27" s="149"/>
      <c r="E27" s="150"/>
      <c r="F27" s="151">
        <f>F23*1.21</f>
        <v>0</v>
      </c>
    </row>
    <row r="28" spans="2:7" ht="8.1999999999999993" customHeight="1">
      <c r="B28" s="56"/>
      <c r="C28" s="56"/>
      <c r="D28" s="43"/>
      <c r="E28" s="32"/>
      <c r="F28" s="33"/>
    </row>
    <row r="29" spans="2:7" ht="11.95" customHeight="1">
      <c r="B29" s="57"/>
      <c r="C29" s="56"/>
      <c r="D29" s="43"/>
      <c r="E29" s="32"/>
      <c r="F29" s="33"/>
    </row>
    <row r="30" spans="2:7" ht="8.1999999999999993" customHeight="1">
      <c r="B30" s="56"/>
      <c r="C30" s="56"/>
      <c r="D30" s="43"/>
      <c r="E30" s="32"/>
      <c r="F30" s="33"/>
    </row>
    <row r="31" spans="2:7" ht="13.75">
      <c r="B31" s="58"/>
      <c r="C31" s="58"/>
      <c r="E31" s="18"/>
      <c r="F31" s="18"/>
    </row>
    <row r="32" spans="2:7">
      <c r="E32" s="18"/>
      <c r="F32" s="18"/>
    </row>
    <row r="33" spans="2:6" ht="12.45">
      <c r="E33" s="18"/>
      <c r="F33" s="19"/>
    </row>
    <row r="35" spans="2:6" ht="17.05">
      <c r="B35" s="59"/>
      <c r="E35" s="45"/>
    </row>
    <row r="38" spans="2:6">
      <c r="B38" s="57"/>
      <c r="C38" s="57"/>
    </row>
    <row r="46" spans="2:6">
      <c r="E46" s="45"/>
    </row>
    <row r="49" spans="2:5">
      <c r="B49" s="57"/>
      <c r="C49" s="57"/>
    </row>
    <row r="58" spans="2:5">
      <c r="E58" s="45"/>
    </row>
    <row r="61" spans="2:5">
      <c r="B61" s="57"/>
      <c r="C61" s="57"/>
    </row>
    <row r="65" spans="5:5">
      <c r="E65" s="45"/>
    </row>
  </sheetData>
  <sheetProtection password="CC4B" sheet="1" objects="1" scenarios="1"/>
  <printOptions horizontalCentered="1"/>
  <pageMargins left="0.55118110236220474" right="0.70866141732283472" top="0.78740157480314965" bottom="0.78740157480314965" header="0.31496062992125984" footer="0.31496062992125984"/>
  <pageSetup paperSize="9" scale="62" orientation="portrait" r:id="rId1"/>
  <headerFooter>
    <oddHeader>&amp;CPříloha č.1 Technická specifikace požadovaného plnění - část mobiliář
ZŠ Hodonín, Vančurova 2</oddHeader>
  </headerFooter>
</worksheet>
</file>

<file path=xl/worksheets/sheet9.xml><?xml version="1.0" encoding="utf-8"?>
<worksheet xmlns="http://schemas.openxmlformats.org/spreadsheetml/2006/main" xmlns:r="http://schemas.openxmlformats.org/officeDocument/2006/relationships">
  <sheetPr>
    <pageSetUpPr fitToPage="1"/>
  </sheetPr>
  <dimension ref="B1:I63"/>
  <sheetViews>
    <sheetView topLeftCell="A10" zoomScaleNormal="100" workbookViewId="0">
      <selection activeCell="C192" sqref="C192"/>
    </sheetView>
  </sheetViews>
  <sheetFormatPr defaultColWidth="9" defaultRowHeight="11.8"/>
  <cols>
    <col min="1" max="1" width="1.5" style="1" customWidth="1"/>
    <col min="2" max="2" width="39.69921875" style="46" customWidth="1"/>
    <col min="3" max="3" width="54.69921875" style="46" customWidth="1"/>
    <col min="4" max="4" width="3.296875" style="38" customWidth="1"/>
    <col min="5" max="5" width="10.3984375" style="44" customWidth="1"/>
    <col min="6" max="6" width="17" style="22" customWidth="1"/>
    <col min="7" max="16384" width="9" style="1"/>
  </cols>
  <sheetData>
    <row r="1" spans="2:9" ht="11.15" customHeight="1" thickBot="1"/>
    <row r="2" spans="2:9" ht="23.75" customHeight="1" thickBot="1">
      <c r="B2" s="114" t="s">
        <v>121</v>
      </c>
      <c r="C2" s="115"/>
      <c r="D2" s="116"/>
      <c r="E2" s="117"/>
      <c r="F2" s="118"/>
    </row>
    <row r="3" spans="2:9" ht="16.55" customHeight="1" thickBot="1">
      <c r="B3" s="35"/>
      <c r="C3" s="35"/>
      <c r="D3" s="15"/>
      <c r="E3" s="23"/>
      <c r="F3" s="24"/>
      <c r="G3" s="6"/>
      <c r="H3" s="6"/>
      <c r="I3" s="6"/>
    </row>
    <row r="4" spans="2:9" ht="61.85" customHeight="1">
      <c r="B4" s="119" t="s">
        <v>0</v>
      </c>
      <c r="C4" s="120" t="s">
        <v>99</v>
      </c>
      <c r="D4" s="121" t="s">
        <v>1</v>
      </c>
      <c r="E4" s="122" t="s">
        <v>100</v>
      </c>
      <c r="F4" s="123" t="s">
        <v>2</v>
      </c>
    </row>
    <row r="5" spans="2:9" s="3" customFormat="1" ht="12.45" customHeight="1">
      <c r="B5" s="128" t="s">
        <v>15</v>
      </c>
      <c r="C5" s="152"/>
      <c r="D5" s="9"/>
      <c r="E5" s="16"/>
      <c r="F5" s="31"/>
      <c r="G5" s="7"/>
    </row>
    <row r="6" spans="2:9" s="3" customFormat="1" ht="52.55" customHeight="1">
      <c r="B6" s="189" t="s">
        <v>38</v>
      </c>
      <c r="C6" s="72" t="s">
        <v>90</v>
      </c>
      <c r="D6" s="169">
        <v>4</v>
      </c>
      <c r="E6" s="158">
        <v>0</v>
      </c>
      <c r="F6" s="182">
        <f t="shared" ref="F6:F13" si="0">SUM(D6*E6)</f>
        <v>0</v>
      </c>
      <c r="G6" s="7"/>
    </row>
    <row r="7" spans="2:9" s="3" customFormat="1" ht="27.65" customHeight="1">
      <c r="B7" s="74" t="s">
        <v>41</v>
      </c>
      <c r="C7" s="72" t="s">
        <v>42</v>
      </c>
      <c r="D7" s="169">
        <v>4</v>
      </c>
      <c r="E7" s="158">
        <v>0</v>
      </c>
      <c r="F7" s="182">
        <f t="shared" si="0"/>
        <v>0</v>
      </c>
      <c r="G7" s="7"/>
    </row>
    <row r="8" spans="2:9" s="3" customFormat="1" ht="50.4" customHeight="1">
      <c r="B8" s="180" t="s">
        <v>39</v>
      </c>
      <c r="C8" s="178" t="s">
        <v>122</v>
      </c>
      <c r="D8" s="179">
        <v>4</v>
      </c>
      <c r="E8" s="181">
        <v>0</v>
      </c>
      <c r="F8" s="182">
        <f t="shared" si="0"/>
        <v>0</v>
      </c>
      <c r="G8" s="7"/>
    </row>
    <row r="9" spans="2:9" s="3" customFormat="1" ht="69.400000000000006" customHeight="1">
      <c r="B9" s="74" t="s">
        <v>30</v>
      </c>
      <c r="C9" s="72" t="s">
        <v>68</v>
      </c>
      <c r="D9" s="169">
        <v>4</v>
      </c>
      <c r="E9" s="158">
        <v>0</v>
      </c>
      <c r="F9" s="182">
        <f t="shared" si="0"/>
        <v>0</v>
      </c>
      <c r="G9" s="7"/>
    </row>
    <row r="10" spans="2:9" s="3" customFormat="1" ht="56.3" customHeight="1">
      <c r="B10" s="74" t="s">
        <v>31</v>
      </c>
      <c r="C10" s="72" t="s">
        <v>87</v>
      </c>
      <c r="D10" s="169">
        <v>2</v>
      </c>
      <c r="E10" s="158">
        <v>0</v>
      </c>
      <c r="F10" s="182">
        <f t="shared" si="0"/>
        <v>0</v>
      </c>
      <c r="G10" s="7"/>
    </row>
    <row r="11" spans="2:9" s="3" customFormat="1" ht="36.65" customHeight="1">
      <c r="B11" s="74" t="s">
        <v>59</v>
      </c>
      <c r="C11" s="72" t="s">
        <v>91</v>
      </c>
      <c r="D11" s="169">
        <v>1</v>
      </c>
      <c r="E11" s="158">
        <v>0</v>
      </c>
      <c r="F11" s="182">
        <f t="shared" si="0"/>
        <v>0</v>
      </c>
      <c r="G11" s="7"/>
    </row>
    <row r="12" spans="2:9" s="3" customFormat="1" ht="36.65" customHeight="1">
      <c r="B12" s="74" t="s">
        <v>59</v>
      </c>
      <c r="C12" s="72" t="s">
        <v>91</v>
      </c>
      <c r="D12" s="169">
        <v>1</v>
      </c>
      <c r="E12" s="158">
        <v>0</v>
      </c>
      <c r="F12" s="182">
        <f t="shared" si="0"/>
        <v>0</v>
      </c>
      <c r="G12" s="7"/>
    </row>
    <row r="13" spans="2:9" s="3" customFormat="1" ht="39.450000000000003" customHeight="1">
      <c r="B13" s="74" t="s">
        <v>64</v>
      </c>
      <c r="C13" s="72" t="s">
        <v>89</v>
      </c>
      <c r="D13" s="169">
        <v>8</v>
      </c>
      <c r="E13" s="158">
        <v>0</v>
      </c>
      <c r="F13" s="182">
        <f t="shared" si="0"/>
        <v>0</v>
      </c>
      <c r="G13" s="7"/>
    </row>
    <row r="14" spans="2:9" s="3" customFormat="1" ht="17.2" customHeight="1">
      <c r="B14" s="52" t="s">
        <v>32</v>
      </c>
      <c r="C14" s="53" t="s">
        <v>53</v>
      </c>
      <c r="D14" s="11">
        <v>4</v>
      </c>
      <c r="E14" s="158">
        <v>0</v>
      </c>
      <c r="F14" s="10">
        <f>SUM(D14*E14)</f>
        <v>0</v>
      </c>
      <c r="G14" s="7"/>
    </row>
    <row r="15" spans="2:9" s="3" customFormat="1" ht="15.05" customHeight="1">
      <c r="B15" s="128" t="s">
        <v>8</v>
      </c>
      <c r="C15" s="129"/>
      <c r="D15" s="130"/>
      <c r="E15" s="131"/>
      <c r="F15" s="132">
        <f>SUM(F6:F14)</f>
        <v>0</v>
      </c>
      <c r="G15" s="7"/>
    </row>
    <row r="16" spans="2:9" s="3" customFormat="1" ht="15.05" customHeight="1">
      <c r="B16" s="47"/>
      <c r="C16" s="55"/>
      <c r="D16" s="9"/>
      <c r="E16" s="16"/>
      <c r="F16" s="31"/>
      <c r="G16" s="7"/>
    </row>
    <row r="17" spans="2:7" s="3" customFormat="1" ht="15.05" customHeight="1">
      <c r="B17" s="128" t="s">
        <v>10</v>
      </c>
      <c r="C17" s="129"/>
      <c r="D17" s="9"/>
      <c r="E17" s="16"/>
      <c r="F17" s="31"/>
      <c r="G17" s="7"/>
    </row>
    <row r="18" spans="2:7" s="3" customFormat="1" ht="9.85">
      <c r="B18" s="47" t="s">
        <v>11</v>
      </c>
      <c r="C18" s="55"/>
      <c r="D18" s="9">
        <v>1</v>
      </c>
      <c r="E18" s="134">
        <v>0</v>
      </c>
      <c r="F18" s="10">
        <f>SUM(D18*E18)</f>
        <v>0</v>
      </c>
      <c r="G18" s="7"/>
    </row>
    <row r="19" spans="2:7" s="3" customFormat="1" ht="9.85">
      <c r="B19" s="47" t="s">
        <v>119</v>
      </c>
      <c r="C19" s="55" t="s">
        <v>120</v>
      </c>
      <c r="D19" s="9">
        <v>1</v>
      </c>
      <c r="E19" s="134">
        <v>0</v>
      </c>
      <c r="F19" s="10">
        <f>SUM(D19*E19)</f>
        <v>0</v>
      </c>
      <c r="G19" s="7"/>
    </row>
    <row r="20" spans="2:7" s="3" customFormat="1" ht="9.85">
      <c r="B20" s="47" t="s">
        <v>12</v>
      </c>
      <c r="C20" s="55"/>
      <c r="D20" s="9">
        <v>1</v>
      </c>
      <c r="E20" s="134">
        <v>0</v>
      </c>
      <c r="F20" s="10">
        <f>SUM(D20*E20)</f>
        <v>0</v>
      </c>
      <c r="G20" s="7"/>
    </row>
    <row r="21" spans="2:7" s="3" customFormat="1" ht="11.95" customHeight="1" thickBot="1">
      <c r="B21" s="153" t="s">
        <v>8</v>
      </c>
      <c r="C21" s="154"/>
      <c r="D21" s="155"/>
      <c r="E21" s="156"/>
      <c r="F21" s="157">
        <f>SUM(F18:F20)</f>
        <v>0</v>
      </c>
      <c r="G21" s="7"/>
    </row>
    <row r="22" spans="2:7" s="70" customFormat="1" ht="10.5" customHeight="1" thickBot="1">
      <c r="B22" s="183"/>
      <c r="C22" s="183"/>
      <c r="D22" s="184"/>
      <c r="E22" s="185"/>
      <c r="F22" s="186"/>
      <c r="G22" s="187"/>
    </row>
    <row r="23" spans="2:7" ht="14.4" thickBot="1">
      <c r="B23" s="135" t="s">
        <v>102</v>
      </c>
      <c r="C23" s="136"/>
      <c r="D23" s="137"/>
      <c r="E23" s="138"/>
      <c r="F23" s="98">
        <f>SUM(F15,F21)</f>
        <v>0</v>
      </c>
      <c r="G23" s="7"/>
    </row>
    <row r="24" spans="2:7" ht="13.25" customHeight="1" thickBot="1">
      <c r="B24" s="139"/>
      <c r="C24" s="139"/>
      <c r="D24" s="140"/>
      <c r="E24" s="141"/>
      <c r="F24" s="141"/>
    </row>
    <row r="25" spans="2:7" s="12" customFormat="1" ht="14.4" thickBot="1">
      <c r="B25" s="135" t="s">
        <v>46</v>
      </c>
      <c r="C25" s="136"/>
      <c r="D25" s="137"/>
      <c r="E25" s="138"/>
      <c r="F25" s="98">
        <f>F27-F23</f>
        <v>0</v>
      </c>
    </row>
    <row r="26" spans="2:7" s="3" customFormat="1" ht="13.1" thickBot="1">
      <c r="B26" s="142"/>
      <c r="C26" s="143"/>
      <c r="D26" s="144"/>
      <c r="E26" s="145"/>
      <c r="F26" s="146"/>
    </row>
    <row r="27" spans="2:7" ht="15.75" thickBot="1">
      <c r="B27" s="147" t="s">
        <v>103</v>
      </c>
      <c r="C27" s="148"/>
      <c r="D27" s="149"/>
      <c r="E27" s="150"/>
      <c r="F27" s="151">
        <f>F23*1.21</f>
        <v>0</v>
      </c>
    </row>
    <row r="28" spans="2:7" ht="8.1999999999999993" customHeight="1">
      <c r="B28" s="56"/>
      <c r="C28" s="56"/>
      <c r="D28" s="43"/>
      <c r="E28" s="32"/>
      <c r="F28" s="33"/>
    </row>
    <row r="29" spans="2:7" ht="13.75">
      <c r="B29" s="58"/>
      <c r="C29" s="58"/>
      <c r="E29" s="18"/>
      <c r="F29" s="18"/>
    </row>
    <row r="30" spans="2:7">
      <c r="E30" s="18"/>
      <c r="F30" s="18"/>
    </row>
    <row r="31" spans="2:7" ht="12.45">
      <c r="E31" s="18"/>
      <c r="F31" s="19"/>
    </row>
    <row r="33" spans="2:5" ht="17.05">
      <c r="B33" s="59"/>
      <c r="E33" s="45"/>
    </row>
    <row r="36" spans="2:5">
      <c r="B36" s="57"/>
      <c r="C36" s="57"/>
    </row>
    <row r="44" spans="2:5">
      <c r="E44" s="45"/>
    </row>
    <row r="47" spans="2:5">
      <c r="B47" s="57"/>
      <c r="C47" s="57"/>
    </row>
    <row r="56" spans="2:5">
      <c r="E56" s="45"/>
    </row>
    <row r="59" spans="2:5">
      <c r="B59" s="57"/>
      <c r="C59" s="57"/>
    </row>
    <row r="63" spans="2:5">
      <c r="E63" s="45"/>
    </row>
  </sheetData>
  <sheetProtection password="CC4B" sheet="1" objects="1" scenarios="1"/>
  <printOptions horizontalCentered="1"/>
  <pageMargins left="0.51" right="0.56000000000000005" top="0.66" bottom="0.78740157480314965" header="0.31496062992125984" footer="0.31496062992125984"/>
  <pageSetup paperSize="9" scale="64" orientation="portrait" r:id="rId1"/>
  <headerFooter>
    <oddHeader>&amp;CPříloha č.1 Technická specifikace požadovaného plnění - část mobiliář
ZŠ Hodonín, Vančurova 2</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9</vt:i4>
      </vt:variant>
      <vt:variant>
        <vt:lpstr>Pojmenované oblasti</vt:lpstr>
      </vt:variant>
      <vt:variant>
        <vt:i4>6</vt:i4>
      </vt:variant>
    </vt:vector>
  </HeadingPairs>
  <TitlesOfParts>
    <vt:vector size="15" baseType="lpstr">
      <vt:lpstr>Rekapitulace</vt:lpstr>
      <vt:lpstr>JU 1</vt:lpstr>
      <vt:lpstr>JU 2</vt:lpstr>
      <vt:lpstr>JU 3</vt:lpstr>
      <vt:lpstr>informatika</vt:lpstr>
      <vt:lpstr>přírodopis</vt:lpstr>
      <vt:lpstr>Fyzika+chemie</vt:lpstr>
      <vt:lpstr>kabinet FY CH</vt:lpstr>
      <vt:lpstr>kabinet velký</vt:lpstr>
      <vt:lpstr>'Fyzika+chemie'!Oblast_tisku</vt:lpstr>
      <vt:lpstr>informatika!Oblast_tisku</vt:lpstr>
      <vt:lpstr>'JU 1'!Oblast_tisku</vt:lpstr>
      <vt:lpstr>'JU 2'!Oblast_tisku</vt:lpstr>
      <vt:lpstr>'JU 3'!Oblast_tisku</vt:lpstr>
      <vt:lpstr>přírodopis!Oblast_tisku</vt:lpstr>
    </vt:vector>
  </TitlesOfParts>
  <Company>Microsoft Corporation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ZŠ</dc:creator>
  <cp:lastModifiedBy>Aleš</cp:lastModifiedBy>
  <cp:lastPrinted>2020-08-26T14:27:13Z</cp:lastPrinted>
  <dcterms:created xsi:type="dcterms:W3CDTF">2005-03-09T06:47:35Z</dcterms:created>
  <dcterms:modified xsi:type="dcterms:W3CDTF">2020-08-26T14:28:05Z</dcterms:modified>
</cp:coreProperties>
</file>